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der\OneDrive\Education\SMU Data Science\Excel\"/>
    </mc:Choice>
  </mc:AlternateContent>
  <xr:revisionPtr revIDLastSave="18" documentId="8_{080CFEC4-B87B-4DCE-A0DF-5903D694D719}" xr6:coauthVersionLast="43" xr6:coauthVersionMax="43" xr10:uidLastSave="{FAEDF2DF-0032-46B6-9C2A-49089A9E16A5}"/>
  <bookViews>
    <workbookView xWindow="-108" yWindow="-108" windowWidth="23256" windowHeight="12576" tabRatio="711" xr2:uid="{00000000-000D-0000-FFFF-FFFF00000000}"/>
  </bookViews>
  <sheets>
    <sheet name="Data" sheetId="1" r:id="rId1"/>
    <sheet name="PT State per Cat" sheetId="5" r:id="rId2"/>
    <sheet name="PT State per Sub-Cat" sheetId="6" r:id="rId3"/>
    <sheet name="PT Date Conv" sheetId="7" r:id="rId4"/>
    <sheet name="Data_Backers" sheetId="10" r:id="rId5"/>
    <sheet name="Data_Bonus" sheetId="12" r:id="rId6"/>
    <sheet name="Questions Guide" sheetId="3" r:id="rId7"/>
    <sheet name="Report_Funding" sheetId="8" r:id="rId8"/>
    <sheet name="Report_Country" sheetId="11" r:id="rId9"/>
  </sheets>
  <definedNames>
    <definedName name="_xlnm._FilterDatabase" localSheetId="0" hidden="1">Data!$A$1:$T$4115</definedName>
    <definedName name="_xlnm._FilterDatabase" localSheetId="4" hidden="1">Data_Backers!$A$1:$B$4115</definedName>
    <definedName name="_xlnm._FilterDatabase" localSheetId="5" hidden="1">Data_Bonus!$A$1:$J$4115</definedName>
  </definedNames>
  <calcPr calcId="181029"/>
  <pivotCaches>
    <pivotCache cacheId="1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J13" i="12" l="1"/>
  <c r="J12" i="12"/>
  <c r="J11" i="12"/>
  <c r="J10" i="12"/>
  <c r="J9" i="12"/>
  <c r="J8" i="12"/>
  <c r="J7" i="12"/>
  <c r="J6" i="12"/>
  <c r="J5" i="12"/>
  <c r="J4" i="12"/>
  <c r="J3" i="12"/>
  <c r="J2" i="12"/>
  <c r="I13" i="12"/>
  <c r="I12" i="12"/>
  <c r="I11" i="12"/>
  <c r="I10" i="12"/>
  <c r="I9" i="12"/>
  <c r="I8" i="12"/>
  <c r="I7" i="12"/>
  <c r="I6" i="12"/>
  <c r="I5" i="12"/>
  <c r="I4" i="12"/>
  <c r="I3" i="12"/>
  <c r="I2" i="12"/>
  <c r="H2" i="12"/>
  <c r="H13" i="12"/>
  <c r="H12" i="12"/>
  <c r="H11" i="12"/>
  <c r="H10" i="12"/>
  <c r="H9" i="12"/>
  <c r="H8" i="12"/>
  <c r="H7" i="12"/>
  <c r="H6" i="12"/>
  <c r="H5" i="12"/>
  <c r="H4" i="12"/>
  <c r="H3" i="12"/>
  <c r="G13" i="12"/>
  <c r="G12" i="12"/>
  <c r="G11" i="12"/>
  <c r="G10" i="12"/>
  <c r="G9" i="12"/>
  <c r="G8" i="12"/>
  <c r="G7" i="12"/>
  <c r="G6" i="12"/>
  <c r="G5" i="12"/>
  <c r="G4" i="12"/>
  <c r="G3" i="12"/>
  <c r="G2" i="12"/>
  <c r="F13" i="12"/>
  <c r="F12" i="12"/>
  <c r="F11" i="12"/>
  <c r="F10" i="12"/>
  <c r="F9" i="12"/>
  <c r="F8" i="12"/>
  <c r="F7" i="12"/>
  <c r="F6" i="12"/>
  <c r="F5" i="12"/>
  <c r="F4" i="12"/>
  <c r="F3" i="12"/>
  <c r="F2" i="12"/>
  <c r="E13" i="12"/>
  <c r="E12" i="12"/>
  <c r="E11" i="12"/>
  <c r="E10" i="12"/>
  <c r="E9" i="12"/>
  <c r="E8" i="12"/>
  <c r="E7" i="12"/>
  <c r="E6" i="12"/>
  <c r="E5" i="12"/>
  <c r="E4" i="12"/>
  <c r="E3" i="12"/>
  <c r="E2" i="12"/>
  <c r="D13" i="12"/>
  <c r="D12" i="12"/>
  <c r="D11" i="12"/>
  <c r="D10" i="12"/>
  <c r="D9" i="12"/>
  <c r="D8" i="12"/>
  <c r="D7" i="12"/>
  <c r="D6" i="12"/>
  <c r="D5" i="12"/>
  <c r="D4" i="12"/>
  <c r="D3" i="12"/>
  <c r="D2" i="12"/>
  <c r="R2" i="10"/>
  <c r="Q2" i="10"/>
  <c r="H2" i="10"/>
  <c r="G2" i="10"/>
  <c r="P2" i="10"/>
  <c r="O2" i="10"/>
  <c r="N2" i="10"/>
  <c r="M2" i="10"/>
  <c r="F2" i="10"/>
  <c r="E2" i="10"/>
  <c r="D2" i="10"/>
  <c r="C2" i="10"/>
  <c r="J4115" i="1" l="1"/>
  <c r="J4114" i="1"/>
  <c r="J4113" i="1"/>
  <c r="J4112" i="1"/>
  <c r="J4111" i="1"/>
  <c r="J4110" i="1"/>
  <c r="J4109" i="1"/>
  <c r="J4108" i="1"/>
  <c r="J4107" i="1"/>
  <c r="J4106" i="1"/>
  <c r="J4105" i="1"/>
  <c r="J4104" i="1"/>
  <c r="J4103" i="1"/>
  <c r="J4102" i="1"/>
  <c r="J4101" i="1"/>
  <c r="J4100" i="1"/>
  <c r="J4099" i="1"/>
  <c r="J4098" i="1"/>
  <c r="J4097" i="1"/>
  <c r="J4096" i="1"/>
  <c r="J4095" i="1"/>
  <c r="J4094" i="1"/>
  <c r="J4093" i="1"/>
  <c r="J4092" i="1"/>
  <c r="J4091" i="1"/>
  <c r="J4090" i="1"/>
  <c r="J4089" i="1"/>
  <c r="J4088" i="1"/>
  <c r="J4087" i="1"/>
  <c r="J4086" i="1"/>
  <c r="J4085" i="1"/>
  <c r="J4084" i="1"/>
  <c r="J4083" i="1"/>
  <c r="J4082" i="1"/>
  <c r="J4081" i="1"/>
  <c r="J4080" i="1"/>
  <c r="J4079" i="1"/>
  <c r="J4078" i="1"/>
  <c r="J4077" i="1"/>
  <c r="J4076" i="1"/>
  <c r="J4075" i="1"/>
  <c r="J4074" i="1"/>
  <c r="J4073" i="1"/>
  <c r="J4072" i="1"/>
  <c r="J4071" i="1"/>
  <c r="J4070" i="1"/>
  <c r="J4069" i="1"/>
  <c r="J4068" i="1"/>
  <c r="J4067" i="1"/>
  <c r="J4066" i="1"/>
  <c r="J4065" i="1"/>
  <c r="J4064" i="1"/>
  <c r="J4063" i="1"/>
  <c r="J4062" i="1"/>
  <c r="J4061" i="1"/>
  <c r="J4060" i="1"/>
  <c r="J4059" i="1"/>
  <c r="J4058" i="1"/>
  <c r="J4057" i="1"/>
  <c r="J4056" i="1"/>
  <c r="J4055" i="1"/>
  <c r="J4054" i="1"/>
  <c r="J4053" i="1"/>
  <c r="J4052" i="1"/>
  <c r="J4051" i="1"/>
  <c r="J4050" i="1"/>
  <c r="J4049" i="1"/>
  <c r="J4048" i="1"/>
  <c r="J4047" i="1"/>
  <c r="J4046" i="1"/>
  <c r="J4045" i="1"/>
  <c r="J4044" i="1"/>
  <c r="J4043" i="1"/>
  <c r="J4042" i="1"/>
  <c r="J4041" i="1"/>
  <c r="J4040" i="1"/>
  <c r="J4039" i="1"/>
  <c r="J4038" i="1"/>
  <c r="J4037" i="1"/>
  <c r="J4036" i="1"/>
  <c r="J4035" i="1"/>
  <c r="J4034" i="1"/>
  <c r="J4033" i="1"/>
  <c r="J4032" i="1"/>
  <c r="J4031" i="1"/>
  <c r="J4030" i="1"/>
  <c r="J4029" i="1"/>
  <c r="J4028" i="1"/>
  <c r="J4027" i="1"/>
  <c r="J4026" i="1"/>
  <c r="J4025" i="1"/>
  <c r="J4024" i="1"/>
  <c r="J4023" i="1"/>
  <c r="J4022" i="1"/>
  <c r="J4021" i="1"/>
  <c r="J4020" i="1"/>
  <c r="J4019" i="1"/>
  <c r="J4018" i="1"/>
  <c r="J4017" i="1"/>
  <c r="J4016" i="1"/>
  <c r="J4015" i="1"/>
  <c r="J4014" i="1"/>
  <c r="J4013" i="1"/>
  <c r="J4012" i="1"/>
  <c r="J4011" i="1"/>
  <c r="J4010" i="1"/>
  <c r="J4009" i="1"/>
  <c r="J4008" i="1"/>
  <c r="J4007" i="1"/>
  <c r="J4006" i="1"/>
  <c r="J4005" i="1"/>
  <c r="J4004" i="1"/>
  <c r="J4003" i="1"/>
  <c r="J4002" i="1"/>
  <c r="J4001" i="1"/>
  <c r="J4000" i="1"/>
  <c r="J3999" i="1"/>
  <c r="J3998" i="1"/>
  <c r="J3997" i="1"/>
  <c r="J3996" i="1"/>
  <c r="J3995" i="1"/>
  <c r="J3994" i="1"/>
  <c r="J3993" i="1"/>
  <c r="J3992" i="1"/>
  <c r="J3991" i="1"/>
  <c r="J3990" i="1"/>
  <c r="J3989" i="1"/>
  <c r="J3988" i="1"/>
  <c r="J3987" i="1"/>
  <c r="J3986" i="1"/>
  <c r="J3985" i="1"/>
  <c r="J3984" i="1"/>
  <c r="J3983" i="1"/>
  <c r="J3982" i="1"/>
  <c r="J3981" i="1"/>
  <c r="J3980" i="1"/>
  <c r="J3979" i="1"/>
  <c r="J3978" i="1"/>
  <c r="J3977" i="1"/>
  <c r="J3976" i="1"/>
  <c r="J3975" i="1"/>
  <c r="J3974" i="1"/>
  <c r="J3973" i="1"/>
  <c r="J3972" i="1"/>
  <c r="J3971" i="1"/>
  <c r="J3970" i="1"/>
  <c r="J3969" i="1"/>
  <c r="J3968" i="1"/>
  <c r="J3967" i="1"/>
  <c r="J3966" i="1"/>
  <c r="J3965" i="1"/>
  <c r="J3964" i="1"/>
  <c r="J3963" i="1"/>
  <c r="J3962" i="1"/>
  <c r="J3961" i="1"/>
  <c r="J3960" i="1"/>
  <c r="J3959" i="1"/>
  <c r="J3958" i="1"/>
  <c r="J3957" i="1"/>
  <c r="J3956" i="1"/>
  <c r="J3955" i="1"/>
  <c r="J3954" i="1"/>
  <c r="J3953" i="1"/>
  <c r="J3952" i="1"/>
  <c r="J3951" i="1"/>
  <c r="J3950" i="1"/>
  <c r="J3949" i="1"/>
  <c r="J3948" i="1"/>
  <c r="J3947" i="1"/>
  <c r="J3946" i="1"/>
  <c r="J3945" i="1"/>
  <c r="J3944" i="1"/>
  <c r="J3943" i="1"/>
  <c r="J3942" i="1"/>
  <c r="J3941" i="1"/>
  <c r="J3940" i="1"/>
  <c r="J3939" i="1"/>
  <c r="J3938" i="1"/>
  <c r="J3937" i="1"/>
  <c r="J3936" i="1"/>
  <c r="J3935" i="1"/>
  <c r="J3934" i="1"/>
  <c r="J3933" i="1"/>
  <c r="J3932" i="1"/>
  <c r="J3931" i="1"/>
  <c r="J3930" i="1"/>
  <c r="J3929" i="1"/>
  <c r="J3928" i="1"/>
  <c r="J3927" i="1"/>
  <c r="J3926" i="1"/>
  <c r="J3925" i="1"/>
  <c r="J3924" i="1"/>
  <c r="J3923" i="1"/>
  <c r="J3922" i="1"/>
  <c r="J3921" i="1"/>
  <c r="J3920" i="1"/>
  <c r="J3919" i="1"/>
  <c r="J3918" i="1"/>
  <c r="J3917" i="1"/>
  <c r="J3916" i="1"/>
  <c r="J3915" i="1"/>
  <c r="J3914" i="1"/>
  <c r="J3913" i="1"/>
  <c r="J3912" i="1"/>
  <c r="J3911" i="1"/>
  <c r="J3910" i="1"/>
  <c r="J3909" i="1"/>
  <c r="J3908" i="1"/>
  <c r="J3907" i="1"/>
  <c r="J3906" i="1"/>
  <c r="J3905" i="1"/>
  <c r="J3904" i="1"/>
  <c r="J3903" i="1"/>
  <c r="J3902" i="1"/>
  <c r="J3901" i="1"/>
  <c r="J3900" i="1"/>
  <c r="J3899" i="1"/>
  <c r="J3898" i="1"/>
  <c r="J3897" i="1"/>
  <c r="J3896" i="1"/>
  <c r="J3895" i="1"/>
  <c r="J3894" i="1"/>
  <c r="J3893" i="1"/>
  <c r="J3892" i="1"/>
  <c r="J3891" i="1"/>
  <c r="J3890" i="1"/>
  <c r="J3889" i="1"/>
  <c r="J3888" i="1"/>
  <c r="J3887" i="1"/>
  <c r="J3886" i="1"/>
  <c r="J3885" i="1"/>
  <c r="J3884" i="1"/>
  <c r="J3883" i="1"/>
  <c r="J3882" i="1"/>
  <c r="J3881" i="1"/>
  <c r="J3880" i="1"/>
  <c r="J3879" i="1"/>
  <c r="J3878" i="1"/>
  <c r="J3877" i="1"/>
  <c r="J3876" i="1"/>
  <c r="J3875" i="1"/>
  <c r="J3874" i="1"/>
  <c r="J3873" i="1"/>
  <c r="J3872" i="1"/>
  <c r="J3871" i="1"/>
  <c r="J3870" i="1"/>
  <c r="J3869" i="1"/>
  <c r="J3868" i="1"/>
  <c r="J3867" i="1"/>
  <c r="J3866" i="1"/>
  <c r="J3865" i="1"/>
  <c r="J3864" i="1"/>
  <c r="J3863" i="1"/>
  <c r="J3862" i="1"/>
  <c r="J3861" i="1"/>
  <c r="J3860" i="1"/>
  <c r="J3859" i="1"/>
  <c r="J3858" i="1"/>
  <c r="J3857" i="1"/>
  <c r="J3856" i="1"/>
  <c r="J3855" i="1"/>
  <c r="J3854" i="1"/>
  <c r="J3853" i="1"/>
  <c r="J3852" i="1"/>
  <c r="J3851" i="1"/>
  <c r="J3850" i="1"/>
  <c r="J3849" i="1"/>
  <c r="J3848" i="1"/>
  <c r="J3847" i="1"/>
  <c r="J3846" i="1"/>
  <c r="J3845" i="1"/>
  <c r="J3844" i="1"/>
  <c r="J3843" i="1"/>
  <c r="J3842" i="1"/>
  <c r="J3841" i="1"/>
  <c r="J3840" i="1"/>
  <c r="J3839" i="1"/>
  <c r="J3838" i="1"/>
  <c r="J3837" i="1"/>
  <c r="J3836" i="1"/>
  <c r="J3835" i="1"/>
  <c r="J3834" i="1"/>
  <c r="J3833" i="1"/>
  <c r="J3832" i="1"/>
  <c r="J3831" i="1"/>
  <c r="J3830" i="1"/>
  <c r="J3829" i="1"/>
  <c r="J3828" i="1"/>
  <c r="J3827" i="1"/>
  <c r="J3826" i="1"/>
  <c r="J3825" i="1"/>
  <c r="J3824" i="1"/>
  <c r="J3823" i="1"/>
  <c r="J3822" i="1"/>
  <c r="J3821" i="1"/>
  <c r="J3820" i="1"/>
  <c r="J3819" i="1"/>
  <c r="J3818" i="1"/>
  <c r="J3817" i="1"/>
  <c r="J3816" i="1"/>
  <c r="J3815" i="1"/>
  <c r="J3814" i="1"/>
  <c r="J3813" i="1"/>
  <c r="J3812" i="1"/>
  <c r="J3811" i="1"/>
  <c r="J3810" i="1"/>
  <c r="J3809" i="1"/>
  <c r="J3808" i="1"/>
  <c r="J3807" i="1"/>
  <c r="J3806" i="1"/>
  <c r="J3805" i="1"/>
  <c r="J3804" i="1"/>
  <c r="J3803" i="1"/>
  <c r="J3802" i="1"/>
  <c r="J3801" i="1"/>
  <c r="J3800" i="1"/>
  <c r="J3799" i="1"/>
  <c r="J3798" i="1"/>
  <c r="J3797" i="1"/>
  <c r="J3796" i="1"/>
  <c r="J3795" i="1"/>
  <c r="J3794" i="1"/>
  <c r="J3793" i="1"/>
  <c r="J3792" i="1"/>
  <c r="J3791" i="1"/>
  <c r="J3790" i="1"/>
  <c r="J3789" i="1"/>
  <c r="J3788" i="1"/>
  <c r="J3787" i="1"/>
  <c r="J3786" i="1"/>
  <c r="J3785" i="1"/>
  <c r="J3784" i="1"/>
  <c r="J3783" i="1"/>
  <c r="J3782" i="1"/>
  <c r="J3781" i="1"/>
  <c r="J3780" i="1"/>
  <c r="J3779" i="1"/>
  <c r="J3778" i="1"/>
  <c r="J3777" i="1"/>
  <c r="J3776" i="1"/>
  <c r="J3775" i="1"/>
  <c r="J3774" i="1"/>
  <c r="J3773" i="1"/>
  <c r="J3772" i="1"/>
  <c r="J3771" i="1"/>
  <c r="J3770" i="1"/>
  <c r="J3769" i="1"/>
  <c r="J3768" i="1"/>
  <c r="J3767" i="1"/>
  <c r="J3766" i="1"/>
  <c r="J3765" i="1"/>
  <c r="J3764" i="1"/>
  <c r="J3763" i="1"/>
  <c r="J3762" i="1"/>
  <c r="J3761" i="1"/>
  <c r="J3760" i="1"/>
  <c r="J3759" i="1"/>
  <c r="J3758" i="1"/>
  <c r="J3757" i="1"/>
  <c r="J3756" i="1"/>
  <c r="J3755" i="1"/>
  <c r="J3754" i="1"/>
  <c r="J3753" i="1"/>
  <c r="J3752" i="1"/>
  <c r="J3751" i="1"/>
  <c r="J3750" i="1"/>
  <c r="J3749" i="1"/>
  <c r="J3748" i="1"/>
  <c r="J3747" i="1"/>
  <c r="J3746" i="1"/>
  <c r="J3745" i="1"/>
  <c r="J3744" i="1"/>
  <c r="J3743" i="1"/>
  <c r="J3742" i="1"/>
  <c r="J3741" i="1"/>
  <c r="J3740" i="1"/>
  <c r="J3739" i="1"/>
  <c r="J3738" i="1"/>
  <c r="J3737" i="1"/>
  <c r="J3736" i="1"/>
  <c r="J3735" i="1"/>
  <c r="J3734" i="1"/>
  <c r="J3733" i="1"/>
  <c r="J3732" i="1"/>
  <c r="J3731" i="1"/>
  <c r="J3730" i="1"/>
  <c r="J3729" i="1"/>
  <c r="J3728" i="1"/>
  <c r="J3727" i="1"/>
  <c r="J3726" i="1"/>
  <c r="J3725" i="1"/>
  <c r="J3724" i="1"/>
  <c r="J3723" i="1"/>
  <c r="J3722" i="1"/>
  <c r="J3721" i="1"/>
  <c r="J3720" i="1"/>
  <c r="J3719" i="1"/>
  <c r="J3718" i="1"/>
  <c r="J3717" i="1"/>
  <c r="J3716" i="1"/>
  <c r="J3715" i="1"/>
  <c r="J3714" i="1"/>
  <c r="J3713" i="1"/>
  <c r="J3712" i="1"/>
  <c r="J3711" i="1"/>
  <c r="J3710" i="1"/>
  <c r="J3709" i="1"/>
  <c r="J3708" i="1"/>
  <c r="J3707" i="1"/>
  <c r="J3706" i="1"/>
  <c r="J3705" i="1"/>
  <c r="J3704" i="1"/>
  <c r="J3703" i="1"/>
  <c r="J3702" i="1"/>
  <c r="J3701" i="1"/>
  <c r="J3700" i="1"/>
  <c r="J3699" i="1"/>
  <c r="J3698" i="1"/>
  <c r="J3697" i="1"/>
  <c r="J3696" i="1"/>
  <c r="J3695" i="1"/>
  <c r="J3694" i="1"/>
  <c r="J3693" i="1"/>
  <c r="J3692" i="1"/>
  <c r="J3691" i="1"/>
  <c r="J3690" i="1"/>
  <c r="J3689" i="1"/>
  <c r="J3688" i="1"/>
  <c r="J3687" i="1"/>
  <c r="J3686" i="1"/>
  <c r="J3685" i="1"/>
  <c r="J3684" i="1"/>
  <c r="J3683" i="1"/>
  <c r="J3682" i="1"/>
  <c r="J3681" i="1"/>
  <c r="J3680" i="1"/>
  <c r="J3679" i="1"/>
  <c r="J3678" i="1"/>
  <c r="J3677" i="1"/>
  <c r="J3676" i="1"/>
  <c r="J3675" i="1"/>
  <c r="J3674" i="1"/>
  <c r="J3673" i="1"/>
  <c r="J3672" i="1"/>
  <c r="J3671" i="1"/>
  <c r="J3670" i="1"/>
  <c r="J3669" i="1"/>
  <c r="J3668" i="1"/>
  <c r="J3667" i="1"/>
  <c r="J3666" i="1"/>
  <c r="J3665" i="1"/>
  <c r="J3664" i="1"/>
  <c r="J3663" i="1"/>
  <c r="J3662" i="1"/>
  <c r="J3661" i="1"/>
  <c r="J3660" i="1"/>
  <c r="J3659" i="1"/>
  <c r="J3658" i="1"/>
  <c r="J3657" i="1"/>
  <c r="J3656" i="1"/>
  <c r="J3655" i="1"/>
  <c r="J3654" i="1"/>
  <c r="J3653" i="1"/>
  <c r="J3652" i="1"/>
  <c r="J3651" i="1"/>
  <c r="J3650" i="1"/>
  <c r="J3649" i="1"/>
  <c r="J3648" i="1"/>
  <c r="J3647" i="1"/>
  <c r="J3646" i="1"/>
  <c r="J3645" i="1"/>
  <c r="J3644" i="1"/>
  <c r="J3643" i="1"/>
  <c r="J3642" i="1"/>
  <c r="J3641" i="1"/>
  <c r="J3640" i="1"/>
  <c r="J3639" i="1"/>
  <c r="J3638" i="1"/>
  <c r="J3637" i="1"/>
  <c r="J3636" i="1"/>
  <c r="J3635" i="1"/>
  <c r="J3634" i="1"/>
  <c r="J3633" i="1"/>
  <c r="J3632" i="1"/>
  <c r="J3631" i="1"/>
  <c r="J3630" i="1"/>
  <c r="J3629" i="1"/>
  <c r="J3628" i="1"/>
  <c r="J3627" i="1"/>
  <c r="J3626" i="1"/>
  <c r="J3625" i="1"/>
  <c r="J3624" i="1"/>
  <c r="J3623" i="1"/>
  <c r="J3622" i="1"/>
  <c r="J3621" i="1"/>
  <c r="J3620" i="1"/>
  <c r="J3619" i="1"/>
  <c r="J3618" i="1"/>
  <c r="J3617" i="1"/>
  <c r="J3616" i="1"/>
  <c r="J3615" i="1"/>
  <c r="J3614" i="1"/>
  <c r="J3613" i="1"/>
  <c r="J3612" i="1"/>
  <c r="J3611" i="1"/>
  <c r="J3610" i="1"/>
  <c r="J3609" i="1"/>
  <c r="J3608" i="1"/>
  <c r="J3607" i="1"/>
  <c r="J3606" i="1"/>
  <c r="J3605" i="1"/>
  <c r="J3604" i="1"/>
  <c r="J3603" i="1"/>
  <c r="J3602" i="1"/>
  <c r="J3601" i="1"/>
  <c r="J3600" i="1"/>
  <c r="J3599" i="1"/>
  <c r="J3598" i="1"/>
  <c r="J3597" i="1"/>
  <c r="J3596" i="1"/>
  <c r="J3595" i="1"/>
  <c r="J3594" i="1"/>
  <c r="J3593" i="1"/>
  <c r="J3592" i="1"/>
  <c r="J3591" i="1"/>
  <c r="J3590" i="1"/>
  <c r="J3589" i="1"/>
  <c r="J3588" i="1"/>
  <c r="J3587" i="1"/>
  <c r="J3586" i="1"/>
  <c r="J3585" i="1"/>
  <c r="J3584" i="1"/>
  <c r="J3583" i="1"/>
  <c r="J3582" i="1"/>
  <c r="J3581" i="1"/>
  <c r="J3580" i="1"/>
  <c r="J3579" i="1"/>
  <c r="J3578" i="1"/>
  <c r="J3577" i="1"/>
  <c r="J3576" i="1"/>
  <c r="J3575" i="1"/>
  <c r="J3574" i="1"/>
  <c r="J3573" i="1"/>
  <c r="J3572" i="1"/>
  <c r="J3571" i="1"/>
  <c r="J3570" i="1"/>
  <c r="J3569" i="1"/>
  <c r="J3568" i="1"/>
  <c r="J3567" i="1"/>
  <c r="J3566" i="1"/>
  <c r="J3565" i="1"/>
  <c r="J3564" i="1"/>
  <c r="J3563" i="1"/>
  <c r="J3562" i="1"/>
  <c r="J3561" i="1"/>
  <c r="J3560" i="1"/>
  <c r="J3559" i="1"/>
  <c r="J3558" i="1"/>
  <c r="J3557" i="1"/>
  <c r="J3556" i="1"/>
  <c r="J3555" i="1"/>
  <c r="J3554" i="1"/>
  <c r="J3553" i="1"/>
  <c r="J3552" i="1"/>
  <c r="J3551" i="1"/>
  <c r="J3550" i="1"/>
  <c r="J3549" i="1"/>
  <c r="J3548" i="1"/>
  <c r="J3547" i="1"/>
  <c r="J3546" i="1"/>
  <c r="J3545" i="1"/>
  <c r="J3544" i="1"/>
  <c r="J3543" i="1"/>
  <c r="J3542" i="1"/>
  <c r="J3541" i="1"/>
  <c r="J3540" i="1"/>
  <c r="J3539" i="1"/>
  <c r="J3538" i="1"/>
  <c r="J3537" i="1"/>
  <c r="J3536" i="1"/>
  <c r="J3535" i="1"/>
  <c r="J3534" i="1"/>
  <c r="J3533" i="1"/>
  <c r="J3532" i="1"/>
  <c r="J3531" i="1"/>
  <c r="J3530" i="1"/>
  <c r="J3529" i="1"/>
  <c r="J3528" i="1"/>
  <c r="J3527" i="1"/>
  <c r="J3526" i="1"/>
  <c r="J3525" i="1"/>
  <c r="J3524" i="1"/>
  <c r="J3523" i="1"/>
  <c r="J3522" i="1"/>
  <c r="J3521" i="1"/>
  <c r="J3520" i="1"/>
  <c r="J3519" i="1"/>
  <c r="J3518" i="1"/>
  <c r="J3517" i="1"/>
  <c r="J3516" i="1"/>
  <c r="J3515" i="1"/>
  <c r="J3514" i="1"/>
  <c r="J3513" i="1"/>
  <c r="J3512" i="1"/>
  <c r="J3511" i="1"/>
  <c r="J3510" i="1"/>
  <c r="J3509" i="1"/>
  <c r="J3508" i="1"/>
  <c r="J3507" i="1"/>
  <c r="J3506" i="1"/>
  <c r="J3505" i="1"/>
  <c r="J3504" i="1"/>
  <c r="J3503" i="1"/>
  <c r="J3502" i="1"/>
  <c r="J3501" i="1"/>
  <c r="J3500" i="1"/>
  <c r="J3499" i="1"/>
  <c r="J3498" i="1"/>
  <c r="J3497" i="1"/>
  <c r="J3496" i="1"/>
  <c r="J3495" i="1"/>
  <c r="J3494" i="1"/>
  <c r="J3493" i="1"/>
  <c r="J3492" i="1"/>
  <c r="J3491" i="1"/>
  <c r="J3490" i="1"/>
  <c r="J3489" i="1"/>
  <c r="J3488" i="1"/>
  <c r="J3487" i="1"/>
  <c r="J3486" i="1"/>
  <c r="J3485" i="1"/>
  <c r="J3484" i="1"/>
  <c r="J3483" i="1"/>
  <c r="J3482" i="1"/>
  <c r="J3481" i="1"/>
  <c r="J3480" i="1"/>
  <c r="J3479" i="1"/>
  <c r="J3478" i="1"/>
  <c r="J3477" i="1"/>
  <c r="J3476" i="1"/>
  <c r="J3475" i="1"/>
  <c r="J3474" i="1"/>
  <c r="J3473" i="1"/>
  <c r="J3472" i="1"/>
  <c r="J3471" i="1"/>
  <c r="J3470" i="1"/>
  <c r="J3469" i="1"/>
  <c r="J3468" i="1"/>
  <c r="J3467" i="1"/>
  <c r="J3466" i="1"/>
  <c r="J3465" i="1"/>
  <c r="J3464" i="1"/>
  <c r="J3463" i="1"/>
  <c r="J3462" i="1"/>
  <c r="J3461" i="1"/>
  <c r="J3460" i="1"/>
  <c r="J3459" i="1"/>
  <c r="J3458" i="1"/>
  <c r="J3457" i="1"/>
  <c r="J3456" i="1"/>
  <c r="J3455" i="1"/>
  <c r="J3454" i="1"/>
  <c r="J3453" i="1"/>
  <c r="J3452" i="1"/>
  <c r="J3451" i="1"/>
  <c r="J3450" i="1"/>
  <c r="J3449" i="1"/>
  <c r="J3448" i="1"/>
  <c r="J3447" i="1"/>
  <c r="J3446" i="1"/>
  <c r="J3445" i="1"/>
  <c r="J3444" i="1"/>
  <c r="J3443" i="1"/>
  <c r="J3442" i="1"/>
  <c r="J3441" i="1"/>
  <c r="J3440" i="1"/>
  <c r="J3439" i="1"/>
  <c r="J3438" i="1"/>
  <c r="J3437" i="1"/>
  <c r="J3436" i="1"/>
  <c r="J3435" i="1"/>
  <c r="J3434" i="1"/>
  <c r="J3433" i="1"/>
  <c r="J3432" i="1"/>
  <c r="J3431" i="1"/>
  <c r="J3430" i="1"/>
  <c r="J3429" i="1"/>
  <c r="J3428" i="1"/>
  <c r="J3427" i="1"/>
  <c r="J3426" i="1"/>
  <c r="J3425" i="1"/>
  <c r="J3424" i="1"/>
  <c r="J3423" i="1"/>
  <c r="J3422" i="1"/>
  <c r="J3421" i="1"/>
  <c r="J3420" i="1"/>
  <c r="J3419" i="1"/>
  <c r="J3418" i="1"/>
  <c r="J3417" i="1"/>
  <c r="J3416" i="1"/>
  <c r="J3415" i="1"/>
  <c r="J3414" i="1"/>
  <c r="J3413" i="1"/>
  <c r="J3412" i="1"/>
  <c r="J3411" i="1"/>
  <c r="J3410" i="1"/>
  <c r="J3409" i="1"/>
  <c r="J3408" i="1"/>
  <c r="J3407" i="1"/>
  <c r="J3406" i="1"/>
  <c r="J3405" i="1"/>
  <c r="J3404" i="1"/>
  <c r="J3403" i="1"/>
  <c r="J3402" i="1"/>
  <c r="J3401" i="1"/>
  <c r="J3400" i="1"/>
  <c r="J3399" i="1"/>
  <c r="J3398" i="1"/>
  <c r="J3397" i="1"/>
  <c r="J3396" i="1"/>
  <c r="J3395" i="1"/>
  <c r="J3394" i="1"/>
  <c r="J3393" i="1"/>
  <c r="J3392" i="1"/>
  <c r="J3391" i="1"/>
  <c r="J3390" i="1"/>
  <c r="J3389" i="1"/>
  <c r="J3388" i="1"/>
  <c r="J3387" i="1"/>
  <c r="J3386" i="1"/>
  <c r="J3385" i="1"/>
  <c r="J3384" i="1"/>
  <c r="J3383" i="1"/>
  <c r="J3382" i="1"/>
  <c r="J3381" i="1"/>
  <c r="J3380" i="1"/>
  <c r="J3379" i="1"/>
  <c r="J3378" i="1"/>
  <c r="J3377" i="1"/>
  <c r="J3376" i="1"/>
  <c r="J3375" i="1"/>
  <c r="J3374" i="1"/>
  <c r="J3373" i="1"/>
  <c r="J3372" i="1"/>
  <c r="J3371" i="1"/>
  <c r="J3370" i="1"/>
  <c r="J3369" i="1"/>
  <c r="J3368" i="1"/>
  <c r="J3367" i="1"/>
  <c r="J3366" i="1"/>
  <c r="J3365" i="1"/>
  <c r="J3364" i="1"/>
  <c r="J3363" i="1"/>
  <c r="J3362" i="1"/>
  <c r="J3361" i="1"/>
  <c r="J3360" i="1"/>
  <c r="J3359" i="1"/>
  <c r="J3358" i="1"/>
  <c r="J3357" i="1"/>
  <c r="J3356" i="1"/>
  <c r="J3355" i="1"/>
  <c r="J3354" i="1"/>
  <c r="J3353" i="1"/>
  <c r="J3352" i="1"/>
  <c r="J3351" i="1"/>
  <c r="J3350" i="1"/>
  <c r="J3349" i="1"/>
  <c r="J3348" i="1"/>
  <c r="J3347" i="1"/>
  <c r="J3346" i="1"/>
  <c r="J3345" i="1"/>
  <c r="J3344" i="1"/>
  <c r="J3343" i="1"/>
  <c r="J3342" i="1"/>
  <c r="J3341" i="1"/>
  <c r="J3340" i="1"/>
  <c r="J3339" i="1"/>
  <c r="J3338" i="1"/>
  <c r="J3337" i="1"/>
  <c r="J3336" i="1"/>
  <c r="J3335" i="1"/>
  <c r="J3334" i="1"/>
  <c r="J3333" i="1"/>
  <c r="J3332" i="1"/>
  <c r="J3331" i="1"/>
  <c r="J3330" i="1"/>
  <c r="J3329" i="1"/>
  <c r="J3328" i="1"/>
  <c r="J3327" i="1"/>
  <c r="J3326" i="1"/>
  <c r="J3325" i="1"/>
  <c r="J3324" i="1"/>
  <c r="J3323" i="1"/>
  <c r="J3322" i="1"/>
  <c r="J3321" i="1"/>
  <c r="J3320" i="1"/>
  <c r="J3319" i="1"/>
  <c r="J3318" i="1"/>
  <c r="J3317" i="1"/>
  <c r="J3316" i="1"/>
  <c r="J3315" i="1"/>
  <c r="J3314" i="1"/>
  <c r="J3313" i="1"/>
  <c r="J3312" i="1"/>
  <c r="J3311" i="1"/>
  <c r="J3310" i="1"/>
  <c r="J3309" i="1"/>
  <c r="J3308" i="1"/>
  <c r="J3307" i="1"/>
  <c r="J3306" i="1"/>
  <c r="J3305" i="1"/>
  <c r="J3304" i="1"/>
  <c r="J3303" i="1"/>
  <c r="J3302" i="1"/>
  <c r="J3301" i="1"/>
  <c r="J3300" i="1"/>
  <c r="J3299" i="1"/>
  <c r="J3298" i="1"/>
  <c r="J3297" i="1"/>
  <c r="J3296" i="1"/>
  <c r="J3295" i="1"/>
  <c r="J3294" i="1"/>
  <c r="J3293" i="1"/>
  <c r="J3292" i="1"/>
  <c r="J3291" i="1"/>
  <c r="J3290" i="1"/>
  <c r="J3289" i="1"/>
  <c r="J3288" i="1"/>
  <c r="J3287" i="1"/>
  <c r="J3286" i="1"/>
  <c r="J3285" i="1"/>
  <c r="J3284" i="1"/>
  <c r="J3283" i="1"/>
  <c r="J3282" i="1"/>
  <c r="J3281" i="1"/>
  <c r="J3280" i="1"/>
  <c r="J3279" i="1"/>
  <c r="J3278" i="1"/>
  <c r="J3277" i="1"/>
  <c r="J3276" i="1"/>
  <c r="J3275" i="1"/>
  <c r="J3274" i="1"/>
  <c r="J3273" i="1"/>
  <c r="J3272" i="1"/>
  <c r="J3271" i="1"/>
  <c r="J3270" i="1"/>
  <c r="J3269" i="1"/>
  <c r="J3268" i="1"/>
  <c r="J3267" i="1"/>
  <c r="J3266" i="1"/>
  <c r="J3265" i="1"/>
  <c r="J3264" i="1"/>
  <c r="J3263" i="1"/>
  <c r="J3262" i="1"/>
  <c r="J3261" i="1"/>
  <c r="J3260" i="1"/>
  <c r="J3259" i="1"/>
  <c r="J3258" i="1"/>
  <c r="J3257" i="1"/>
  <c r="J3256" i="1"/>
  <c r="J3255" i="1"/>
  <c r="J3254" i="1"/>
  <c r="J3253" i="1"/>
  <c r="J3252" i="1"/>
  <c r="J3251" i="1"/>
  <c r="J3250" i="1"/>
  <c r="J3249" i="1"/>
  <c r="J3248" i="1"/>
  <c r="J3247" i="1"/>
  <c r="J3246" i="1"/>
  <c r="J3245" i="1"/>
  <c r="J3244" i="1"/>
  <c r="J3243" i="1"/>
  <c r="J3242" i="1"/>
  <c r="J3241" i="1"/>
  <c r="J3240" i="1"/>
  <c r="J3239" i="1"/>
  <c r="J3238" i="1"/>
  <c r="J3237" i="1"/>
  <c r="J3236" i="1"/>
  <c r="J3235" i="1"/>
  <c r="J3234" i="1"/>
  <c r="J3233" i="1"/>
  <c r="J3232" i="1"/>
  <c r="J3231" i="1"/>
  <c r="J3230" i="1"/>
  <c r="J3229" i="1"/>
  <c r="J3228" i="1"/>
  <c r="J3227" i="1"/>
  <c r="J3226" i="1"/>
  <c r="J3225" i="1"/>
  <c r="J3224" i="1"/>
  <c r="J3223" i="1"/>
  <c r="J3222" i="1"/>
  <c r="J3221" i="1"/>
  <c r="J3220" i="1"/>
  <c r="J3219" i="1"/>
  <c r="J3218" i="1"/>
  <c r="J3217" i="1"/>
  <c r="J3216" i="1"/>
  <c r="J3215" i="1"/>
  <c r="J3214" i="1"/>
  <c r="J3213" i="1"/>
  <c r="J3212" i="1"/>
  <c r="J3211" i="1"/>
  <c r="J3210" i="1"/>
  <c r="J3209" i="1"/>
  <c r="J3208" i="1"/>
  <c r="J3207" i="1"/>
  <c r="J3206" i="1"/>
  <c r="J3205" i="1"/>
  <c r="J3204" i="1"/>
  <c r="J3203" i="1"/>
  <c r="J3202" i="1"/>
  <c r="J3201" i="1"/>
  <c r="J3200" i="1"/>
  <c r="J3199" i="1"/>
  <c r="J3198" i="1"/>
  <c r="J3197" i="1"/>
  <c r="J3196" i="1"/>
  <c r="J3195" i="1"/>
  <c r="J3194" i="1"/>
  <c r="J3193" i="1"/>
  <c r="J3192" i="1"/>
  <c r="J3191" i="1"/>
  <c r="J3190" i="1"/>
  <c r="J3189" i="1"/>
  <c r="J3188" i="1"/>
  <c r="J3187" i="1"/>
  <c r="J3186" i="1"/>
  <c r="J3185" i="1"/>
  <c r="J3184" i="1"/>
  <c r="J3183" i="1"/>
  <c r="J3182" i="1"/>
  <c r="J3181" i="1"/>
  <c r="J3180" i="1"/>
  <c r="J3179" i="1"/>
  <c r="J3178" i="1"/>
  <c r="J3177" i="1"/>
  <c r="J3176" i="1"/>
  <c r="J3175" i="1"/>
  <c r="J3174" i="1"/>
  <c r="J3173" i="1"/>
  <c r="J3172" i="1"/>
  <c r="J3171" i="1"/>
  <c r="J3170" i="1"/>
  <c r="J3169" i="1"/>
  <c r="J3168" i="1"/>
  <c r="J3167" i="1"/>
  <c r="J3166" i="1"/>
  <c r="J3165" i="1"/>
  <c r="J3164" i="1"/>
  <c r="J3163" i="1"/>
  <c r="J3162" i="1"/>
  <c r="J3161" i="1"/>
  <c r="J3160" i="1"/>
  <c r="J3159" i="1"/>
  <c r="J3158" i="1"/>
  <c r="J3157" i="1"/>
  <c r="J3156" i="1"/>
  <c r="J3155" i="1"/>
  <c r="J3154" i="1"/>
  <c r="J3153" i="1"/>
  <c r="J3152" i="1"/>
  <c r="J3151" i="1"/>
  <c r="J3150" i="1"/>
  <c r="J3149" i="1"/>
  <c r="J3148" i="1"/>
  <c r="J3147" i="1"/>
  <c r="J3146" i="1"/>
  <c r="J3145" i="1"/>
  <c r="J3144" i="1"/>
  <c r="J3143" i="1"/>
  <c r="J3142" i="1"/>
  <c r="J3141" i="1"/>
  <c r="J3140" i="1"/>
  <c r="J3139" i="1"/>
  <c r="J3138" i="1"/>
  <c r="J3137" i="1"/>
  <c r="J3136" i="1"/>
  <c r="J3135" i="1"/>
  <c r="J3134" i="1"/>
  <c r="J3133" i="1"/>
  <c r="J3132" i="1"/>
  <c r="J3131" i="1"/>
  <c r="J3130" i="1"/>
  <c r="J3129" i="1"/>
  <c r="J3128" i="1"/>
  <c r="J3127" i="1"/>
  <c r="J3126" i="1"/>
  <c r="J3125" i="1"/>
  <c r="J3124" i="1"/>
  <c r="J3123" i="1"/>
  <c r="J3122" i="1"/>
  <c r="J3121" i="1"/>
  <c r="J3120" i="1"/>
  <c r="J3119" i="1"/>
  <c r="J3118" i="1"/>
  <c r="J3117" i="1"/>
  <c r="J3116" i="1"/>
  <c r="J3115" i="1"/>
  <c r="J3114" i="1"/>
  <c r="J3113" i="1"/>
  <c r="J3112" i="1"/>
  <c r="J3111" i="1"/>
  <c r="J3110" i="1"/>
  <c r="J3109" i="1"/>
  <c r="J3108" i="1"/>
  <c r="J3107" i="1"/>
  <c r="J3106" i="1"/>
  <c r="J3105" i="1"/>
  <c r="J3104" i="1"/>
  <c r="J3103" i="1"/>
  <c r="J3102" i="1"/>
  <c r="J3101" i="1"/>
  <c r="J3100" i="1"/>
  <c r="J3099" i="1"/>
  <c r="J3098" i="1"/>
  <c r="J3097" i="1"/>
  <c r="J3096" i="1"/>
  <c r="J3095" i="1"/>
  <c r="J3094" i="1"/>
  <c r="J3093" i="1"/>
  <c r="J3092" i="1"/>
  <c r="J3091" i="1"/>
  <c r="J3090" i="1"/>
  <c r="J3089" i="1"/>
  <c r="J3088" i="1"/>
  <c r="J3087" i="1"/>
  <c r="J3086" i="1"/>
  <c r="J3085" i="1"/>
  <c r="J3084" i="1"/>
  <c r="J3083" i="1"/>
  <c r="J3082" i="1"/>
  <c r="J3081" i="1"/>
  <c r="J3080" i="1"/>
  <c r="J3079" i="1"/>
  <c r="J3078" i="1"/>
  <c r="J3077" i="1"/>
  <c r="J3076" i="1"/>
  <c r="J3075" i="1"/>
  <c r="J3074" i="1"/>
  <c r="J3073" i="1"/>
  <c r="J3072" i="1"/>
  <c r="J3071" i="1"/>
  <c r="J3070" i="1"/>
  <c r="J3069" i="1"/>
  <c r="J3068" i="1"/>
  <c r="J3067" i="1"/>
  <c r="J3066" i="1"/>
  <c r="J3065" i="1"/>
  <c r="J3064" i="1"/>
  <c r="J3063" i="1"/>
  <c r="J3062" i="1"/>
  <c r="J3061" i="1"/>
  <c r="J3060" i="1"/>
  <c r="J3059" i="1"/>
  <c r="J3058" i="1"/>
  <c r="J3057" i="1"/>
  <c r="J3056" i="1"/>
  <c r="J3055" i="1"/>
  <c r="J3054" i="1"/>
  <c r="J3053" i="1"/>
  <c r="J3052" i="1"/>
  <c r="J3051" i="1"/>
  <c r="J3050" i="1"/>
  <c r="J3049" i="1"/>
  <c r="J3048" i="1"/>
  <c r="J3047" i="1"/>
  <c r="J3046" i="1"/>
  <c r="J3045" i="1"/>
  <c r="J3044" i="1"/>
  <c r="J3043" i="1"/>
  <c r="J3042" i="1"/>
  <c r="J3041" i="1"/>
  <c r="J3040" i="1"/>
  <c r="J3039" i="1"/>
  <c r="J3038" i="1"/>
  <c r="J3037" i="1"/>
  <c r="J3036" i="1"/>
  <c r="J3035" i="1"/>
  <c r="J3034" i="1"/>
  <c r="J3033" i="1"/>
  <c r="J3032" i="1"/>
  <c r="J3031" i="1"/>
  <c r="J3030" i="1"/>
  <c r="J3029" i="1"/>
  <c r="J3028" i="1"/>
  <c r="J3027" i="1"/>
  <c r="J3026" i="1"/>
  <c r="J3025" i="1"/>
  <c r="J3024" i="1"/>
  <c r="J3023" i="1"/>
  <c r="J3022" i="1"/>
  <c r="J3021" i="1"/>
  <c r="J3020" i="1"/>
  <c r="J3019" i="1"/>
  <c r="J3018" i="1"/>
  <c r="J3017" i="1"/>
  <c r="J3016" i="1"/>
  <c r="J3015" i="1"/>
  <c r="J3014" i="1"/>
  <c r="J3013" i="1"/>
  <c r="J3012" i="1"/>
  <c r="J3011" i="1"/>
  <c r="J3010" i="1"/>
  <c r="J3009" i="1"/>
  <c r="J3008" i="1"/>
  <c r="J3007" i="1"/>
  <c r="J3006" i="1"/>
  <c r="J3005" i="1"/>
  <c r="J3004" i="1"/>
  <c r="J3003" i="1"/>
  <c r="J3002" i="1"/>
  <c r="J3001" i="1"/>
  <c r="J3000" i="1"/>
  <c r="J2999" i="1"/>
  <c r="J2998" i="1"/>
  <c r="J2997" i="1"/>
  <c r="J2996" i="1"/>
  <c r="J2995" i="1"/>
  <c r="J2994" i="1"/>
  <c r="J2993" i="1"/>
  <c r="J2992" i="1"/>
  <c r="J2991" i="1"/>
  <c r="J2990" i="1"/>
  <c r="J2989" i="1"/>
  <c r="J2988" i="1"/>
  <c r="J2987" i="1"/>
  <c r="J2986" i="1"/>
  <c r="J2985" i="1"/>
  <c r="J2984" i="1"/>
  <c r="J2983" i="1"/>
  <c r="J2982" i="1"/>
  <c r="J2981" i="1"/>
  <c r="J2980" i="1"/>
  <c r="J2979" i="1"/>
  <c r="J2978" i="1"/>
  <c r="J2977" i="1"/>
  <c r="J2976" i="1"/>
  <c r="J2975" i="1"/>
  <c r="J2974" i="1"/>
  <c r="J2973" i="1"/>
  <c r="J2972" i="1"/>
  <c r="J2971" i="1"/>
  <c r="J2970" i="1"/>
  <c r="J2969" i="1"/>
  <c r="J2968" i="1"/>
  <c r="J2967" i="1"/>
  <c r="J2966" i="1"/>
  <c r="J2965" i="1"/>
  <c r="J2964" i="1"/>
  <c r="J2963" i="1"/>
  <c r="J2962" i="1"/>
  <c r="J2961" i="1"/>
  <c r="J2960" i="1"/>
  <c r="J2959" i="1"/>
  <c r="J2958" i="1"/>
  <c r="J2957" i="1"/>
  <c r="J2956" i="1"/>
  <c r="J2955" i="1"/>
  <c r="J2954" i="1"/>
  <c r="J2953" i="1"/>
  <c r="J2952" i="1"/>
  <c r="J2951" i="1"/>
  <c r="J2950" i="1"/>
  <c r="J2949" i="1"/>
  <c r="J2948" i="1"/>
  <c r="J2947" i="1"/>
  <c r="J2946" i="1"/>
  <c r="J2945" i="1"/>
  <c r="J2944" i="1"/>
  <c r="J2943" i="1"/>
  <c r="J2942" i="1"/>
  <c r="J2941" i="1"/>
  <c r="J2940" i="1"/>
  <c r="J2939" i="1"/>
  <c r="J2938" i="1"/>
  <c r="J2937" i="1"/>
  <c r="J2936" i="1"/>
  <c r="J2935" i="1"/>
  <c r="J2934" i="1"/>
  <c r="J2933" i="1"/>
  <c r="J2932" i="1"/>
  <c r="J2931" i="1"/>
  <c r="J2930" i="1"/>
  <c r="J2929" i="1"/>
  <c r="J2928" i="1"/>
  <c r="J2927" i="1"/>
  <c r="J2926" i="1"/>
  <c r="J2925" i="1"/>
  <c r="J2924" i="1"/>
  <c r="J2923" i="1"/>
  <c r="J2922" i="1"/>
  <c r="J2921" i="1"/>
  <c r="J2920" i="1"/>
  <c r="J2919" i="1"/>
  <c r="J2918" i="1"/>
  <c r="J2917" i="1"/>
  <c r="J2916" i="1"/>
  <c r="J2915" i="1"/>
  <c r="J2914" i="1"/>
  <c r="J2913" i="1"/>
  <c r="J2912" i="1"/>
  <c r="J2911" i="1"/>
  <c r="J2910" i="1"/>
  <c r="J2909" i="1"/>
  <c r="J2908" i="1"/>
  <c r="J2907" i="1"/>
  <c r="J2906" i="1"/>
  <c r="J2905" i="1"/>
  <c r="J2904" i="1"/>
  <c r="J2903" i="1"/>
  <c r="J2902" i="1"/>
  <c r="J2901" i="1"/>
  <c r="J2900" i="1"/>
  <c r="J2899" i="1"/>
  <c r="J2898" i="1"/>
  <c r="J2897" i="1"/>
  <c r="J2896" i="1"/>
  <c r="J2895" i="1"/>
  <c r="J2894" i="1"/>
  <c r="J2893" i="1"/>
  <c r="J2892" i="1"/>
  <c r="J2891" i="1"/>
  <c r="J2890" i="1"/>
  <c r="J2889" i="1"/>
  <c r="J2888" i="1"/>
  <c r="J2887" i="1"/>
  <c r="J2886" i="1"/>
  <c r="J2885" i="1"/>
  <c r="J2884" i="1"/>
  <c r="J2883" i="1"/>
  <c r="J2882" i="1"/>
  <c r="J2881" i="1"/>
  <c r="J2880" i="1"/>
  <c r="J2879" i="1"/>
  <c r="J2878" i="1"/>
  <c r="J2877" i="1"/>
  <c r="J2876" i="1"/>
  <c r="J2875" i="1"/>
  <c r="J2874" i="1"/>
  <c r="J2873" i="1"/>
  <c r="J2872" i="1"/>
  <c r="J2871" i="1"/>
  <c r="J2870" i="1"/>
  <c r="J2869" i="1"/>
  <c r="J2868" i="1"/>
  <c r="J2867" i="1"/>
  <c r="J2866" i="1"/>
  <c r="J2865" i="1"/>
  <c r="J2864" i="1"/>
  <c r="J2863" i="1"/>
  <c r="J2862" i="1"/>
  <c r="J2861" i="1"/>
  <c r="J2860" i="1"/>
  <c r="J2859" i="1"/>
  <c r="J2858" i="1"/>
  <c r="J2857" i="1"/>
  <c r="J2856" i="1"/>
  <c r="J2855" i="1"/>
  <c r="J2854" i="1"/>
  <c r="J2853" i="1"/>
  <c r="J2852" i="1"/>
  <c r="J2851" i="1"/>
  <c r="J2850" i="1"/>
  <c r="J2849" i="1"/>
  <c r="J2848" i="1"/>
  <c r="J2847" i="1"/>
  <c r="J2846" i="1"/>
  <c r="J2845" i="1"/>
  <c r="J2844" i="1"/>
  <c r="J2843" i="1"/>
  <c r="J2842" i="1"/>
  <c r="J2841" i="1"/>
  <c r="J2840" i="1"/>
  <c r="J2839" i="1"/>
  <c r="J2838" i="1"/>
  <c r="J2837" i="1"/>
  <c r="J2836" i="1"/>
  <c r="J2835" i="1"/>
  <c r="J2834" i="1"/>
  <c r="J2833" i="1"/>
  <c r="J2832" i="1"/>
  <c r="J2831" i="1"/>
  <c r="J2830" i="1"/>
  <c r="J2829" i="1"/>
  <c r="J2828" i="1"/>
  <c r="J2827" i="1"/>
  <c r="J2826" i="1"/>
  <c r="J2825" i="1"/>
  <c r="J2824" i="1"/>
  <c r="J2823" i="1"/>
  <c r="J2822" i="1"/>
  <c r="J2821" i="1"/>
  <c r="J2820" i="1"/>
  <c r="J2819" i="1"/>
  <c r="J2818" i="1"/>
  <c r="J2817" i="1"/>
  <c r="J2816" i="1"/>
  <c r="J2815" i="1"/>
  <c r="J2814" i="1"/>
  <c r="J2813" i="1"/>
  <c r="J2812" i="1"/>
  <c r="J2811" i="1"/>
  <c r="J2810" i="1"/>
  <c r="J2809" i="1"/>
  <c r="J2808" i="1"/>
  <c r="J2807" i="1"/>
  <c r="J2806" i="1"/>
  <c r="J2805" i="1"/>
  <c r="J2804" i="1"/>
  <c r="J2803" i="1"/>
  <c r="J2802" i="1"/>
  <c r="J2801" i="1"/>
  <c r="J2800" i="1"/>
  <c r="J2799" i="1"/>
  <c r="J2798" i="1"/>
  <c r="J2797" i="1"/>
  <c r="J2796" i="1"/>
  <c r="J2795" i="1"/>
  <c r="J2794" i="1"/>
  <c r="J2793" i="1"/>
  <c r="J2792" i="1"/>
  <c r="J2791" i="1"/>
  <c r="J2790" i="1"/>
  <c r="J2789" i="1"/>
  <c r="J2788" i="1"/>
  <c r="J2787" i="1"/>
  <c r="J2786" i="1"/>
  <c r="J2785" i="1"/>
  <c r="J2784" i="1"/>
  <c r="J2783" i="1"/>
  <c r="J2782" i="1"/>
  <c r="J2781" i="1"/>
  <c r="J2780" i="1"/>
  <c r="J2779" i="1"/>
  <c r="J2778" i="1"/>
  <c r="J2777" i="1"/>
  <c r="J2776" i="1"/>
  <c r="J2775" i="1"/>
  <c r="J2774" i="1"/>
  <c r="J2773" i="1"/>
  <c r="J2772" i="1"/>
  <c r="J2771" i="1"/>
  <c r="J2770" i="1"/>
  <c r="J2769" i="1"/>
  <c r="J2768" i="1"/>
  <c r="J2767" i="1"/>
  <c r="J2766" i="1"/>
  <c r="J2765" i="1"/>
  <c r="J2764" i="1"/>
  <c r="J2763" i="1"/>
  <c r="J2762" i="1"/>
  <c r="J2761" i="1"/>
  <c r="J2760" i="1"/>
  <c r="J2759" i="1"/>
  <c r="J2758" i="1"/>
  <c r="J2757" i="1"/>
  <c r="J2756" i="1"/>
  <c r="J2755" i="1"/>
  <c r="J2754" i="1"/>
  <c r="J2753" i="1"/>
  <c r="J2752" i="1"/>
  <c r="J2751" i="1"/>
  <c r="J2750" i="1"/>
  <c r="J2749" i="1"/>
  <c r="J2748" i="1"/>
  <c r="J2747" i="1"/>
  <c r="J2746" i="1"/>
  <c r="J2745" i="1"/>
  <c r="J2744" i="1"/>
  <c r="J2743" i="1"/>
  <c r="J2742" i="1"/>
  <c r="J2741" i="1"/>
  <c r="J2740" i="1"/>
  <c r="J2739" i="1"/>
  <c r="J2738" i="1"/>
  <c r="J2737" i="1"/>
  <c r="J2736" i="1"/>
  <c r="J2735" i="1"/>
  <c r="J2734" i="1"/>
  <c r="J2733" i="1"/>
  <c r="J2732" i="1"/>
  <c r="J2731" i="1"/>
  <c r="J2730" i="1"/>
  <c r="J2729" i="1"/>
  <c r="J2728" i="1"/>
  <c r="J2727" i="1"/>
  <c r="J2726" i="1"/>
  <c r="J2725" i="1"/>
  <c r="J2724" i="1"/>
  <c r="J2723" i="1"/>
  <c r="J2722" i="1"/>
  <c r="J2721" i="1"/>
  <c r="J2720" i="1"/>
  <c r="J2719" i="1"/>
  <c r="J2718" i="1"/>
  <c r="J2717" i="1"/>
  <c r="J2716" i="1"/>
  <c r="J2715" i="1"/>
  <c r="J2714" i="1"/>
  <c r="J2713" i="1"/>
  <c r="J2712" i="1"/>
  <c r="J2711" i="1"/>
  <c r="J2710" i="1"/>
  <c r="J2709" i="1"/>
  <c r="J2708" i="1"/>
  <c r="J2707" i="1"/>
  <c r="J2706" i="1"/>
  <c r="J2705" i="1"/>
  <c r="J2704" i="1"/>
  <c r="J2703" i="1"/>
  <c r="J2702" i="1"/>
  <c r="J2701" i="1"/>
  <c r="J2700" i="1"/>
  <c r="J2699" i="1"/>
  <c r="J2698" i="1"/>
  <c r="J2697" i="1"/>
  <c r="J2696" i="1"/>
  <c r="J2695" i="1"/>
  <c r="J2694" i="1"/>
  <c r="J2693" i="1"/>
  <c r="J2692" i="1"/>
  <c r="J2691" i="1"/>
  <c r="J2690" i="1"/>
  <c r="J2689" i="1"/>
  <c r="J2688" i="1"/>
  <c r="J2687" i="1"/>
  <c r="J2686" i="1"/>
  <c r="J2685" i="1"/>
  <c r="J2684" i="1"/>
  <c r="J2683" i="1"/>
  <c r="J2682" i="1"/>
  <c r="J2681" i="1"/>
  <c r="J2680" i="1"/>
  <c r="J2679" i="1"/>
  <c r="J2678" i="1"/>
  <c r="J2677" i="1"/>
  <c r="J2676" i="1"/>
  <c r="J2675" i="1"/>
  <c r="J2674" i="1"/>
  <c r="J2673" i="1"/>
  <c r="J2672" i="1"/>
  <c r="J2671" i="1"/>
  <c r="J2670" i="1"/>
  <c r="J2669" i="1"/>
  <c r="J2668" i="1"/>
  <c r="J2667" i="1"/>
  <c r="J2666" i="1"/>
  <c r="J2665" i="1"/>
  <c r="J2664" i="1"/>
  <c r="J2663" i="1"/>
  <c r="J2662" i="1"/>
  <c r="J2661" i="1"/>
  <c r="J2660" i="1"/>
  <c r="J2659" i="1"/>
  <c r="J2658" i="1"/>
  <c r="J2657" i="1"/>
  <c r="J2656" i="1"/>
  <c r="J2655" i="1"/>
  <c r="J2654" i="1"/>
  <c r="J2653" i="1"/>
  <c r="J2652" i="1"/>
  <c r="J2651" i="1"/>
  <c r="J2650" i="1"/>
  <c r="J2649" i="1"/>
  <c r="J2648" i="1"/>
  <c r="J2647" i="1"/>
  <c r="J2646" i="1"/>
  <c r="J2645" i="1"/>
  <c r="J2644" i="1"/>
  <c r="J2643" i="1"/>
  <c r="J2642" i="1"/>
  <c r="J2641" i="1"/>
  <c r="J2640" i="1"/>
  <c r="J2639" i="1"/>
  <c r="J2638" i="1"/>
  <c r="J2637" i="1"/>
  <c r="J2636" i="1"/>
  <c r="J2635" i="1"/>
  <c r="J2634" i="1"/>
  <c r="J2633" i="1"/>
  <c r="J2632" i="1"/>
  <c r="J2631" i="1"/>
  <c r="J2630" i="1"/>
  <c r="J2629" i="1"/>
  <c r="J2628" i="1"/>
  <c r="J2627" i="1"/>
  <c r="J2626" i="1"/>
  <c r="J2625" i="1"/>
  <c r="J2624" i="1"/>
  <c r="J2623" i="1"/>
  <c r="J2622" i="1"/>
  <c r="J2621" i="1"/>
  <c r="J2620" i="1"/>
  <c r="J2619" i="1"/>
  <c r="J2618" i="1"/>
  <c r="J2617" i="1"/>
  <c r="J2616" i="1"/>
  <c r="J2615" i="1"/>
  <c r="J2614" i="1"/>
  <c r="J2613" i="1"/>
  <c r="J2612" i="1"/>
  <c r="J2611" i="1"/>
  <c r="J2610" i="1"/>
  <c r="J2609" i="1"/>
  <c r="J2608" i="1"/>
  <c r="J2607" i="1"/>
  <c r="J2606" i="1"/>
  <c r="J2605" i="1"/>
  <c r="J2604" i="1"/>
  <c r="J2603" i="1"/>
  <c r="J2602" i="1"/>
  <c r="J2601" i="1"/>
  <c r="J2600" i="1"/>
  <c r="J2599" i="1"/>
  <c r="J2598" i="1"/>
  <c r="J2597" i="1"/>
  <c r="J2596" i="1"/>
  <c r="J2595" i="1"/>
  <c r="J2594" i="1"/>
  <c r="J2593" i="1"/>
  <c r="J2592" i="1"/>
  <c r="J2591" i="1"/>
  <c r="J2590" i="1"/>
  <c r="J2589" i="1"/>
  <c r="J2588" i="1"/>
  <c r="J2587" i="1"/>
  <c r="J2586" i="1"/>
  <c r="J2585" i="1"/>
  <c r="J2584" i="1"/>
  <c r="J2583" i="1"/>
  <c r="J2582" i="1"/>
  <c r="J2581" i="1"/>
  <c r="J2580" i="1"/>
  <c r="J2579" i="1"/>
  <c r="J2578" i="1"/>
  <c r="J2577" i="1"/>
  <c r="J2576" i="1"/>
  <c r="J2575" i="1"/>
  <c r="J2574" i="1"/>
  <c r="J2573" i="1"/>
  <c r="J2572" i="1"/>
  <c r="J2571" i="1"/>
  <c r="J2570" i="1"/>
  <c r="J2569" i="1"/>
  <c r="J2568" i="1"/>
  <c r="J2567" i="1"/>
  <c r="J2566" i="1"/>
  <c r="J2565" i="1"/>
  <c r="J2564" i="1"/>
  <c r="J2563" i="1"/>
  <c r="J2562" i="1"/>
  <c r="J2561" i="1"/>
  <c r="J2560" i="1"/>
  <c r="J2559" i="1"/>
  <c r="J2558" i="1"/>
  <c r="J2557" i="1"/>
  <c r="J2556" i="1"/>
  <c r="J2555" i="1"/>
  <c r="J2554" i="1"/>
  <c r="J2553" i="1"/>
  <c r="J2552" i="1"/>
  <c r="J2551" i="1"/>
  <c r="J2550" i="1"/>
  <c r="J2549" i="1"/>
  <c r="J2548" i="1"/>
  <c r="J2547" i="1"/>
  <c r="J2546" i="1"/>
  <c r="J2545" i="1"/>
  <c r="J2544" i="1"/>
  <c r="J2543" i="1"/>
  <c r="J2542" i="1"/>
  <c r="J2541" i="1"/>
  <c r="J2540" i="1"/>
  <c r="J2539" i="1"/>
  <c r="J2538" i="1"/>
  <c r="J2537" i="1"/>
  <c r="J2536" i="1"/>
  <c r="J2535" i="1"/>
  <c r="J2534" i="1"/>
  <c r="J2533" i="1"/>
  <c r="J2532" i="1"/>
  <c r="J2531" i="1"/>
  <c r="J2530" i="1"/>
  <c r="J2529" i="1"/>
  <c r="J2528" i="1"/>
  <c r="J2527" i="1"/>
  <c r="J2526" i="1"/>
  <c r="J2525" i="1"/>
  <c r="J2524" i="1"/>
  <c r="J2523" i="1"/>
  <c r="J2522" i="1"/>
  <c r="J2521" i="1"/>
  <c r="J2520" i="1"/>
  <c r="J2519" i="1"/>
  <c r="J2518" i="1"/>
  <c r="J2517" i="1"/>
  <c r="J2516" i="1"/>
  <c r="J2515" i="1"/>
  <c r="J2514" i="1"/>
  <c r="J2513" i="1"/>
  <c r="J2512" i="1"/>
  <c r="J2511" i="1"/>
  <c r="J2510" i="1"/>
  <c r="J2509" i="1"/>
  <c r="J2508" i="1"/>
  <c r="J2507" i="1"/>
  <c r="J2506" i="1"/>
  <c r="J2505" i="1"/>
  <c r="J2504" i="1"/>
  <c r="J2503" i="1"/>
  <c r="J2502" i="1"/>
  <c r="J2501" i="1"/>
  <c r="J2500" i="1"/>
  <c r="J2499" i="1"/>
  <c r="J2498" i="1"/>
  <c r="J2497" i="1"/>
  <c r="J2496" i="1"/>
  <c r="J2495" i="1"/>
  <c r="J2494" i="1"/>
  <c r="J2493" i="1"/>
  <c r="J2492" i="1"/>
  <c r="J2491" i="1"/>
  <c r="J2490" i="1"/>
  <c r="J2489" i="1"/>
  <c r="J2488" i="1"/>
  <c r="J2487" i="1"/>
  <c r="J2486" i="1"/>
  <c r="J2485" i="1"/>
  <c r="J2484" i="1"/>
  <c r="J2483" i="1"/>
  <c r="J2482" i="1"/>
  <c r="J2481" i="1"/>
  <c r="J2480" i="1"/>
  <c r="J2479" i="1"/>
  <c r="J2478" i="1"/>
  <c r="J2477" i="1"/>
  <c r="J2476" i="1"/>
  <c r="J2475" i="1"/>
  <c r="J2474" i="1"/>
  <c r="J2473" i="1"/>
  <c r="J2472" i="1"/>
  <c r="J2471" i="1"/>
  <c r="J2470" i="1"/>
  <c r="J2469" i="1"/>
  <c r="J2468" i="1"/>
  <c r="J2467" i="1"/>
  <c r="J2466" i="1"/>
  <c r="J2465" i="1"/>
  <c r="J2464" i="1"/>
  <c r="J2463" i="1"/>
  <c r="J2462" i="1"/>
  <c r="J2461" i="1"/>
  <c r="J2460" i="1"/>
  <c r="J2459" i="1"/>
  <c r="J2458" i="1"/>
  <c r="J2457" i="1"/>
  <c r="J2456" i="1"/>
  <c r="J2455" i="1"/>
  <c r="J2454" i="1"/>
  <c r="J2453" i="1"/>
  <c r="J2452" i="1"/>
  <c r="J2451" i="1"/>
  <c r="J2450" i="1"/>
  <c r="J2449" i="1"/>
  <c r="J2448" i="1"/>
  <c r="J2447" i="1"/>
  <c r="J2446" i="1"/>
  <c r="J2445" i="1"/>
  <c r="J2444" i="1"/>
  <c r="J2443" i="1"/>
  <c r="J2442" i="1"/>
  <c r="J2441" i="1"/>
  <c r="J2440" i="1"/>
  <c r="J2439" i="1"/>
  <c r="J2438" i="1"/>
  <c r="J2437" i="1"/>
  <c r="J2436" i="1"/>
  <c r="J2435" i="1"/>
  <c r="J2434" i="1"/>
  <c r="J2433" i="1"/>
  <c r="J2432" i="1"/>
  <c r="J2431" i="1"/>
  <c r="J2430" i="1"/>
  <c r="J2429" i="1"/>
  <c r="J2428" i="1"/>
  <c r="J2427" i="1"/>
  <c r="J2426" i="1"/>
  <c r="J2425" i="1"/>
  <c r="J2424" i="1"/>
  <c r="J2423" i="1"/>
  <c r="J2422" i="1"/>
  <c r="J2421" i="1"/>
  <c r="J2420" i="1"/>
  <c r="J2419" i="1"/>
  <c r="J2418" i="1"/>
  <c r="J2417" i="1"/>
  <c r="J2416" i="1"/>
  <c r="J2415" i="1"/>
  <c r="J2414" i="1"/>
  <c r="J2413" i="1"/>
  <c r="J2412" i="1"/>
  <c r="J2411" i="1"/>
  <c r="J2410" i="1"/>
  <c r="J2409" i="1"/>
  <c r="J2408" i="1"/>
  <c r="J2407" i="1"/>
  <c r="J2406" i="1"/>
  <c r="J2405" i="1"/>
  <c r="J2404" i="1"/>
  <c r="J2403" i="1"/>
  <c r="J2402" i="1"/>
  <c r="J2401" i="1"/>
  <c r="J2400" i="1"/>
  <c r="J2399" i="1"/>
  <c r="J2398" i="1"/>
  <c r="J2397" i="1"/>
  <c r="J2396" i="1"/>
  <c r="J2395" i="1"/>
  <c r="J2394" i="1"/>
  <c r="J2393" i="1"/>
  <c r="J2392" i="1"/>
  <c r="J2391" i="1"/>
  <c r="J2390" i="1"/>
  <c r="J2389" i="1"/>
  <c r="J2388" i="1"/>
  <c r="J2387" i="1"/>
  <c r="J2386" i="1"/>
  <c r="J2385" i="1"/>
  <c r="J2384" i="1"/>
  <c r="J2383" i="1"/>
  <c r="J2382" i="1"/>
  <c r="J2381" i="1"/>
  <c r="J2380" i="1"/>
  <c r="J2379" i="1"/>
  <c r="J2378" i="1"/>
  <c r="J2377" i="1"/>
  <c r="J2376" i="1"/>
  <c r="J2375" i="1"/>
  <c r="J2374" i="1"/>
  <c r="J2373" i="1"/>
  <c r="J2372" i="1"/>
  <c r="J2371" i="1"/>
  <c r="J2370" i="1"/>
  <c r="J2369" i="1"/>
  <c r="J2368" i="1"/>
  <c r="J2367" i="1"/>
  <c r="J2366" i="1"/>
  <c r="J2365" i="1"/>
  <c r="J2364" i="1"/>
  <c r="J2363" i="1"/>
  <c r="J2362" i="1"/>
  <c r="J2361" i="1"/>
  <c r="J2360" i="1"/>
  <c r="J2359" i="1"/>
  <c r="J2358" i="1"/>
  <c r="J2357" i="1"/>
  <c r="J2356" i="1"/>
  <c r="J2355" i="1"/>
  <c r="J2354" i="1"/>
  <c r="J2353" i="1"/>
  <c r="J2352" i="1"/>
  <c r="J2351" i="1"/>
  <c r="J2350" i="1"/>
  <c r="J2349" i="1"/>
  <c r="J2348" i="1"/>
  <c r="J2347" i="1"/>
  <c r="J2346" i="1"/>
  <c r="J2345" i="1"/>
  <c r="J2344" i="1"/>
  <c r="J2343" i="1"/>
  <c r="J2342" i="1"/>
  <c r="J2341" i="1"/>
  <c r="J2340" i="1"/>
  <c r="J2339" i="1"/>
  <c r="J2338" i="1"/>
  <c r="J2337" i="1"/>
  <c r="J2336" i="1"/>
  <c r="J2335" i="1"/>
  <c r="J2334" i="1"/>
  <c r="J2333" i="1"/>
  <c r="J2332" i="1"/>
  <c r="J2331" i="1"/>
  <c r="J2330" i="1"/>
  <c r="J2329" i="1"/>
  <c r="J2328" i="1"/>
  <c r="J2327" i="1"/>
  <c r="J2326" i="1"/>
  <c r="J2325" i="1"/>
  <c r="J2324" i="1"/>
  <c r="J2323" i="1"/>
  <c r="J2322" i="1"/>
  <c r="J2321" i="1"/>
  <c r="J2320" i="1"/>
  <c r="J2319" i="1"/>
  <c r="J2318" i="1"/>
  <c r="J2317" i="1"/>
  <c r="J2316" i="1"/>
  <c r="J2315" i="1"/>
  <c r="J2314" i="1"/>
  <c r="J2313" i="1"/>
  <c r="J2312" i="1"/>
  <c r="J2311" i="1"/>
  <c r="J2310" i="1"/>
  <c r="J2309" i="1"/>
  <c r="J2308" i="1"/>
  <c r="J2307" i="1"/>
  <c r="J2306" i="1"/>
  <c r="J2305" i="1"/>
  <c r="J2304" i="1"/>
  <c r="J2303" i="1"/>
  <c r="J2302" i="1"/>
  <c r="J2301" i="1"/>
  <c r="J2300" i="1"/>
  <c r="J2299" i="1"/>
  <c r="J2298" i="1"/>
  <c r="J2297" i="1"/>
  <c r="J2296" i="1"/>
  <c r="J2295" i="1"/>
  <c r="J2294" i="1"/>
  <c r="J2293" i="1"/>
  <c r="J2292" i="1"/>
  <c r="J2291" i="1"/>
  <c r="J2290" i="1"/>
  <c r="J2289" i="1"/>
  <c r="J2288" i="1"/>
  <c r="J2287" i="1"/>
  <c r="J2286" i="1"/>
  <c r="J2285" i="1"/>
  <c r="J2284" i="1"/>
  <c r="J2283" i="1"/>
  <c r="J2282" i="1"/>
  <c r="J2281" i="1"/>
  <c r="J2280" i="1"/>
  <c r="J2279" i="1"/>
  <c r="J2278" i="1"/>
  <c r="J2277" i="1"/>
  <c r="J2276" i="1"/>
  <c r="J2275" i="1"/>
  <c r="J2274" i="1"/>
  <c r="J2273" i="1"/>
  <c r="J2272" i="1"/>
  <c r="J2271" i="1"/>
  <c r="J2270" i="1"/>
  <c r="J2269" i="1"/>
  <c r="J2268" i="1"/>
  <c r="J2267" i="1"/>
  <c r="J2266" i="1"/>
  <c r="J2265" i="1"/>
  <c r="J2264" i="1"/>
  <c r="J2263" i="1"/>
  <c r="J2262" i="1"/>
  <c r="J2261" i="1"/>
  <c r="J2260" i="1"/>
  <c r="J2259" i="1"/>
  <c r="J2258" i="1"/>
  <c r="J2257" i="1"/>
  <c r="J2256" i="1"/>
  <c r="J2255" i="1"/>
  <c r="J2254" i="1"/>
  <c r="J2253" i="1"/>
  <c r="J2252" i="1"/>
  <c r="J2251" i="1"/>
  <c r="J2250" i="1"/>
  <c r="J2249" i="1"/>
  <c r="J2248" i="1"/>
  <c r="J2247" i="1"/>
  <c r="J2246" i="1"/>
  <c r="J2245" i="1"/>
  <c r="J2244" i="1"/>
  <c r="J2243" i="1"/>
  <c r="J2242" i="1"/>
  <c r="J2241" i="1"/>
  <c r="J2240" i="1"/>
  <c r="J2239" i="1"/>
  <c r="J2238" i="1"/>
  <c r="J2237" i="1"/>
  <c r="J2236" i="1"/>
  <c r="J2235" i="1"/>
  <c r="J2234" i="1"/>
  <c r="J2233" i="1"/>
  <c r="J2232" i="1"/>
  <c r="J2231" i="1"/>
  <c r="J2230" i="1"/>
  <c r="J2229" i="1"/>
  <c r="J2228" i="1"/>
  <c r="J2227" i="1"/>
  <c r="J2226" i="1"/>
  <c r="J2225" i="1"/>
  <c r="J2224" i="1"/>
  <c r="J2223" i="1"/>
  <c r="J2222" i="1"/>
  <c r="J2221" i="1"/>
  <c r="J2220" i="1"/>
  <c r="J2219" i="1"/>
  <c r="J2218" i="1"/>
  <c r="J2217" i="1"/>
  <c r="J2216" i="1"/>
  <c r="J2215" i="1"/>
  <c r="J2214" i="1"/>
  <c r="J2213" i="1"/>
  <c r="J2212" i="1"/>
  <c r="J2211" i="1"/>
  <c r="J2210" i="1"/>
  <c r="J2209" i="1"/>
  <c r="J2208" i="1"/>
  <c r="J2207" i="1"/>
  <c r="J2206" i="1"/>
  <c r="J2205" i="1"/>
  <c r="J2204" i="1"/>
  <c r="J2203" i="1"/>
  <c r="J2202" i="1"/>
  <c r="J2201" i="1"/>
  <c r="J2200" i="1"/>
  <c r="J2199" i="1"/>
  <c r="J2198" i="1"/>
  <c r="J2197" i="1"/>
  <c r="J2196" i="1"/>
  <c r="J2195" i="1"/>
  <c r="J2194" i="1"/>
  <c r="J2193" i="1"/>
  <c r="J2192" i="1"/>
  <c r="J2191" i="1"/>
  <c r="J2190" i="1"/>
  <c r="J2189" i="1"/>
  <c r="J2188" i="1"/>
  <c r="J2187" i="1"/>
  <c r="J2186" i="1"/>
  <c r="J2185" i="1"/>
  <c r="J2184" i="1"/>
  <c r="J2183" i="1"/>
  <c r="J2182" i="1"/>
  <c r="J2181" i="1"/>
  <c r="J2180" i="1"/>
  <c r="J2179" i="1"/>
  <c r="J2178" i="1"/>
  <c r="J2177" i="1"/>
  <c r="J2176" i="1"/>
  <c r="J2175" i="1"/>
  <c r="J2174" i="1"/>
  <c r="J2173" i="1"/>
  <c r="J2172" i="1"/>
  <c r="J2171" i="1"/>
  <c r="J2170" i="1"/>
  <c r="J2169" i="1"/>
  <c r="J2168" i="1"/>
  <c r="J2167" i="1"/>
  <c r="J2166" i="1"/>
  <c r="J2165" i="1"/>
  <c r="J2164" i="1"/>
  <c r="J2163" i="1"/>
  <c r="J2162" i="1"/>
  <c r="J2161" i="1"/>
  <c r="J2160" i="1"/>
  <c r="J2159" i="1"/>
  <c r="J2158" i="1"/>
  <c r="J2157" i="1"/>
  <c r="J2156" i="1"/>
  <c r="J2155" i="1"/>
  <c r="J2154" i="1"/>
  <c r="J2153" i="1"/>
  <c r="J2152" i="1"/>
  <c r="J2151" i="1"/>
  <c r="J2150" i="1"/>
  <c r="J2149" i="1"/>
  <c r="J2148" i="1"/>
  <c r="J2147" i="1"/>
  <c r="J2146" i="1"/>
  <c r="J2145" i="1"/>
  <c r="J2144" i="1"/>
  <c r="J2143" i="1"/>
  <c r="J2142" i="1"/>
  <c r="J2141" i="1"/>
  <c r="J2140" i="1"/>
  <c r="J2139" i="1"/>
  <c r="J2138" i="1"/>
  <c r="J2137" i="1"/>
  <c r="J2136" i="1"/>
  <c r="J2135" i="1"/>
  <c r="J2134" i="1"/>
  <c r="J2133" i="1"/>
  <c r="J2132" i="1"/>
  <c r="J2131" i="1"/>
  <c r="J2130" i="1"/>
  <c r="J2129" i="1"/>
  <c r="J2128" i="1"/>
  <c r="J2127" i="1"/>
  <c r="J2126" i="1"/>
  <c r="J2125" i="1"/>
  <c r="J2124" i="1"/>
  <c r="J2123" i="1"/>
  <c r="J2122" i="1"/>
  <c r="J2121" i="1"/>
  <c r="J2120" i="1"/>
  <c r="J2119" i="1"/>
  <c r="J2118" i="1"/>
  <c r="J2117" i="1"/>
  <c r="J2116" i="1"/>
  <c r="J2115" i="1"/>
  <c r="J2114" i="1"/>
  <c r="J2113" i="1"/>
  <c r="J2112" i="1"/>
  <c r="J2111" i="1"/>
  <c r="J2110" i="1"/>
  <c r="J2109" i="1"/>
  <c r="J2108" i="1"/>
  <c r="J2107" i="1"/>
  <c r="J2106" i="1"/>
  <c r="J2105" i="1"/>
  <c r="J2104" i="1"/>
  <c r="J2103" i="1"/>
  <c r="J2102" i="1"/>
  <c r="J2101" i="1"/>
  <c r="J2100" i="1"/>
  <c r="J2099" i="1"/>
  <c r="J2098" i="1"/>
  <c r="J2097" i="1"/>
  <c r="J2096" i="1"/>
  <c r="J2095" i="1"/>
  <c r="J2094" i="1"/>
  <c r="J2093" i="1"/>
  <c r="J2092" i="1"/>
  <c r="J2091" i="1"/>
  <c r="J2090" i="1"/>
  <c r="J2089" i="1"/>
  <c r="J2088" i="1"/>
  <c r="J2087" i="1"/>
  <c r="J2086" i="1"/>
  <c r="J2085" i="1"/>
  <c r="J2084" i="1"/>
  <c r="J2083" i="1"/>
  <c r="J2082" i="1"/>
  <c r="J2081" i="1"/>
  <c r="J2080" i="1"/>
  <c r="J2079" i="1"/>
  <c r="J2078" i="1"/>
  <c r="J2077" i="1"/>
  <c r="J2076" i="1"/>
  <c r="J2075" i="1"/>
  <c r="J2074" i="1"/>
  <c r="J2073" i="1"/>
  <c r="J2072" i="1"/>
  <c r="J2071" i="1"/>
  <c r="J2070" i="1"/>
  <c r="J2069" i="1"/>
  <c r="J2068" i="1"/>
  <c r="J2067" i="1"/>
  <c r="J2066" i="1"/>
  <c r="J2065" i="1"/>
  <c r="J2064" i="1"/>
  <c r="J2063" i="1"/>
  <c r="J2062" i="1"/>
  <c r="J2061" i="1"/>
  <c r="J2060" i="1"/>
  <c r="J2059" i="1"/>
  <c r="J2058" i="1"/>
  <c r="J2057" i="1"/>
  <c r="J2056" i="1"/>
  <c r="J2055" i="1"/>
  <c r="J2054" i="1"/>
  <c r="J2053" i="1"/>
  <c r="J2052" i="1"/>
  <c r="J2051" i="1"/>
  <c r="J2050" i="1"/>
  <c r="J2049" i="1"/>
  <c r="J2048" i="1"/>
  <c r="J2047" i="1"/>
  <c r="J2046" i="1"/>
  <c r="J2045" i="1"/>
  <c r="J2044" i="1"/>
  <c r="J2043" i="1"/>
  <c r="J2042" i="1"/>
  <c r="J2041" i="1"/>
  <c r="J2040" i="1"/>
  <c r="J2039" i="1"/>
  <c r="J2038" i="1"/>
  <c r="J2037" i="1"/>
  <c r="J2036" i="1"/>
  <c r="J2035" i="1"/>
  <c r="J2034" i="1"/>
  <c r="J2033" i="1"/>
  <c r="J2032" i="1"/>
  <c r="J2031" i="1"/>
  <c r="J2030" i="1"/>
  <c r="J2029" i="1"/>
  <c r="J2028" i="1"/>
  <c r="J2027" i="1"/>
  <c r="J2026" i="1"/>
  <c r="J2025" i="1"/>
  <c r="J2024" i="1"/>
  <c r="J2023" i="1"/>
  <c r="J2022" i="1"/>
  <c r="J2021" i="1"/>
  <c r="J2020" i="1"/>
  <c r="J2019" i="1"/>
  <c r="J2018" i="1"/>
  <c r="J2017" i="1"/>
  <c r="J2016" i="1"/>
  <c r="J2015" i="1"/>
  <c r="J2014" i="1"/>
  <c r="J2013" i="1"/>
  <c r="J2012" i="1"/>
  <c r="J2011" i="1"/>
  <c r="J2010" i="1"/>
  <c r="J2009" i="1"/>
  <c r="J2008" i="1"/>
  <c r="J2007" i="1"/>
  <c r="J2006" i="1"/>
  <c r="J2005" i="1"/>
  <c r="J2004" i="1"/>
  <c r="J2003" i="1"/>
  <c r="J2002" i="1"/>
  <c r="J2001" i="1"/>
  <c r="J2000" i="1"/>
  <c r="J1999" i="1"/>
  <c r="J1998" i="1"/>
  <c r="J1997" i="1"/>
  <c r="J1996" i="1"/>
  <c r="J1995" i="1"/>
  <c r="J1994" i="1"/>
  <c r="J1993" i="1"/>
  <c r="J1992" i="1"/>
  <c r="J1991" i="1"/>
  <c r="J1990" i="1"/>
  <c r="J1989" i="1"/>
  <c r="J1988" i="1"/>
  <c r="J1987" i="1"/>
  <c r="J1986" i="1"/>
  <c r="J1985" i="1"/>
  <c r="J1984" i="1"/>
  <c r="J1983" i="1"/>
  <c r="J1982" i="1"/>
  <c r="J1981" i="1"/>
  <c r="J1980" i="1"/>
  <c r="J1979" i="1"/>
  <c r="J1978" i="1"/>
  <c r="J1977" i="1"/>
  <c r="J1976" i="1"/>
  <c r="J1975" i="1"/>
  <c r="J1974" i="1"/>
  <c r="J1973" i="1"/>
  <c r="J1972" i="1"/>
  <c r="J1971" i="1"/>
  <c r="J1970" i="1"/>
  <c r="J1969" i="1"/>
  <c r="J1968" i="1"/>
  <c r="J1967" i="1"/>
  <c r="J1966" i="1"/>
  <c r="J1965" i="1"/>
  <c r="J1964" i="1"/>
  <c r="J1963" i="1"/>
  <c r="J1962" i="1"/>
  <c r="J1961" i="1"/>
  <c r="J1960" i="1"/>
  <c r="J1959" i="1"/>
  <c r="J1958" i="1"/>
  <c r="J1957" i="1"/>
  <c r="J1956" i="1"/>
  <c r="J1955" i="1"/>
  <c r="J1954" i="1"/>
  <c r="J1953" i="1"/>
  <c r="J1952" i="1"/>
  <c r="J1951" i="1"/>
  <c r="J1950" i="1"/>
  <c r="J1949" i="1"/>
  <c r="J1948" i="1"/>
  <c r="J1947" i="1"/>
  <c r="J1946" i="1"/>
  <c r="J1945" i="1"/>
  <c r="J1944" i="1"/>
  <c r="J1943" i="1"/>
  <c r="J1942" i="1"/>
  <c r="J1941" i="1"/>
  <c r="J1940" i="1"/>
  <c r="J1939" i="1"/>
  <c r="J1938" i="1"/>
  <c r="J1937" i="1"/>
  <c r="J1936" i="1"/>
  <c r="J1935" i="1"/>
  <c r="J1934" i="1"/>
  <c r="J1933" i="1"/>
  <c r="J1932" i="1"/>
  <c r="J1931" i="1"/>
  <c r="J1930" i="1"/>
  <c r="J1929" i="1"/>
  <c r="J1928" i="1"/>
  <c r="J1927" i="1"/>
  <c r="J1926" i="1"/>
  <c r="J1925" i="1"/>
  <c r="J1924" i="1"/>
  <c r="J1923" i="1"/>
  <c r="J1922" i="1"/>
  <c r="J1921" i="1"/>
  <c r="J1920" i="1"/>
  <c r="J1919" i="1"/>
  <c r="J1918" i="1"/>
  <c r="J1917" i="1"/>
  <c r="J1916" i="1"/>
  <c r="J1915" i="1"/>
  <c r="J1914" i="1"/>
  <c r="J1913" i="1"/>
  <c r="J1912" i="1"/>
  <c r="J1911" i="1"/>
  <c r="J1910" i="1"/>
  <c r="J1909" i="1"/>
  <c r="J1908" i="1"/>
  <c r="J1907" i="1"/>
  <c r="J1906" i="1"/>
  <c r="J1905" i="1"/>
  <c r="J1904" i="1"/>
  <c r="J1903" i="1"/>
  <c r="J1902" i="1"/>
  <c r="J1901" i="1"/>
  <c r="J1900" i="1"/>
  <c r="J1899" i="1"/>
  <c r="J1898" i="1"/>
  <c r="J1897" i="1"/>
  <c r="J1896" i="1"/>
  <c r="J1895" i="1"/>
  <c r="J1894" i="1"/>
  <c r="J1893" i="1"/>
  <c r="J1892" i="1"/>
  <c r="J1891" i="1"/>
  <c r="J1890" i="1"/>
  <c r="J1889" i="1"/>
  <c r="J1888" i="1"/>
  <c r="J1887" i="1"/>
  <c r="J1886" i="1"/>
  <c r="J1885" i="1"/>
  <c r="J1884" i="1"/>
  <c r="J1883" i="1"/>
  <c r="J1882" i="1"/>
  <c r="J1881" i="1"/>
  <c r="J1880" i="1"/>
  <c r="J1879" i="1"/>
  <c r="J1878" i="1"/>
  <c r="J1877" i="1"/>
  <c r="J1876" i="1"/>
  <c r="J1875" i="1"/>
  <c r="J1874" i="1"/>
  <c r="J1873" i="1"/>
  <c r="J1872" i="1"/>
  <c r="J1871" i="1"/>
  <c r="J1870" i="1"/>
  <c r="J1869" i="1"/>
  <c r="J1868" i="1"/>
  <c r="J1867" i="1"/>
  <c r="J1866" i="1"/>
  <c r="J1865" i="1"/>
  <c r="J1864" i="1"/>
  <c r="J1863" i="1"/>
  <c r="J1862" i="1"/>
  <c r="J1861" i="1"/>
  <c r="J1860" i="1"/>
  <c r="J1859" i="1"/>
  <c r="J1858" i="1"/>
  <c r="J1857" i="1"/>
  <c r="J1856" i="1"/>
  <c r="J1855" i="1"/>
  <c r="J1854" i="1"/>
  <c r="J1853" i="1"/>
  <c r="J1852" i="1"/>
  <c r="J1851" i="1"/>
  <c r="J1850" i="1"/>
  <c r="J1849" i="1"/>
  <c r="J1848" i="1"/>
  <c r="J1847" i="1"/>
  <c r="J1846" i="1"/>
  <c r="J1845" i="1"/>
  <c r="J1844" i="1"/>
  <c r="J1843" i="1"/>
  <c r="J1842" i="1"/>
  <c r="J1841" i="1"/>
  <c r="J1840" i="1"/>
  <c r="J1839" i="1"/>
  <c r="J1838" i="1"/>
  <c r="J1837" i="1"/>
  <c r="J1836" i="1"/>
  <c r="J1835" i="1"/>
  <c r="J1834" i="1"/>
  <c r="J1833" i="1"/>
  <c r="J1832" i="1"/>
  <c r="J1831" i="1"/>
  <c r="J1830" i="1"/>
  <c r="J1829" i="1"/>
  <c r="J1828" i="1"/>
  <c r="J1827" i="1"/>
  <c r="J1826" i="1"/>
  <c r="J1825" i="1"/>
  <c r="J1824" i="1"/>
  <c r="J1823" i="1"/>
  <c r="J1822" i="1"/>
  <c r="J1821" i="1"/>
  <c r="J1820" i="1"/>
  <c r="J1819" i="1"/>
  <c r="J1818" i="1"/>
  <c r="J1817" i="1"/>
  <c r="J1816" i="1"/>
  <c r="J1815" i="1"/>
  <c r="J1814" i="1"/>
  <c r="J1813" i="1"/>
  <c r="J1812" i="1"/>
  <c r="J1811" i="1"/>
  <c r="J1810" i="1"/>
  <c r="J1809" i="1"/>
  <c r="J1808" i="1"/>
  <c r="J1807" i="1"/>
  <c r="J1806" i="1"/>
  <c r="J1805" i="1"/>
  <c r="J1804" i="1"/>
  <c r="J1803" i="1"/>
  <c r="J1802" i="1"/>
  <c r="J1801" i="1"/>
  <c r="J1800" i="1"/>
  <c r="J1799" i="1"/>
  <c r="J1798" i="1"/>
  <c r="J1797" i="1"/>
  <c r="J1796" i="1"/>
  <c r="J1795" i="1"/>
  <c r="J1794" i="1"/>
  <c r="J1793" i="1"/>
  <c r="J1792" i="1"/>
  <c r="J1791" i="1"/>
  <c r="J1790" i="1"/>
  <c r="J1789" i="1"/>
  <c r="J1788" i="1"/>
  <c r="J1787" i="1"/>
  <c r="J1786" i="1"/>
  <c r="J1785" i="1"/>
  <c r="J1784" i="1"/>
  <c r="J1783" i="1"/>
  <c r="J1782" i="1"/>
  <c r="J1781" i="1"/>
  <c r="J1780" i="1"/>
  <c r="J1779" i="1"/>
  <c r="J1778" i="1"/>
  <c r="J1777" i="1"/>
  <c r="J1776" i="1"/>
  <c r="J1775" i="1"/>
  <c r="J1774" i="1"/>
  <c r="J1773" i="1"/>
  <c r="J1772" i="1"/>
  <c r="J1771" i="1"/>
  <c r="J1770" i="1"/>
  <c r="J1769" i="1"/>
  <c r="J1768" i="1"/>
  <c r="J1767" i="1"/>
  <c r="J1766" i="1"/>
  <c r="J1765" i="1"/>
  <c r="J1764" i="1"/>
  <c r="J1763" i="1"/>
  <c r="J1762" i="1"/>
  <c r="J1761" i="1"/>
  <c r="J1760" i="1"/>
  <c r="J1759" i="1"/>
  <c r="J1758" i="1"/>
  <c r="J1757" i="1"/>
  <c r="J1756" i="1"/>
  <c r="J1755" i="1"/>
  <c r="J1754" i="1"/>
  <c r="J1753" i="1"/>
  <c r="J1752" i="1"/>
  <c r="J1751" i="1"/>
  <c r="J1750" i="1"/>
  <c r="J1749" i="1"/>
  <c r="J1748" i="1"/>
  <c r="J1747" i="1"/>
  <c r="J1746" i="1"/>
  <c r="J1745" i="1"/>
  <c r="J1744" i="1"/>
  <c r="J1743" i="1"/>
  <c r="J1742" i="1"/>
  <c r="J1741" i="1"/>
  <c r="J1740" i="1"/>
  <c r="J1739" i="1"/>
  <c r="J1738" i="1"/>
  <c r="J1737" i="1"/>
  <c r="J1736" i="1"/>
  <c r="J1735" i="1"/>
  <c r="J1734" i="1"/>
  <c r="J1733" i="1"/>
  <c r="J1732" i="1"/>
  <c r="J1731" i="1"/>
  <c r="J1730" i="1"/>
  <c r="J1729" i="1"/>
  <c r="J1728" i="1"/>
  <c r="J1727" i="1"/>
  <c r="J1726" i="1"/>
  <c r="J1725" i="1"/>
  <c r="J1724" i="1"/>
  <c r="J1723" i="1"/>
  <c r="J1722" i="1"/>
  <c r="J1721" i="1"/>
  <c r="J1720" i="1"/>
  <c r="J1719" i="1"/>
  <c r="J1718" i="1"/>
  <c r="J1717" i="1"/>
  <c r="J1716" i="1"/>
  <c r="J1715" i="1"/>
  <c r="J1714" i="1"/>
  <c r="J1713" i="1"/>
  <c r="J1712" i="1"/>
  <c r="J1711" i="1"/>
  <c r="J1710" i="1"/>
  <c r="J1709" i="1"/>
  <c r="J1708" i="1"/>
  <c r="J1707" i="1"/>
  <c r="J1706" i="1"/>
  <c r="J1705" i="1"/>
  <c r="J1704" i="1"/>
  <c r="J1703" i="1"/>
  <c r="J1702" i="1"/>
  <c r="J1701" i="1"/>
  <c r="J1700" i="1"/>
  <c r="J1699" i="1"/>
  <c r="J1698" i="1"/>
  <c r="J1697" i="1"/>
  <c r="J1696" i="1"/>
  <c r="J1695" i="1"/>
  <c r="J1694" i="1"/>
  <c r="J1693" i="1"/>
  <c r="J1692" i="1"/>
  <c r="J1691" i="1"/>
  <c r="J1690" i="1"/>
  <c r="J1689" i="1"/>
  <c r="J1688" i="1"/>
  <c r="J1687" i="1"/>
  <c r="J1686" i="1"/>
  <c r="J1685" i="1"/>
  <c r="J1684" i="1"/>
  <c r="J1683" i="1"/>
  <c r="J1682" i="1"/>
  <c r="J1681" i="1"/>
  <c r="J1680" i="1"/>
  <c r="J1679" i="1"/>
  <c r="J1678" i="1"/>
  <c r="J1677" i="1"/>
  <c r="J1676" i="1"/>
  <c r="J1675" i="1"/>
  <c r="J1674" i="1"/>
  <c r="J1673" i="1"/>
  <c r="J1672" i="1"/>
  <c r="J1671" i="1"/>
  <c r="J1670" i="1"/>
  <c r="J1669" i="1"/>
  <c r="J1668" i="1"/>
  <c r="J1667" i="1"/>
  <c r="J1666" i="1"/>
  <c r="J1665" i="1"/>
  <c r="J1664" i="1"/>
  <c r="J1663" i="1"/>
  <c r="J1662" i="1"/>
  <c r="J1661" i="1"/>
  <c r="J1660" i="1"/>
  <c r="J1659" i="1"/>
  <c r="J1658" i="1"/>
  <c r="J1657" i="1"/>
  <c r="J1656" i="1"/>
  <c r="J1655" i="1"/>
  <c r="J1654" i="1"/>
  <c r="J1653" i="1"/>
  <c r="J1652" i="1"/>
  <c r="J1651" i="1"/>
  <c r="J1650" i="1"/>
  <c r="J1649" i="1"/>
  <c r="J1648" i="1"/>
  <c r="J1647" i="1"/>
  <c r="J1646" i="1"/>
  <c r="J1645" i="1"/>
  <c r="J1644" i="1"/>
  <c r="J1643" i="1"/>
  <c r="J1642" i="1"/>
  <c r="J1641" i="1"/>
  <c r="J1640" i="1"/>
  <c r="J1639" i="1"/>
  <c r="J1638" i="1"/>
  <c r="J1637" i="1"/>
  <c r="J1636" i="1"/>
  <c r="J1635" i="1"/>
  <c r="J1634" i="1"/>
  <c r="J1633" i="1"/>
  <c r="J1632" i="1"/>
  <c r="J1631" i="1"/>
  <c r="J1630" i="1"/>
  <c r="J1629" i="1"/>
  <c r="J1628" i="1"/>
  <c r="J1627" i="1"/>
  <c r="J1626" i="1"/>
  <c r="J1625" i="1"/>
  <c r="J1624" i="1"/>
  <c r="J1623" i="1"/>
  <c r="J1622" i="1"/>
  <c r="J1621" i="1"/>
  <c r="J1620" i="1"/>
  <c r="J1619" i="1"/>
  <c r="J1618" i="1"/>
  <c r="J1617" i="1"/>
  <c r="J1616" i="1"/>
  <c r="J1615" i="1"/>
  <c r="J1614" i="1"/>
  <c r="J1613" i="1"/>
  <c r="J1612" i="1"/>
  <c r="J1611" i="1"/>
  <c r="J1610" i="1"/>
  <c r="J1609" i="1"/>
  <c r="J1608" i="1"/>
  <c r="J1607" i="1"/>
  <c r="J1606" i="1"/>
  <c r="J1605" i="1"/>
  <c r="J1604" i="1"/>
  <c r="J1603" i="1"/>
  <c r="J1602" i="1"/>
  <c r="J1601" i="1"/>
  <c r="J1600" i="1"/>
  <c r="J1599" i="1"/>
  <c r="J1598" i="1"/>
  <c r="J1597" i="1"/>
  <c r="J1596" i="1"/>
  <c r="J1595" i="1"/>
  <c r="J1594" i="1"/>
  <c r="J1593" i="1"/>
  <c r="J1592" i="1"/>
  <c r="J1591" i="1"/>
  <c r="J1590" i="1"/>
  <c r="J1589" i="1"/>
  <c r="J1588" i="1"/>
  <c r="J1587" i="1"/>
  <c r="J1586" i="1"/>
  <c r="J1585" i="1"/>
  <c r="J1584" i="1"/>
  <c r="J1583" i="1"/>
  <c r="J1582" i="1"/>
  <c r="J1581" i="1"/>
  <c r="J1580" i="1"/>
  <c r="J1579" i="1"/>
  <c r="J1578" i="1"/>
  <c r="J1577" i="1"/>
  <c r="J1576" i="1"/>
  <c r="J1575" i="1"/>
  <c r="J1574" i="1"/>
  <c r="J1573" i="1"/>
  <c r="J1572" i="1"/>
  <c r="J1571" i="1"/>
  <c r="J1570" i="1"/>
  <c r="J1569" i="1"/>
  <c r="J1568" i="1"/>
  <c r="J1567" i="1"/>
  <c r="J1566" i="1"/>
  <c r="J1565" i="1"/>
  <c r="J1564" i="1"/>
  <c r="J1563" i="1"/>
  <c r="J1562" i="1"/>
  <c r="J1561" i="1"/>
  <c r="J1560" i="1"/>
  <c r="J1559" i="1"/>
  <c r="J1558" i="1"/>
  <c r="J1557" i="1"/>
  <c r="J1556" i="1"/>
  <c r="J1555" i="1"/>
  <c r="J1554" i="1"/>
  <c r="J1553" i="1"/>
  <c r="J1552" i="1"/>
  <c r="J1551" i="1"/>
  <c r="J1550" i="1"/>
  <c r="J1549" i="1"/>
  <c r="J1548" i="1"/>
  <c r="J1547" i="1"/>
  <c r="J1546" i="1"/>
  <c r="J1545" i="1"/>
  <c r="J1544" i="1"/>
  <c r="J1543" i="1"/>
  <c r="J1542" i="1"/>
  <c r="J1541" i="1"/>
  <c r="J1540" i="1"/>
  <c r="J1539" i="1"/>
  <c r="J1538" i="1"/>
  <c r="J1537" i="1"/>
  <c r="J1536" i="1"/>
  <c r="J1535" i="1"/>
  <c r="J1534" i="1"/>
  <c r="J1533" i="1"/>
  <c r="J1532" i="1"/>
  <c r="J1531" i="1"/>
  <c r="J1530" i="1"/>
  <c r="J1529" i="1"/>
  <c r="J1528" i="1"/>
  <c r="J1527" i="1"/>
  <c r="J1526" i="1"/>
  <c r="J1525" i="1"/>
  <c r="J1524" i="1"/>
  <c r="J1523" i="1"/>
  <c r="J1522" i="1"/>
  <c r="J1521" i="1"/>
  <c r="J1520" i="1"/>
  <c r="J1519" i="1"/>
  <c r="J1518" i="1"/>
  <c r="J1517" i="1"/>
  <c r="J1516" i="1"/>
  <c r="J1515" i="1"/>
  <c r="J1514" i="1"/>
  <c r="J1513" i="1"/>
  <c r="J1512" i="1"/>
  <c r="J1511" i="1"/>
  <c r="J1510" i="1"/>
  <c r="J1509" i="1"/>
  <c r="J1508" i="1"/>
  <c r="J1507" i="1"/>
  <c r="J1506" i="1"/>
  <c r="J1505" i="1"/>
  <c r="J1504" i="1"/>
  <c r="J1503" i="1"/>
  <c r="J1502" i="1"/>
  <c r="J1501" i="1"/>
  <c r="J1500" i="1"/>
  <c r="J1499" i="1"/>
  <c r="J1498" i="1"/>
  <c r="J1497" i="1"/>
  <c r="J1496" i="1"/>
  <c r="J1495" i="1"/>
  <c r="J1494" i="1"/>
  <c r="J1493" i="1"/>
  <c r="J1492" i="1"/>
  <c r="J1491" i="1"/>
  <c r="J1490" i="1"/>
  <c r="J1489" i="1"/>
  <c r="J1488" i="1"/>
  <c r="J1487" i="1"/>
  <c r="J1486" i="1"/>
  <c r="J1485" i="1"/>
  <c r="J1484" i="1"/>
  <c r="J1483" i="1"/>
  <c r="J1482" i="1"/>
  <c r="J1481" i="1"/>
  <c r="J1480" i="1"/>
  <c r="J1479" i="1"/>
  <c r="J1478" i="1"/>
  <c r="J1477" i="1"/>
  <c r="J1476" i="1"/>
  <c r="J1475" i="1"/>
  <c r="J1474" i="1"/>
  <c r="J1473" i="1"/>
  <c r="J1472" i="1"/>
  <c r="J1471" i="1"/>
  <c r="J1470" i="1"/>
  <c r="J1469" i="1"/>
  <c r="J1468" i="1"/>
  <c r="J1467" i="1"/>
  <c r="J1466" i="1"/>
  <c r="J1465" i="1"/>
  <c r="J1464" i="1"/>
  <c r="J1463" i="1"/>
  <c r="J1462" i="1"/>
  <c r="J1461" i="1"/>
  <c r="J1460" i="1"/>
  <c r="J1459" i="1"/>
  <c r="J1458" i="1"/>
  <c r="J1457" i="1"/>
  <c r="J1456" i="1"/>
  <c r="J1455" i="1"/>
  <c r="J1454" i="1"/>
  <c r="J1453" i="1"/>
  <c r="J1452" i="1"/>
  <c r="J1451" i="1"/>
  <c r="J1450" i="1"/>
  <c r="J1449" i="1"/>
  <c r="J1448" i="1"/>
  <c r="J1447" i="1"/>
  <c r="J1446" i="1"/>
  <c r="J1445" i="1"/>
  <c r="J1444" i="1"/>
  <c r="J1443" i="1"/>
  <c r="J1442" i="1"/>
  <c r="J1441" i="1"/>
  <c r="J1440" i="1"/>
  <c r="J1439" i="1"/>
  <c r="J1438" i="1"/>
  <c r="J1437" i="1"/>
  <c r="J1436" i="1"/>
  <c r="J1435" i="1"/>
  <c r="J1434" i="1"/>
  <c r="J1433" i="1"/>
  <c r="J1432" i="1"/>
  <c r="J1431" i="1"/>
  <c r="J1430" i="1"/>
  <c r="J1429" i="1"/>
  <c r="J1428" i="1"/>
  <c r="J1427" i="1"/>
  <c r="J1426" i="1"/>
  <c r="J1425" i="1"/>
  <c r="J1424" i="1"/>
  <c r="J1423" i="1"/>
  <c r="J1422" i="1"/>
  <c r="J1421" i="1"/>
  <c r="J1420" i="1"/>
  <c r="J1419" i="1"/>
  <c r="J1418" i="1"/>
  <c r="J1417" i="1"/>
  <c r="J1416" i="1"/>
  <c r="J1415" i="1"/>
  <c r="J1414" i="1"/>
  <c r="J1413" i="1"/>
  <c r="J1412" i="1"/>
  <c r="J1411" i="1"/>
  <c r="J1410" i="1"/>
  <c r="J1409" i="1"/>
  <c r="J1408" i="1"/>
  <c r="J1407" i="1"/>
  <c r="J1406" i="1"/>
  <c r="J1405" i="1"/>
  <c r="J1404" i="1"/>
  <c r="J1403" i="1"/>
  <c r="J1402" i="1"/>
  <c r="J1401" i="1"/>
  <c r="J1400" i="1"/>
  <c r="J1399" i="1"/>
  <c r="J1398" i="1"/>
  <c r="J1397" i="1"/>
  <c r="J1396" i="1"/>
  <c r="J1395" i="1"/>
  <c r="J1394" i="1"/>
  <c r="J1393" i="1"/>
  <c r="J1392" i="1"/>
  <c r="J1391" i="1"/>
  <c r="J1390" i="1"/>
  <c r="J1389" i="1"/>
  <c r="J1388" i="1"/>
  <c r="J1387" i="1"/>
  <c r="J1386" i="1"/>
  <c r="J1385" i="1"/>
  <c r="J1384" i="1"/>
  <c r="J1383" i="1"/>
  <c r="J1382" i="1"/>
  <c r="J1381" i="1"/>
  <c r="J1380" i="1"/>
  <c r="J1379" i="1"/>
  <c r="J1378" i="1"/>
  <c r="J1377" i="1"/>
  <c r="J1376" i="1"/>
  <c r="J1375" i="1"/>
  <c r="J1374" i="1"/>
  <c r="J1373" i="1"/>
  <c r="J1372" i="1"/>
  <c r="J1371" i="1"/>
  <c r="J1370" i="1"/>
  <c r="J1369" i="1"/>
  <c r="J1368" i="1"/>
  <c r="J1367" i="1"/>
  <c r="J1366" i="1"/>
  <c r="J1365" i="1"/>
  <c r="J1364" i="1"/>
  <c r="J1363" i="1"/>
  <c r="J1362" i="1"/>
  <c r="J1361" i="1"/>
  <c r="J1360" i="1"/>
  <c r="J1359" i="1"/>
  <c r="J1358" i="1"/>
  <c r="J1357" i="1"/>
  <c r="J1356" i="1"/>
  <c r="J1355" i="1"/>
  <c r="J1354" i="1"/>
  <c r="J1353" i="1"/>
  <c r="J1352" i="1"/>
  <c r="J1351" i="1"/>
  <c r="J1350" i="1"/>
  <c r="J1349" i="1"/>
  <c r="J1348" i="1"/>
  <c r="J1347" i="1"/>
  <c r="J1346" i="1"/>
  <c r="J1345" i="1"/>
  <c r="J1344" i="1"/>
  <c r="J1343" i="1"/>
  <c r="J1342" i="1"/>
  <c r="J1341" i="1"/>
  <c r="J1340" i="1"/>
  <c r="J1339" i="1"/>
  <c r="J1338" i="1"/>
  <c r="J1337" i="1"/>
  <c r="J1336" i="1"/>
  <c r="J1335" i="1"/>
  <c r="J1334" i="1"/>
  <c r="J1333" i="1"/>
  <c r="J1332" i="1"/>
  <c r="J1331" i="1"/>
  <c r="J1330" i="1"/>
  <c r="J1329" i="1"/>
  <c r="J1328" i="1"/>
  <c r="J1327" i="1"/>
  <c r="J1326" i="1"/>
  <c r="J1325" i="1"/>
  <c r="J1324" i="1"/>
  <c r="J1323" i="1"/>
  <c r="J1322" i="1"/>
  <c r="J1321" i="1"/>
  <c r="J1320" i="1"/>
  <c r="J1319" i="1"/>
  <c r="J1318" i="1"/>
  <c r="J1317" i="1"/>
  <c r="J1316" i="1"/>
  <c r="J1315" i="1"/>
  <c r="J1314" i="1"/>
  <c r="J1313" i="1"/>
  <c r="J1312" i="1"/>
  <c r="J1311" i="1"/>
  <c r="J1310" i="1"/>
  <c r="J1309" i="1"/>
  <c r="J1308" i="1"/>
  <c r="J1307" i="1"/>
  <c r="J1306" i="1"/>
  <c r="J1305" i="1"/>
  <c r="J1304" i="1"/>
  <c r="J1303" i="1"/>
  <c r="J1302" i="1"/>
  <c r="J1301" i="1"/>
  <c r="J1300" i="1"/>
  <c r="J1299" i="1"/>
  <c r="J1298" i="1"/>
  <c r="J1297" i="1"/>
  <c r="J1296" i="1"/>
  <c r="J1295" i="1"/>
  <c r="J1294" i="1"/>
  <c r="J1293" i="1"/>
  <c r="J1292" i="1"/>
  <c r="J1291" i="1"/>
  <c r="J1290" i="1"/>
  <c r="J1289" i="1"/>
  <c r="J1288" i="1"/>
  <c r="J1287" i="1"/>
  <c r="J1286" i="1"/>
  <c r="J1285" i="1"/>
  <c r="J1284" i="1"/>
  <c r="J1283" i="1"/>
  <c r="J1282" i="1"/>
  <c r="J1281" i="1"/>
  <c r="J1280" i="1"/>
  <c r="J1279" i="1"/>
  <c r="J1278" i="1"/>
  <c r="J1277" i="1"/>
  <c r="J1276" i="1"/>
  <c r="J1275" i="1"/>
  <c r="J1274" i="1"/>
  <c r="J1273" i="1"/>
  <c r="J1272" i="1"/>
  <c r="J1271" i="1"/>
  <c r="J1270" i="1"/>
  <c r="J1269" i="1"/>
  <c r="J1268" i="1"/>
  <c r="J1267" i="1"/>
  <c r="J1266" i="1"/>
  <c r="J1265" i="1"/>
  <c r="J1264" i="1"/>
  <c r="J1263" i="1"/>
  <c r="J1262" i="1"/>
  <c r="J1261" i="1"/>
  <c r="J1260" i="1"/>
  <c r="J1259" i="1"/>
  <c r="J1258" i="1"/>
  <c r="J1257" i="1"/>
  <c r="J1256" i="1"/>
  <c r="J1255" i="1"/>
  <c r="J1254" i="1"/>
  <c r="J1253" i="1"/>
  <c r="J1252" i="1"/>
  <c r="J1251" i="1"/>
  <c r="J1250" i="1"/>
  <c r="J1249" i="1"/>
  <c r="J1248" i="1"/>
  <c r="J1247" i="1"/>
  <c r="J1246" i="1"/>
  <c r="J1245" i="1"/>
  <c r="J1244" i="1"/>
  <c r="J1243" i="1"/>
  <c r="J1242" i="1"/>
  <c r="J1241" i="1"/>
  <c r="J1240" i="1"/>
  <c r="J1239" i="1"/>
  <c r="J1238" i="1"/>
  <c r="J1237" i="1"/>
  <c r="J1236" i="1"/>
  <c r="J1235" i="1"/>
  <c r="J1234" i="1"/>
  <c r="J1233" i="1"/>
  <c r="J1232" i="1"/>
  <c r="J1231" i="1"/>
  <c r="J1230" i="1"/>
  <c r="J1229" i="1"/>
  <c r="J1228" i="1"/>
  <c r="J1227" i="1"/>
  <c r="J1226" i="1"/>
  <c r="J1225" i="1"/>
  <c r="J1224" i="1"/>
  <c r="J1223" i="1"/>
  <c r="J1222" i="1"/>
  <c r="J1221" i="1"/>
  <c r="J1220" i="1"/>
  <c r="J1219" i="1"/>
  <c r="J1218" i="1"/>
  <c r="J1217" i="1"/>
  <c r="J1216" i="1"/>
  <c r="J1215" i="1"/>
  <c r="J1214" i="1"/>
  <c r="J1213" i="1"/>
  <c r="J1212" i="1"/>
  <c r="J1211" i="1"/>
  <c r="J1210" i="1"/>
  <c r="J1209" i="1"/>
  <c r="J1208" i="1"/>
  <c r="J1207" i="1"/>
  <c r="J1206" i="1"/>
  <c r="J1205" i="1"/>
  <c r="J1204" i="1"/>
  <c r="J1203" i="1"/>
  <c r="J1202" i="1"/>
  <c r="J1201" i="1"/>
  <c r="J1200" i="1"/>
  <c r="J1199" i="1"/>
  <c r="J1198" i="1"/>
  <c r="J1197" i="1"/>
  <c r="J1196" i="1"/>
  <c r="J1195" i="1"/>
  <c r="J1194" i="1"/>
  <c r="J1193" i="1"/>
  <c r="J1192" i="1"/>
  <c r="J1191" i="1"/>
  <c r="J1190" i="1"/>
  <c r="J1189" i="1"/>
  <c r="J1188" i="1"/>
  <c r="J1187" i="1"/>
  <c r="J1186" i="1"/>
  <c r="J1185" i="1"/>
  <c r="J1184" i="1"/>
  <c r="J1183" i="1"/>
  <c r="J1182" i="1"/>
  <c r="J1181" i="1"/>
  <c r="J1180" i="1"/>
  <c r="J1179" i="1"/>
  <c r="J1178" i="1"/>
  <c r="J1177" i="1"/>
  <c r="J1176" i="1"/>
  <c r="J1175" i="1"/>
  <c r="J1174" i="1"/>
  <c r="J1173" i="1"/>
  <c r="J1172" i="1"/>
  <c r="J1171" i="1"/>
  <c r="J1170" i="1"/>
  <c r="J1169" i="1"/>
  <c r="J1168" i="1"/>
  <c r="J1167" i="1"/>
  <c r="J1166" i="1"/>
  <c r="J1165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138" i="1"/>
  <c r="J1137" i="1"/>
  <c r="J1136" i="1"/>
  <c r="J1135" i="1"/>
  <c r="J1134" i="1"/>
  <c r="J1133" i="1"/>
  <c r="J1132" i="1"/>
  <c r="J1131" i="1"/>
  <c r="J1130" i="1"/>
  <c r="J1129" i="1"/>
  <c r="J1128" i="1"/>
  <c r="J1127" i="1"/>
  <c r="J1126" i="1"/>
  <c r="J1125" i="1"/>
  <c r="J1124" i="1"/>
  <c r="J1123" i="1"/>
  <c r="J1122" i="1"/>
  <c r="J1121" i="1"/>
  <c r="J1120" i="1"/>
  <c r="J1119" i="1"/>
  <c r="J1118" i="1"/>
  <c r="J1117" i="1"/>
  <c r="J1116" i="1"/>
  <c r="J1115" i="1"/>
  <c r="J1114" i="1"/>
  <c r="J1113" i="1"/>
  <c r="J1112" i="1"/>
  <c r="J1111" i="1"/>
  <c r="J1110" i="1"/>
  <c r="J1109" i="1"/>
  <c r="J1108" i="1"/>
  <c r="J1107" i="1"/>
  <c r="J1106" i="1"/>
  <c r="J1105" i="1"/>
  <c r="J1104" i="1"/>
  <c r="J1103" i="1"/>
  <c r="J1102" i="1"/>
  <c r="J1101" i="1"/>
  <c r="J1100" i="1"/>
  <c r="J1099" i="1"/>
  <c r="J1098" i="1"/>
  <c r="J1097" i="1"/>
  <c r="J1096" i="1"/>
  <c r="J1095" i="1"/>
  <c r="J1094" i="1"/>
  <c r="J1093" i="1"/>
  <c r="J1092" i="1"/>
  <c r="J1091" i="1"/>
  <c r="J1090" i="1"/>
  <c r="J1089" i="1"/>
  <c r="J1088" i="1"/>
  <c r="J1087" i="1"/>
  <c r="J1086" i="1"/>
  <c r="J1085" i="1"/>
  <c r="J1084" i="1"/>
  <c r="J1083" i="1"/>
  <c r="J1082" i="1"/>
  <c r="J1081" i="1"/>
  <c r="J1080" i="1"/>
  <c r="J1079" i="1"/>
  <c r="J1078" i="1"/>
  <c r="J1077" i="1"/>
  <c r="J1076" i="1"/>
  <c r="J1075" i="1"/>
  <c r="J1074" i="1"/>
  <c r="J1073" i="1"/>
  <c r="J1072" i="1"/>
  <c r="J1071" i="1"/>
  <c r="J1070" i="1"/>
  <c r="J1069" i="1"/>
  <c r="J1068" i="1"/>
  <c r="J1067" i="1"/>
  <c r="J1066" i="1"/>
  <c r="J1065" i="1"/>
  <c r="J1064" i="1"/>
  <c r="J1063" i="1"/>
  <c r="J1062" i="1"/>
  <c r="J1061" i="1"/>
  <c r="J1060" i="1"/>
  <c r="J1059" i="1"/>
  <c r="J1058" i="1"/>
  <c r="J1057" i="1"/>
  <c r="J1056" i="1"/>
  <c r="J1055" i="1"/>
  <c r="J1054" i="1"/>
  <c r="J1053" i="1"/>
  <c r="J1052" i="1"/>
  <c r="J1051" i="1"/>
  <c r="J1050" i="1"/>
  <c r="J1049" i="1"/>
  <c r="J1048" i="1"/>
  <c r="J1047" i="1"/>
  <c r="J1046" i="1"/>
  <c r="J1045" i="1"/>
  <c r="J1044" i="1"/>
  <c r="J1043" i="1"/>
  <c r="J1042" i="1"/>
  <c r="J1041" i="1"/>
  <c r="J1040" i="1"/>
  <c r="J1039" i="1"/>
  <c r="J1038" i="1"/>
  <c r="J1037" i="1"/>
  <c r="J1036" i="1"/>
  <c r="J1035" i="1"/>
  <c r="J1034" i="1"/>
  <c r="J1033" i="1"/>
  <c r="J1032" i="1"/>
  <c r="J1031" i="1"/>
  <c r="J1030" i="1"/>
  <c r="J1029" i="1"/>
  <c r="J1028" i="1"/>
  <c r="J1027" i="1"/>
  <c r="J1026" i="1"/>
  <c r="J1025" i="1"/>
  <c r="J1024" i="1"/>
  <c r="J1023" i="1"/>
  <c r="J1022" i="1"/>
  <c r="J1021" i="1"/>
  <c r="J1020" i="1"/>
  <c r="J1019" i="1"/>
  <c r="J1018" i="1"/>
  <c r="J1017" i="1"/>
  <c r="J1016" i="1"/>
  <c r="J1015" i="1"/>
  <c r="J1014" i="1"/>
  <c r="J1013" i="1"/>
  <c r="J1012" i="1"/>
  <c r="J1011" i="1"/>
  <c r="J1010" i="1"/>
  <c r="J1009" i="1"/>
  <c r="J1008" i="1"/>
  <c r="J1007" i="1"/>
  <c r="J1006" i="1"/>
  <c r="J1005" i="1"/>
  <c r="J1004" i="1"/>
  <c r="J1003" i="1"/>
  <c r="J1002" i="1"/>
  <c r="J1001" i="1"/>
  <c r="J1000" i="1"/>
  <c r="J999" i="1"/>
  <c r="J998" i="1"/>
  <c r="J997" i="1"/>
  <c r="J996" i="1"/>
  <c r="J995" i="1"/>
  <c r="J994" i="1"/>
  <c r="J993" i="1"/>
  <c r="J992" i="1"/>
  <c r="J991" i="1"/>
  <c r="J990" i="1"/>
  <c r="J989" i="1"/>
  <c r="J988" i="1"/>
  <c r="J987" i="1"/>
  <c r="J986" i="1"/>
  <c r="J985" i="1"/>
  <c r="J984" i="1"/>
  <c r="J983" i="1"/>
  <c r="J982" i="1"/>
  <c r="J981" i="1"/>
  <c r="J980" i="1"/>
  <c r="J979" i="1"/>
  <c r="J978" i="1"/>
  <c r="J977" i="1"/>
  <c r="J976" i="1"/>
  <c r="J975" i="1"/>
  <c r="J974" i="1"/>
  <c r="J973" i="1"/>
  <c r="J972" i="1"/>
  <c r="J971" i="1"/>
  <c r="J970" i="1"/>
  <c r="J969" i="1"/>
  <c r="J968" i="1"/>
  <c r="J967" i="1"/>
  <c r="J966" i="1"/>
  <c r="J965" i="1"/>
  <c r="J964" i="1"/>
  <c r="J963" i="1"/>
  <c r="J962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21" i="1"/>
  <c r="J820" i="1"/>
  <c r="J819" i="1"/>
  <c r="J818" i="1"/>
  <c r="J817" i="1"/>
  <c r="J816" i="1"/>
  <c r="J815" i="1"/>
  <c r="J814" i="1"/>
  <c r="J813" i="1"/>
  <c r="J812" i="1"/>
  <c r="J811" i="1"/>
  <c r="J810" i="1"/>
  <c r="J809" i="1"/>
  <c r="J808" i="1"/>
  <c r="J807" i="1"/>
  <c r="J806" i="1"/>
  <c r="J805" i="1"/>
  <c r="J804" i="1"/>
  <c r="J803" i="1"/>
  <c r="J802" i="1"/>
  <c r="J801" i="1"/>
  <c r="J800" i="1"/>
  <c r="J799" i="1"/>
  <c r="J798" i="1"/>
  <c r="J797" i="1"/>
  <c r="J796" i="1"/>
  <c r="J795" i="1"/>
  <c r="J794" i="1"/>
  <c r="J793" i="1"/>
  <c r="J792" i="1"/>
  <c r="J791" i="1"/>
  <c r="J790" i="1"/>
  <c r="J789" i="1"/>
  <c r="J788" i="1"/>
  <c r="J787" i="1"/>
  <c r="J786" i="1"/>
  <c r="J785" i="1"/>
  <c r="J784" i="1"/>
  <c r="J783" i="1"/>
  <c r="J782" i="1"/>
  <c r="J781" i="1"/>
  <c r="J780" i="1"/>
  <c r="J779" i="1"/>
  <c r="J778" i="1"/>
  <c r="J777" i="1"/>
  <c r="J776" i="1"/>
  <c r="J775" i="1"/>
  <c r="J774" i="1"/>
  <c r="J773" i="1"/>
  <c r="J772" i="1"/>
  <c r="J771" i="1"/>
  <c r="J770" i="1"/>
  <c r="J769" i="1"/>
  <c r="J768" i="1"/>
  <c r="J767" i="1"/>
  <c r="J766" i="1"/>
  <c r="J765" i="1"/>
  <c r="J764" i="1"/>
  <c r="J763" i="1"/>
  <c r="J762" i="1"/>
  <c r="J761" i="1"/>
  <c r="J760" i="1"/>
  <c r="J759" i="1"/>
  <c r="J758" i="1"/>
  <c r="J757" i="1"/>
  <c r="J756" i="1"/>
  <c r="J755" i="1"/>
  <c r="J754" i="1"/>
  <c r="J753" i="1"/>
  <c r="J752" i="1"/>
  <c r="J751" i="1"/>
  <c r="J750" i="1"/>
  <c r="J749" i="1"/>
  <c r="J748" i="1"/>
  <c r="J747" i="1"/>
  <c r="J746" i="1"/>
  <c r="J745" i="1"/>
  <c r="J744" i="1"/>
  <c r="J743" i="1"/>
  <c r="J742" i="1"/>
  <c r="J741" i="1"/>
  <c r="J740" i="1"/>
  <c r="J739" i="1"/>
  <c r="J738" i="1"/>
  <c r="J737" i="1"/>
  <c r="J736" i="1"/>
  <c r="J735" i="1"/>
  <c r="J734" i="1"/>
  <c r="J733" i="1"/>
  <c r="J732" i="1"/>
  <c r="J731" i="1"/>
  <c r="J730" i="1"/>
  <c r="J729" i="1"/>
  <c r="J728" i="1"/>
  <c r="J727" i="1"/>
  <c r="J726" i="1"/>
  <c r="J725" i="1"/>
  <c r="J724" i="1"/>
  <c r="J723" i="1"/>
  <c r="J722" i="1"/>
  <c r="J721" i="1"/>
  <c r="J720" i="1"/>
  <c r="J719" i="1"/>
  <c r="J718" i="1"/>
  <c r="J717" i="1"/>
  <c r="J716" i="1"/>
  <c r="J715" i="1"/>
  <c r="J714" i="1"/>
  <c r="J713" i="1"/>
  <c r="J712" i="1"/>
  <c r="J711" i="1"/>
  <c r="J710" i="1"/>
  <c r="J709" i="1"/>
  <c r="J708" i="1"/>
  <c r="J707" i="1"/>
  <c r="J706" i="1"/>
  <c r="J705" i="1"/>
  <c r="J704" i="1"/>
  <c r="J703" i="1"/>
  <c r="J702" i="1"/>
  <c r="J701" i="1"/>
  <c r="J700" i="1"/>
  <c r="J699" i="1"/>
  <c r="J698" i="1"/>
  <c r="J697" i="1"/>
  <c r="J696" i="1"/>
  <c r="J695" i="1"/>
  <c r="J694" i="1"/>
  <c r="J693" i="1"/>
  <c r="J692" i="1"/>
  <c r="J691" i="1"/>
  <c r="J690" i="1"/>
  <c r="J689" i="1"/>
  <c r="J688" i="1"/>
  <c r="J687" i="1"/>
  <c r="J686" i="1"/>
  <c r="J685" i="1"/>
  <c r="J684" i="1"/>
  <c r="J683" i="1"/>
  <c r="J682" i="1"/>
  <c r="J681" i="1"/>
  <c r="J680" i="1"/>
  <c r="J679" i="1"/>
  <c r="J678" i="1"/>
  <c r="J677" i="1"/>
  <c r="J676" i="1"/>
  <c r="J675" i="1"/>
  <c r="J674" i="1"/>
  <c r="J673" i="1"/>
  <c r="J672" i="1"/>
  <c r="J671" i="1"/>
  <c r="J670" i="1"/>
  <c r="J669" i="1"/>
  <c r="J668" i="1"/>
  <c r="J667" i="1"/>
  <c r="J666" i="1"/>
  <c r="J665" i="1"/>
  <c r="J664" i="1"/>
  <c r="J663" i="1"/>
  <c r="J662" i="1"/>
  <c r="J661" i="1"/>
  <c r="J660" i="1"/>
  <c r="J659" i="1"/>
  <c r="J658" i="1"/>
  <c r="J657" i="1"/>
  <c r="J656" i="1"/>
  <c r="J6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J638" i="1"/>
  <c r="J637" i="1"/>
  <c r="J636" i="1"/>
  <c r="J635" i="1"/>
  <c r="J634" i="1"/>
  <c r="J633" i="1"/>
  <c r="J632" i="1"/>
  <c r="J631" i="1"/>
  <c r="J630" i="1"/>
  <c r="J629" i="1"/>
  <c r="J628" i="1"/>
  <c r="J627" i="1"/>
  <c r="J626" i="1"/>
  <c r="J625" i="1"/>
  <c r="J624" i="1"/>
  <c r="J623" i="1"/>
  <c r="J622" i="1"/>
  <c r="J621" i="1"/>
  <c r="J620" i="1"/>
  <c r="J619" i="1"/>
  <c r="J618" i="1"/>
  <c r="J617" i="1"/>
  <c r="J616" i="1"/>
  <c r="J615" i="1"/>
  <c r="J614" i="1"/>
  <c r="J613" i="1"/>
  <c r="J612" i="1"/>
  <c r="J611" i="1"/>
  <c r="J610" i="1"/>
  <c r="J609" i="1"/>
  <c r="J608" i="1"/>
  <c r="J607" i="1"/>
  <c r="J606" i="1"/>
  <c r="J605" i="1"/>
  <c r="J604" i="1"/>
  <c r="J603" i="1"/>
  <c r="J602" i="1"/>
  <c r="J601" i="1"/>
  <c r="J600" i="1"/>
  <c r="J599" i="1"/>
  <c r="J598" i="1"/>
  <c r="J597" i="1"/>
  <c r="J596" i="1"/>
  <c r="J595" i="1"/>
  <c r="J594" i="1"/>
  <c r="J593" i="1"/>
  <c r="J592" i="1"/>
  <c r="J591" i="1"/>
  <c r="J590" i="1"/>
  <c r="J589" i="1"/>
  <c r="J588" i="1"/>
  <c r="J587" i="1"/>
  <c r="J586" i="1"/>
  <c r="J585" i="1"/>
  <c r="J584" i="1"/>
  <c r="J583" i="1"/>
  <c r="J582" i="1"/>
  <c r="J581" i="1"/>
  <c r="J580" i="1"/>
  <c r="J579" i="1"/>
  <c r="J578" i="1"/>
  <c r="J577" i="1"/>
  <c r="J576" i="1"/>
  <c r="J575" i="1"/>
  <c r="J574" i="1"/>
  <c r="J573" i="1"/>
  <c r="J572" i="1"/>
  <c r="J571" i="1"/>
  <c r="J570" i="1"/>
  <c r="J569" i="1"/>
  <c r="J568" i="1"/>
  <c r="J567" i="1"/>
  <c r="J566" i="1"/>
  <c r="J565" i="1"/>
  <c r="J564" i="1"/>
  <c r="J563" i="1"/>
  <c r="J562" i="1"/>
  <c r="J561" i="1"/>
  <c r="J560" i="1"/>
  <c r="J559" i="1"/>
  <c r="J558" i="1"/>
  <c r="J557" i="1"/>
  <c r="J556" i="1"/>
  <c r="J555" i="1"/>
  <c r="J554" i="1"/>
  <c r="J553" i="1"/>
  <c r="J552" i="1"/>
  <c r="J551" i="1"/>
  <c r="J550" i="1"/>
  <c r="J549" i="1"/>
  <c r="J548" i="1"/>
  <c r="J547" i="1"/>
  <c r="J546" i="1"/>
  <c r="J545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21" i="1"/>
  <c r="J520" i="1"/>
  <c r="J519" i="1"/>
  <c r="J518" i="1"/>
  <c r="J517" i="1"/>
  <c r="J516" i="1"/>
  <c r="J515" i="1"/>
  <c r="J514" i="1"/>
  <c r="J513" i="1"/>
  <c r="J512" i="1"/>
  <c r="J511" i="1"/>
  <c r="J510" i="1"/>
  <c r="J509" i="1"/>
  <c r="J508" i="1"/>
  <c r="J507" i="1"/>
  <c r="J506" i="1"/>
  <c r="J505" i="1"/>
  <c r="J504" i="1"/>
  <c r="J503" i="1"/>
  <c r="J502" i="1"/>
  <c r="J501" i="1"/>
  <c r="J500" i="1"/>
  <c r="J499" i="1"/>
  <c r="J498" i="1"/>
  <c r="J497" i="1"/>
  <c r="J496" i="1"/>
  <c r="J495" i="1"/>
  <c r="J494" i="1"/>
  <c r="J493" i="1"/>
  <c r="J492" i="1"/>
  <c r="J491" i="1"/>
  <c r="J490" i="1"/>
  <c r="J489" i="1"/>
  <c r="J488" i="1"/>
  <c r="J487" i="1"/>
  <c r="J486" i="1"/>
  <c r="J485" i="1"/>
  <c r="J484" i="1"/>
  <c r="J483" i="1"/>
  <c r="J482" i="1"/>
  <c r="J481" i="1"/>
  <c r="J480" i="1"/>
  <c r="J479" i="1"/>
  <c r="J478" i="1"/>
  <c r="J477" i="1"/>
  <c r="J476" i="1"/>
  <c r="J475" i="1"/>
  <c r="J474" i="1"/>
  <c r="J473" i="1"/>
  <c r="J472" i="1"/>
  <c r="J471" i="1"/>
  <c r="J470" i="1"/>
  <c r="J469" i="1"/>
  <c r="J468" i="1"/>
  <c r="J467" i="1"/>
  <c r="J466" i="1"/>
  <c r="J465" i="1"/>
  <c r="J464" i="1"/>
  <c r="J463" i="1"/>
  <c r="J462" i="1"/>
  <c r="J461" i="1"/>
  <c r="J460" i="1"/>
  <c r="J459" i="1"/>
  <c r="J458" i="1"/>
  <c r="J457" i="1"/>
  <c r="J456" i="1"/>
  <c r="J455" i="1"/>
  <c r="J454" i="1"/>
  <c r="J453" i="1"/>
  <c r="J452" i="1"/>
  <c r="J451" i="1"/>
  <c r="J450" i="1"/>
  <c r="J449" i="1"/>
  <c r="J448" i="1"/>
  <c r="J447" i="1"/>
  <c r="J446" i="1"/>
  <c r="J445" i="1"/>
  <c r="J444" i="1"/>
  <c r="J443" i="1"/>
  <c r="J442" i="1"/>
  <c r="J441" i="1"/>
  <c r="J440" i="1"/>
  <c r="J439" i="1"/>
  <c r="J438" i="1"/>
  <c r="J437" i="1"/>
  <c r="J436" i="1"/>
  <c r="J435" i="1"/>
  <c r="J434" i="1"/>
  <c r="J433" i="1"/>
  <c r="J432" i="1"/>
  <c r="J431" i="1"/>
  <c r="J430" i="1"/>
  <c r="J429" i="1"/>
  <c r="J428" i="1"/>
  <c r="J427" i="1"/>
  <c r="J426" i="1"/>
  <c r="J425" i="1"/>
  <c r="J424" i="1"/>
  <c r="J423" i="1"/>
  <c r="J422" i="1"/>
  <c r="J421" i="1"/>
  <c r="J420" i="1"/>
  <c r="J419" i="1"/>
  <c r="J418" i="1"/>
  <c r="J417" i="1"/>
  <c r="J416" i="1"/>
  <c r="J415" i="1"/>
  <c r="J414" i="1"/>
  <c r="J413" i="1"/>
  <c r="J412" i="1"/>
  <c r="J411" i="1"/>
  <c r="J410" i="1"/>
  <c r="J409" i="1"/>
  <c r="J408" i="1"/>
  <c r="J407" i="1"/>
  <c r="J406" i="1"/>
  <c r="J405" i="1"/>
  <c r="J404" i="1"/>
  <c r="J403" i="1"/>
  <c r="J402" i="1"/>
  <c r="J401" i="1"/>
  <c r="J400" i="1"/>
  <c r="J399" i="1"/>
  <c r="J398" i="1"/>
  <c r="J397" i="1"/>
  <c r="J396" i="1"/>
  <c r="J395" i="1"/>
  <c r="J394" i="1"/>
  <c r="J393" i="1"/>
  <c r="J392" i="1"/>
  <c r="J391" i="1"/>
  <c r="J390" i="1"/>
  <c r="J389" i="1"/>
  <c r="J388" i="1"/>
  <c r="J387" i="1"/>
  <c r="J386" i="1"/>
  <c r="J385" i="1"/>
  <c r="J384" i="1"/>
  <c r="J383" i="1"/>
  <c r="J382" i="1"/>
  <c r="J381" i="1"/>
  <c r="J380" i="1"/>
  <c r="J379" i="1"/>
  <c r="J378" i="1"/>
  <c r="J377" i="1"/>
  <c r="J376" i="1"/>
  <c r="J375" i="1"/>
  <c r="J374" i="1"/>
  <c r="J373" i="1"/>
  <c r="J372" i="1"/>
  <c r="J371" i="1"/>
  <c r="J370" i="1"/>
  <c r="J369" i="1"/>
  <c r="J368" i="1"/>
  <c r="J367" i="1"/>
  <c r="J366" i="1"/>
  <c r="J365" i="1"/>
  <c r="J364" i="1"/>
  <c r="J363" i="1"/>
  <c r="J362" i="1"/>
  <c r="J361" i="1"/>
  <c r="J360" i="1"/>
  <c r="J359" i="1"/>
  <c r="J358" i="1"/>
  <c r="J357" i="1"/>
  <c r="J356" i="1"/>
  <c r="J355" i="1"/>
  <c r="J354" i="1"/>
  <c r="J353" i="1"/>
  <c r="J352" i="1"/>
  <c r="J351" i="1"/>
  <c r="J350" i="1"/>
  <c r="J349" i="1"/>
  <c r="J348" i="1"/>
  <c r="J347" i="1"/>
  <c r="J346" i="1"/>
  <c r="J345" i="1"/>
  <c r="J344" i="1"/>
  <c r="J343" i="1"/>
  <c r="J342" i="1"/>
  <c r="J341" i="1"/>
  <c r="J340" i="1"/>
  <c r="J339" i="1"/>
  <c r="J338" i="1"/>
  <c r="J337" i="1"/>
  <c r="J336" i="1"/>
  <c r="J335" i="1"/>
  <c r="J334" i="1"/>
  <c r="J333" i="1"/>
  <c r="J332" i="1"/>
  <c r="J331" i="1"/>
  <c r="J330" i="1"/>
  <c r="J329" i="1"/>
  <c r="J328" i="1"/>
  <c r="J327" i="1"/>
  <c r="J326" i="1"/>
  <c r="J325" i="1"/>
  <c r="J324" i="1"/>
  <c r="J323" i="1"/>
  <c r="J322" i="1"/>
  <c r="J321" i="1"/>
  <c r="J320" i="1"/>
  <c r="J319" i="1"/>
  <c r="J318" i="1"/>
  <c r="J317" i="1"/>
  <c r="J316" i="1"/>
  <c r="J315" i="1"/>
  <c r="J314" i="1"/>
  <c r="J313" i="1"/>
  <c r="J312" i="1"/>
  <c r="J311" i="1"/>
  <c r="J310" i="1"/>
  <c r="J309" i="1"/>
  <c r="J308" i="1"/>
  <c r="J307" i="1"/>
  <c r="J306" i="1"/>
  <c r="J305" i="1"/>
  <c r="J304" i="1"/>
  <c r="J303" i="1"/>
  <c r="J302" i="1"/>
  <c r="J301" i="1"/>
  <c r="J300" i="1"/>
  <c r="J299" i="1"/>
  <c r="J298" i="1"/>
  <c r="J297" i="1"/>
  <c r="J296" i="1"/>
  <c r="J295" i="1"/>
  <c r="J294" i="1"/>
  <c r="J293" i="1"/>
  <c r="J292" i="1"/>
  <c r="J291" i="1"/>
  <c r="J290" i="1"/>
  <c r="J289" i="1"/>
  <c r="J288" i="1"/>
  <c r="J287" i="1"/>
  <c r="J286" i="1"/>
  <c r="J285" i="1"/>
  <c r="J284" i="1"/>
  <c r="J283" i="1"/>
  <c r="J282" i="1"/>
  <c r="J281" i="1"/>
  <c r="J280" i="1"/>
  <c r="J279" i="1"/>
  <c r="J278" i="1"/>
  <c r="J277" i="1"/>
  <c r="J276" i="1"/>
  <c r="J275" i="1"/>
  <c r="J274" i="1"/>
  <c r="J273" i="1"/>
  <c r="J272" i="1"/>
  <c r="J271" i="1"/>
  <c r="J270" i="1"/>
  <c r="J269" i="1"/>
  <c r="J268" i="1"/>
  <c r="J267" i="1"/>
  <c r="J266" i="1"/>
  <c r="J265" i="1"/>
  <c r="J264" i="1"/>
  <c r="J263" i="1"/>
  <c r="J262" i="1"/>
  <c r="J261" i="1"/>
  <c r="J260" i="1"/>
  <c r="J259" i="1"/>
  <c r="J258" i="1"/>
  <c r="J257" i="1"/>
  <c r="J256" i="1"/>
  <c r="J255" i="1"/>
  <c r="J254" i="1"/>
  <c r="J253" i="1"/>
  <c r="J252" i="1"/>
  <c r="J251" i="1"/>
  <c r="J250" i="1"/>
  <c r="J249" i="1"/>
  <c r="J248" i="1"/>
  <c r="J247" i="1"/>
  <c r="J246" i="1"/>
  <c r="J245" i="1"/>
  <c r="J244" i="1"/>
  <c r="J243" i="1"/>
  <c r="J242" i="1"/>
  <c r="J241" i="1"/>
  <c r="J240" i="1"/>
  <c r="J239" i="1"/>
  <c r="J238" i="1"/>
  <c r="J237" i="1"/>
  <c r="J236" i="1"/>
  <c r="J235" i="1"/>
  <c r="J234" i="1"/>
  <c r="J233" i="1"/>
  <c r="J232" i="1"/>
  <c r="J231" i="1"/>
  <c r="J230" i="1"/>
  <c r="J229" i="1"/>
  <c r="J228" i="1"/>
  <c r="J227" i="1"/>
  <c r="J226" i="1"/>
  <c r="J225" i="1"/>
  <c r="J224" i="1"/>
  <c r="J223" i="1"/>
  <c r="J222" i="1"/>
  <c r="J221" i="1"/>
  <c r="J220" i="1"/>
  <c r="J219" i="1"/>
  <c r="J218" i="1"/>
  <c r="J217" i="1"/>
  <c r="J216" i="1"/>
  <c r="J215" i="1"/>
  <c r="J214" i="1"/>
  <c r="J213" i="1"/>
  <c r="J212" i="1"/>
  <c r="J211" i="1"/>
  <c r="J210" i="1"/>
  <c r="J209" i="1"/>
  <c r="J208" i="1"/>
  <c r="J207" i="1"/>
  <c r="J206" i="1"/>
  <c r="J205" i="1"/>
  <c r="J204" i="1"/>
  <c r="J203" i="1"/>
  <c r="J202" i="1"/>
  <c r="J201" i="1"/>
  <c r="J200" i="1"/>
  <c r="J199" i="1"/>
  <c r="J198" i="1"/>
  <c r="J197" i="1"/>
  <c r="J196" i="1"/>
  <c r="J195" i="1"/>
  <c r="J194" i="1"/>
  <c r="J193" i="1"/>
  <c r="J192" i="1"/>
  <c r="J191" i="1"/>
  <c r="J190" i="1"/>
  <c r="J189" i="1"/>
  <c r="J188" i="1"/>
  <c r="J187" i="1"/>
  <c r="J186" i="1"/>
  <c r="J185" i="1"/>
  <c r="J184" i="1"/>
  <c r="J183" i="1"/>
  <c r="J182" i="1"/>
  <c r="J181" i="1"/>
  <c r="J180" i="1"/>
  <c r="J179" i="1"/>
  <c r="J178" i="1"/>
  <c r="J177" i="1"/>
  <c r="J176" i="1"/>
  <c r="J175" i="1"/>
  <c r="J174" i="1"/>
  <c r="J173" i="1"/>
  <c r="J172" i="1"/>
  <c r="J171" i="1"/>
  <c r="J170" i="1"/>
  <c r="J169" i="1"/>
  <c r="J168" i="1"/>
  <c r="J167" i="1"/>
  <c r="J166" i="1"/>
  <c r="J165" i="1"/>
  <c r="J164" i="1"/>
  <c r="J163" i="1"/>
  <c r="J162" i="1"/>
  <c r="J161" i="1"/>
  <c r="J160" i="1"/>
  <c r="J159" i="1"/>
  <c r="J158" i="1"/>
  <c r="J157" i="1"/>
  <c r="J156" i="1"/>
  <c r="J155" i="1"/>
  <c r="J154" i="1"/>
  <c r="J153" i="1"/>
  <c r="J152" i="1"/>
  <c r="J151" i="1"/>
  <c r="J150" i="1"/>
  <c r="J149" i="1"/>
  <c r="J148" i="1"/>
  <c r="J147" i="1"/>
  <c r="J146" i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J3" i="1"/>
  <c r="J2" i="1"/>
  <c r="L4115" i="1"/>
  <c r="L4114" i="1"/>
  <c r="L4113" i="1"/>
  <c r="L4112" i="1"/>
  <c r="L4111" i="1"/>
  <c r="L4110" i="1"/>
  <c r="L4109" i="1"/>
  <c r="L4108" i="1"/>
  <c r="L4107" i="1"/>
  <c r="L4106" i="1"/>
  <c r="L4105" i="1"/>
  <c r="L4104" i="1"/>
  <c r="L4103" i="1"/>
  <c r="L4102" i="1"/>
  <c r="L4101" i="1"/>
  <c r="L4100" i="1"/>
  <c r="L4099" i="1"/>
  <c r="L4098" i="1"/>
  <c r="L4097" i="1"/>
  <c r="L4096" i="1"/>
  <c r="L4095" i="1"/>
  <c r="L4094" i="1"/>
  <c r="L4093" i="1"/>
  <c r="L4092" i="1"/>
  <c r="L4091" i="1"/>
  <c r="L4090" i="1"/>
  <c r="L4089" i="1"/>
  <c r="L4088" i="1"/>
  <c r="L4087" i="1"/>
  <c r="L4086" i="1"/>
  <c r="L4085" i="1"/>
  <c r="L4084" i="1"/>
  <c r="L4083" i="1"/>
  <c r="L4082" i="1"/>
  <c r="L4081" i="1"/>
  <c r="L4080" i="1"/>
  <c r="L4079" i="1"/>
  <c r="L4078" i="1"/>
  <c r="L4077" i="1"/>
  <c r="L4076" i="1"/>
  <c r="L4075" i="1"/>
  <c r="L4074" i="1"/>
  <c r="L4073" i="1"/>
  <c r="L4072" i="1"/>
  <c r="L4071" i="1"/>
  <c r="L4070" i="1"/>
  <c r="L4069" i="1"/>
  <c r="L4068" i="1"/>
  <c r="L4067" i="1"/>
  <c r="L4066" i="1"/>
  <c r="L4065" i="1"/>
  <c r="L4064" i="1"/>
  <c r="L4063" i="1"/>
  <c r="L4062" i="1"/>
  <c r="L4061" i="1"/>
  <c r="L4060" i="1"/>
  <c r="L4059" i="1"/>
  <c r="L4058" i="1"/>
  <c r="L4057" i="1"/>
  <c r="L4056" i="1"/>
  <c r="L4055" i="1"/>
  <c r="L4054" i="1"/>
  <c r="L4053" i="1"/>
  <c r="L4052" i="1"/>
  <c r="L4051" i="1"/>
  <c r="L4050" i="1"/>
  <c r="L4049" i="1"/>
  <c r="L4048" i="1"/>
  <c r="L4047" i="1"/>
  <c r="L4046" i="1"/>
  <c r="L4045" i="1"/>
  <c r="L4044" i="1"/>
  <c r="L4043" i="1"/>
  <c r="L4042" i="1"/>
  <c r="L4041" i="1"/>
  <c r="L4040" i="1"/>
  <c r="L4039" i="1"/>
  <c r="L4038" i="1"/>
  <c r="L4037" i="1"/>
  <c r="L4036" i="1"/>
  <c r="L4035" i="1"/>
  <c r="L4034" i="1"/>
  <c r="L4033" i="1"/>
  <c r="L4032" i="1"/>
  <c r="L4031" i="1"/>
  <c r="L4030" i="1"/>
  <c r="L4029" i="1"/>
  <c r="L4028" i="1"/>
  <c r="L4027" i="1"/>
  <c r="L4026" i="1"/>
  <c r="L4025" i="1"/>
  <c r="L4024" i="1"/>
  <c r="L4023" i="1"/>
  <c r="L4022" i="1"/>
  <c r="L4021" i="1"/>
  <c r="L4020" i="1"/>
  <c r="L4019" i="1"/>
  <c r="L4018" i="1"/>
  <c r="L4017" i="1"/>
  <c r="L4016" i="1"/>
  <c r="L4015" i="1"/>
  <c r="L4014" i="1"/>
  <c r="L4013" i="1"/>
  <c r="L4012" i="1"/>
  <c r="L4011" i="1"/>
  <c r="L4010" i="1"/>
  <c r="L4009" i="1"/>
  <c r="L4008" i="1"/>
  <c r="L4007" i="1"/>
  <c r="L4006" i="1"/>
  <c r="L4005" i="1"/>
  <c r="L4004" i="1"/>
  <c r="L4003" i="1"/>
  <c r="L4002" i="1"/>
  <c r="L4001" i="1"/>
  <c r="L4000" i="1"/>
  <c r="L3999" i="1"/>
  <c r="L3998" i="1"/>
  <c r="L3997" i="1"/>
  <c r="L3996" i="1"/>
  <c r="L3995" i="1"/>
  <c r="L3994" i="1"/>
  <c r="L3993" i="1"/>
  <c r="L3992" i="1"/>
  <c r="L3991" i="1"/>
  <c r="L3990" i="1"/>
  <c r="L3989" i="1"/>
  <c r="L3988" i="1"/>
  <c r="L3987" i="1"/>
  <c r="L3986" i="1"/>
  <c r="L3985" i="1"/>
  <c r="L3984" i="1"/>
  <c r="L3983" i="1"/>
  <c r="L3982" i="1"/>
  <c r="L3981" i="1"/>
  <c r="L3980" i="1"/>
  <c r="L3979" i="1"/>
  <c r="L3978" i="1"/>
  <c r="L3977" i="1"/>
  <c r="L3976" i="1"/>
  <c r="L3975" i="1"/>
  <c r="L3974" i="1"/>
  <c r="L3973" i="1"/>
  <c r="L3972" i="1"/>
  <c r="L3971" i="1"/>
  <c r="L3970" i="1"/>
  <c r="L3969" i="1"/>
  <c r="L3968" i="1"/>
  <c r="L3967" i="1"/>
  <c r="L3966" i="1"/>
  <c r="L3965" i="1"/>
  <c r="L3964" i="1"/>
  <c r="L3963" i="1"/>
  <c r="L3962" i="1"/>
  <c r="L3961" i="1"/>
  <c r="L3960" i="1"/>
  <c r="L3959" i="1"/>
  <c r="L3958" i="1"/>
  <c r="L3957" i="1"/>
  <c r="L3956" i="1"/>
  <c r="L3955" i="1"/>
  <c r="L3954" i="1"/>
  <c r="L3953" i="1"/>
  <c r="L3952" i="1"/>
  <c r="L3951" i="1"/>
  <c r="L3950" i="1"/>
  <c r="L3949" i="1"/>
  <c r="L3948" i="1"/>
  <c r="L3947" i="1"/>
  <c r="L3946" i="1"/>
  <c r="L3945" i="1"/>
  <c r="L3944" i="1"/>
  <c r="L3943" i="1"/>
  <c r="L3942" i="1"/>
  <c r="L3941" i="1"/>
  <c r="L3940" i="1"/>
  <c r="L3939" i="1"/>
  <c r="L3938" i="1"/>
  <c r="L3937" i="1"/>
  <c r="L3936" i="1"/>
  <c r="L3935" i="1"/>
  <c r="L3934" i="1"/>
  <c r="L3933" i="1"/>
  <c r="L3932" i="1"/>
  <c r="L3931" i="1"/>
  <c r="L3930" i="1"/>
  <c r="L3929" i="1"/>
  <c r="L3928" i="1"/>
  <c r="L3927" i="1"/>
  <c r="L3926" i="1"/>
  <c r="L3925" i="1"/>
  <c r="L3924" i="1"/>
  <c r="L3923" i="1"/>
  <c r="L3922" i="1"/>
  <c r="L3921" i="1"/>
  <c r="L3920" i="1"/>
  <c r="L3919" i="1"/>
  <c r="L3918" i="1"/>
  <c r="L3917" i="1"/>
  <c r="L3916" i="1"/>
  <c r="L3915" i="1"/>
  <c r="L3914" i="1"/>
  <c r="L3913" i="1"/>
  <c r="L3912" i="1"/>
  <c r="L3911" i="1"/>
  <c r="L3910" i="1"/>
  <c r="L3909" i="1"/>
  <c r="L3908" i="1"/>
  <c r="L3907" i="1"/>
  <c r="L3906" i="1"/>
  <c r="L3905" i="1"/>
  <c r="L3904" i="1"/>
  <c r="L3903" i="1"/>
  <c r="L3902" i="1"/>
  <c r="L3901" i="1"/>
  <c r="L3900" i="1"/>
  <c r="L3899" i="1"/>
  <c r="L3898" i="1"/>
  <c r="L3897" i="1"/>
  <c r="L3896" i="1"/>
  <c r="L3895" i="1"/>
  <c r="L3894" i="1"/>
  <c r="L3893" i="1"/>
  <c r="L3892" i="1"/>
  <c r="L3891" i="1"/>
  <c r="L3890" i="1"/>
  <c r="L3889" i="1"/>
  <c r="L3888" i="1"/>
  <c r="L3887" i="1"/>
  <c r="L3886" i="1"/>
  <c r="L3885" i="1"/>
  <c r="L3884" i="1"/>
  <c r="L3883" i="1"/>
  <c r="L3882" i="1"/>
  <c r="L3881" i="1"/>
  <c r="L3880" i="1"/>
  <c r="L3879" i="1"/>
  <c r="L3878" i="1"/>
  <c r="L3877" i="1"/>
  <c r="L3876" i="1"/>
  <c r="L3875" i="1"/>
  <c r="L3874" i="1"/>
  <c r="L3873" i="1"/>
  <c r="L3872" i="1"/>
  <c r="L3871" i="1"/>
  <c r="L3870" i="1"/>
  <c r="L3869" i="1"/>
  <c r="L3868" i="1"/>
  <c r="L3867" i="1"/>
  <c r="L3866" i="1"/>
  <c r="L3865" i="1"/>
  <c r="L3864" i="1"/>
  <c r="L3863" i="1"/>
  <c r="L3862" i="1"/>
  <c r="L3861" i="1"/>
  <c r="L3860" i="1"/>
  <c r="L3859" i="1"/>
  <c r="L3858" i="1"/>
  <c r="L3857" i="1"/>
  <c r="L3856" i="1"/>
  <c r="L3855" i="1"/>
  <c r="L3854" i="1"/>
  <c r="L3853" i="1"/>
  <c r="L3852" i="1"/>
  <c r="L3851" i="1"/>
  <c r="L3850" i="1"/>
  <c r="L3849" i="1"/>
  <c r="L3848" i="1"/>
  <c r="L3847" i="1"/>
  <c r="L3846" i="1"/>
  <c r="L3845" i="1"/>
  <c r="L3844" i="1"/>
  <c r="L3843" i="1"/>
  <c r="L3842" i="1"/>
  <c r="L3841" i="1"/>
  <c r="L3840" i="1"/>
  <c r="L3839" i="1"/>
  <c r="L3838" i="1"/>
  <c r="L3837" i="1"/>
  <c r="L3836" i="1"/>
  <c r="L3835" i="1"/>
  <c r="L3834" i="1"/>
  <c r="L3833" i="1"/>
  <c r="L3832" i="1"/>
  <c r="L3831" i="1"/>
  <c r="L3830" i="1"/>
  <c r="L3829" i="1"/>
  <c r="L3828" i="1"/>
  <c r="L3827" i="1"/>
  <c r="L3826" i="1"/>
  <c r="L3825" i="1"/>
  <c r="L3824" i="1"/>
  <c r="L3823" i="1"/>
  <c r="L3822" i="1"/>
  <c r="L3821" i="1"/>
  <c r="L3820" i="1"/>
  <c r="L3819" i="1"/>
  <c r="L3818" i="1"/>
  <c r="L3817" i="1"/>
  <c r="L3816" i="1"/>
  <c r="L3815" i="1"/>
  <c r="L3814" i="1"/>
  <c r="L3813" i="1"/>
  <c r="L3812" i="1"/>
  <c r="L3811" i="1"/>
  <c r="L3810" i="1"/>
  <c r="L3809" i="1"/>
  <c r="L3808" i="1"/>
  <c r="L3807" i="1"/>
  <c r="L3806" i="1"/>
  <c r="L3805" i="1"/>
  <c r="L3804" i="1"/>
  <c r="L3803" i="1"/>
  <c r="L3802" i="1"/>
  <c r="L3801" i="1"/>
  <c r="L3800" i="1"/>
  <c r="L3799" i="1"/>
  <c r="L3798" i="1"/>
  <c r="L3797" i="1"/>
  <c r="L3796" i="1"/>
  <c r="L3795" i="1"/>
  <c r="L3794" i="1"/>
  <c r="L3793" i="1"/>
  <c r="L3792" i="1"/>
  <c r="L3791" i="1"/>
  <c r="L3790" i="1"/>
  <c r="L3789" i="1"/>
  <c r="L3788" i="1"/>
  <c r="L3787" i="1"/>
  <c r="L3786" i="1"/>
  <c r="L3785" i="1"/>
  <c r="L3784" i="1"/>
  <c r="L3783" i="1"/>
  <c r="L3782" i="1"/>
  <c r="L3781" i="1"/>
  <c r="L3780" i="1"/>
  <c r="L3779" i="1"/>
  <c r="L3778" i="1"/>
  <c r="L3777" i="1"/>
  <c r="L3776" i="1"/>
  <c r="L3775" i="1"/>
  <c r="L3774" i="1"/>
  <c r="L3773" i="1"/>
  <c r="L3772" i="1"/>
  <c r="L3771" i="1"/>
  <c r="L3770" i="1"/>
  <c r="L3769" i="1"/>
  <c r="L3768" i="1"/>
  <c r="L3767" i="1"/>
  <c r="L3766" i="1"/>
  <c r="L3765" i="1"/>
  <c r="L3764" i="1"/>
  <c r="L3763" i="1"/>
  <c r="L3762" i="1"/>
  <c r="L3761" i="1"/>
  <c r="L3760" i="1"/>
  <c r="L3759" i="1"/>
  <c r="L3758" i="1"/>
  <c r="L3757" i="1"/>
  <c r="L3756" i="1"/>
  <c r="L3755" i="1"/>
  <c r="L3754" i="1"/>
  <c r="L3753" i="1"/>
  <c r="L3752" i="1"/>
  <c r="L3751" i="1"/>
  <c r="L3750" i="1"/>
  <c r="L3749" i="1"/>
  <c r="L3748" i="1"/>
  <c r="L3747" i="1"/>
  <c r="L3746" i="1"/>
  <c r="L3745" i="1"/>
  <c r="L3744" i="1"/>
  <c r="L3743" i="1"/>
  <c r="L3742" i="1"/>
  <c r="L3741" i="1"/>
  <c r="L3740" i="1"/>
  <c r="L3739" i="1"/>
  <c r="L3738" i="1"/>
  <c r="L3737" i="1"/>
  <c r="L3736" i="1"/>
  <c r="L3735" i="1"/>
  <c r="L3734" i="1"/>
  <c r="L3733" i="1"/>
  <c r="L3732" i="1"/>
  <c r="L3731" i="1"/>
  <c r="L3730" i="1"/>
  <c r="L3729" i="1"/>
  <c r="L3728" i="1"/>
  <c r="L3727" i="1"/>
  <c r="L3726" i="1"/>
  <c r="L3725" i="1"/>
  <c r="L3724" i="1"/>
  <c r="L3723" i="1"/>
  <c r="L3722" i="1"/>
  <c r="L3721" i="1"/>
  <c r="L3720" i="1"/>
  <c r="L3719" i="1"/>
  <c r="L3718" i="1"/>
  <c r="L3717" i="1"/>
  <c r="L3716" i="1"/>
  <c r="L3715" i="1"/>
  <c r="L3714" i="1"/>
  <c r="L3713" i="1"/>
  <c r="L3712" i="1"/>
  <c r="L3711" i="1"/>
  <c r="L3710" i="1"/>
  <c r="L3709" i="1"/>
  <c r="L3708" i="1"/>
  <c r="L3707" i="1"/>
  <c r="L3706" i="1"/>
  <c r="L3705" i="1"/>
  <c r="L3704" i="1"/>
  <c r="L3703" i="1"/>
  <c r="L3702" i="1"/>
  <c r="L3701" i="1"/>
  <c r="L3700" i="1"/>
  <c r="L3699" i="1"/>
  <c r="L3698" i="1"/>
  <c r="L3697" i="1"/>
  <c r="L3696" i="1"/>
  <c r="L3695" i="1"/>
  <c r="L3694" i="1"/>
  <c r="L3693" i="1"/>
  <c r="L3692" i="1"/>
  <c r="L3691" i="1"/>
  <c r="L3690" i="1"/>
  <c r="L3689" i="1"/>
  <c r="L3688" i="1"/>
  <c r="L3687" i="1"/>
  <c r="L3686" i="1"/>
  <c r="L3685" i="1"/>
  <c r="L3684" i="1"/>
  <c r="L3683" i="1"/>
  <c r="L3682" i="1"/>
  <c r="L3681" i="1"/>
  <c r="L3680" i="1"/>
  <c r="L3679" i="1"/>
  <c r="L3678" i="1"/>
  <c r="L3677" i="1"/>
  <c r="L3676" i="1"/>
  <c r="L3675" i="1"/>
  <c r="L3674" i="1"/>
  <c r="L3673" i="1"/>
  <c r="L3672" i="1"/>
  <c r="L3671" i="1"/>
  <c r="L3670" i="1"/>
  <c r="L3669" i="1"/>
  <c r="L3668" i="1"/>
  <c r="L3667" i="1"/>
  <c r="L3666" i="1"/>
  <c r="L3665" i="1"/>
  <c r="L3664" i="1"/>
  <c r="L3663" i="1"/>
  <c r="L3662" i="1"/>
  <c r="L3661" i="1"/>
  <c r="L3660" i="1"/>
  <c r="L3659" i="1"/>
  <c r="L3658" i="1"/>
  <c r="L3657" i="1"/>
  <c r="L3656" i="1"/>
  <c r="L3655" i="1"/>
  <c r="L3654" i="1"/>
  <c r="L3653" i="1"/>
  <c r="L3652" i="1"/>
  <c r="L3651" i="1"/>
  <c r="L3650" i="1"/>
  <c r="L3649" i="1"/>
  <c r="L3648" i="1"/>
  <c r="L3647" i="1"/>
  <c r="L3646" i="1"/>
  <c r="L3645" i="1"/>
  <c r="L3644" i="1"/>
  <c r="L3643" i="1"/>
  <c r="L3642" i="1"/>
  <c r="L3641" i="1"/>
  <c r="L3640" i="1"/>
  <c r="L3639" i="1"/>
  <c r="L3638" i="1"/>
  <c r="L3637" i="1"/>
  <c r="L3636" i="1"/>
  <c r="L3635" i="1"/>
  <c r="L3634" i="1"/>
  <c r="L3633" i="1"/>
  <c r="L3632" i="1"/>
  <c r="L3631" i="1"/>
  <c r="L3630" i="1"/>
  <c r="L3629" i="1"/>
  <c r="L3628" i="1"/>
  <c r="L3627" i="1"/>
  <c r="L3626" i="1"/>
  <c r="L3625" i="1"/>
  <c r="L3624" i="1"/>
  <c r="L3623" i="1"/>
  <c r="L3622" i="1"/>
  <c r="L3621" i="1"/>
  <c r="L3620" i="1"/>
  <c r="L3619" i="1"/>
  <c r="L3618" i="1"/>
  <c r="L3617" i="1"/>
  <c r="L3616" i="1"/>
  <c r="L3615" i="1"/>
  <c r="L3614" i="1"/>
  <c r="L3613" i="1"/>
  <c r="L3612" i="1"/>
  <c r="L3611" i="1"/>
  <c r="L3610" i="1"/>
  <c r="L3609" i="1"/>
  <c r="L3608" i="1"/>
  <c r="L3607" i="1"/>
  <c r="L3606" i="1"/>
  <c r="L3605" i="1"/>
  <c r="L3604" i="1"/>
  <c r="L3603" i="1"/>
  <c r="L3602" i="1"/>
  <c r="L3601" i="1"/>
  <c r="L3600" i="1"/>
  <c r="L3599" i="1"/>
  <c r="L3598" i="1"/>
  <c r="L3597" i="1"/>
  <c r="L3596" i="1"/>
  <c r="L3595" i="1"/>
  <c r="L3594" i="1"/>
  <c r="L3593" i="1"/>
  <c r="L3592" i="1"/>
  <c r="L3591" i="1"/>
  <c r="L3590" i="1"/>
  <c r="L3589" i="1"/>
  <c r="L3588" i="1"/>
  <c r="L3587" i="1"/>
  <c r="L3586" i="1"/>
  <c r="L3585" i="1"/>
  <c r="L3584" i="1"/>
  <c r="L3583" i="1"/>
  <c r="L3582" i="1"/>
  <c r="L3581" i="1"/>
  <c r="L3580" i="1"/>
  <c r="L3579" i="1"/>
  <c r="L3578" i="1"/>
  <c r="L3577" i="1"/>
  <c r="L3576" i="1"/>
  <c r="L3575" i="1"/>
  <c r="L3574" i="1"/>
  <c r="L3573" i="1"/>
  <c r="L3572" i="1"/>
  <c r="L3571" i="1"/>
  <c r="L3570" i="1"/>
  <c r="L3569" i="1"/>
  <c r="L3568" i="1"/>
  <c r="L3567" i="1"/>
  <c r="L3566" i="1"/>
  <c r="L3565" i="1"/>
  <c r="L3564" i="1"/>
  <c r="L3563" i="1"/>
  <c r="L3562" i="1"/>
  <c r="L3561" i="1"/>
  <c r="L3560" i="1"/>
  <c r="L3559" i="1"/>
  <c r="L3558" i="1"/>
  <c r="L3557" i="1"/>
  <c r="L3556" i="1"/>
  <c r="L3555" i="1"/>
  <c r="L3554" i="1"/>
  <c r="L3553" i="1"/>
  <c r="L3552" i="1"/>
  <c r="L3551" i="1"/>
  <c r="L3550" i="1"/>
  <c r="L3549" i="1"/>
  <c r="L3548" i="1"/>
  <c r="L3547" i="1"/>
  <c r="L3546" i="1"/>
  <c r="L3545" i="1"/>
  <c r="L3544" i="1"/>
  <c r="L3543" i="1"/>
  <c r="L3542" i="1"/>
  <c r="L3541" i="1"/>
  <c r="L3540" i="1"/>
  <c r="L3539" i="1"/>
  <c r="L3538" i="1"/>
  <c r="L3537" i="1"/>
  <c r="L3536" i="1"/>
  <c r="L3535" i="1"/>
  <c r="L3534" i="1"/>
  <c r="L3533" i="1"/>
  <c r="L3532" i="1"/>
  <c r="L3531" i="1"/>
  <c r="L3530" i="1"/>
  <c r="L3529" i="1"/>
  <c r="L3528" i="1"/>
  <c r="L3527" i="1"/>
  <c r="L3526" i="1"/>
  <c r="L3525" i="1"/>
  <c r="L3524" i="1"/>
  <c r="L3523" i="1"/>
  <c r="L3522" i="1"/>
  <c r="L3521" i="1"/>
  <c r="L3520" i="1"/>
  <c r="L3519" i="1"/>
  <c r="L3518" i="1"/>
  <c r="L3517" i="1"/>
  <c r="L3516" i="1"/>
  <c r="L3515" i="1"/>
  <c r="L3514" i="1"/>
  <c r="L3513" i="1"/>
  <c r="L3512" i="1"/>
  <c r="L3511" i="1"/>
  <c r="L3510" i="1"/>
  <c r="L3509" i="1"/>
  <c r="L3508" i="1"/>
  <c r="L3507" i="1"/>
  <c r="L3506" i="1"/>
  <c r="L3505" i="1"/>
  <c r="L3504" i="1"/>
  <c r="L3503" i="1"/>
  <c r="L3502" i="1"/>
  <c r="L3501" i="1"/>
  <c r="L3500" i="1"/>
  <c r="L3499" i="1"/>
  <c r="L3498" i="1"/>
  <c r="L3497" i="1"/>
  <c r="L3496" i="1"/>
  <c r="L3495" i="1"/>
  <c r="L3494" i="1"/>
  <c r="L3493" i="1"/>
  <c r="L3492" i="1"/>
  <c r="L3491" i="1"/>
  <c r="L3490" i="1"/>
  <c r="L3489" i="1"/>
  <c r="L3488" i="1"/>
  <c r="L3487" i="1"/>
  <c r="L3486" i="1"/>
  <c r="L3485" i="1"/>
  <c r="L3484" i="1"/>
  <c r="L3483" i="1"/>
  <c r="L3482" i="1"/>
  <c r="L3481" i="1"/>
  <c r="L3480" i="1"/>
  <c r="L3479" i="1"/>
  <c r="L3478" i="1"/>
  <c r="L3477" i="1"/>
  <c r="L3476" i="1"/>
  <c r="L3475" i="1"/>
  <c r="L3474" i="1"/>
  <c r="L3473" i="1"/>
  <c r="L3472" i="1"/>
  <c r="L3471" i="1"/>
  <c r="L3470" i="1"/>
  <c r="L3469" i="1"/>
  <c r="L3468" i="1"/>
  <c r="L3467" i="1"/>
  <c r="L3466" i="1"/>
  <c r="L3465" i="1"/>
  <c r="L3464" i="1"/>
  <c r="L3463" i="1"/>
  <c r="L3462" i="1"/>
  <c r="L3461" i="1"/>
  <c r="L3460" i="1"/>
  <c r="L3459" i="1"/>
  <c r="L3458" i="1"/>
  <c r="L3457" i="1"/>
  <c r="L3456" i="1"/>
  <c r="L3455" i="1"/>
  <c r="L3454" i="1"/>
  <c r="L3453" i="1"/>
  <c r="L3452" i="1"/>
  <c r="L3451" i="1"/>
  <c r="L3450" i="1"/>
  <c r="L3449" i="1"/>
  <c r="L3448" i="1"/>
  <c r="L3447" i="1"/>
  <c r="L3446" i="1"/>
  <c r="L3445" i="1"/>
  <c r="L3444" i="1"/>
  <c r="L3443" i="1"/>
  <c r="L3442" i="1"/>
  <c r="L3441" i="1"/>
  <c r="L3440" i="1"/>
  <c r="L3439" i="1"/>
  <c r="L3438" i="1"/>
  <c r="L3437" i="1"/>
  <c r="L3436" i="1"/>
  <c r="L3435" i="1"/>
  <c r="L3434" i="1"/>
  <c r="L3433" i="1"/>
  <c r="L3432" i="1"/>
  <c r="L3431" i="1"/>
  <c r="L3430" i="1"/>
  <c r="L3429" i="1"/>
  <c r="L3428" i="1"/>
  <c r="L3427" i="1"/>
  <c r="L3426" i="1"/>
  <c r="L3425" i="1"/>
  <c r="L3424" i="1"/>
  <c r="L3423" i="1"/>
  <c r="L3422" i="1"/>
  <c r="L3421" i="1"/>
  <c r="L3420" i="1"/>
  <c r="L3419" i="1"/>
  <c r="L3418" i="1"/>
  <c r="L3417" i="1"/>
  <c r="L3416" i="1"/>
  <c r="L3415" i="1"/>
  <c r="L3414" i="1"/>
  <c r="L3413" i="1"/>
  <c r="L3412" i="1"/>
  <c r="L3411" i="1"/>
  <c r="L3410" i="1"/>
  <c r="L3409" i="1"/>
  <c r="L3408" i="1"/>
  <c r="L3407" i="1"/>
  <c r="L3406" i="1"/>
  <c r="L3405" i="1"/>
  <c r="L3404" i="1"/>
  <c r="L3403" i="1"/>
  <c r="L3402" i="1"/>
  <c r="L3401" i="1"/>
  <c r="L3400" i="1"/>
  <c r="L3399" i="1"/>
  <c r="L3398" i="1"/>
  <c r="L3397" i="1"/>
  <c r="L3396" i="1"/>
  <c r="L3395" i="1"/>
  <c r="L3394" i="1"/>
  <c r="L3393" i="1"/>
  <c r="L3392" i="1"/>
  <c r="L3391" i="1"/>
  <c r="L3390" i="1"/>
  <c r="L3389" i="1"/>
  <c r="L3388" i="1"/>
  <c r="L3387" i="1"/>
  <c r="L3386" i="1"/>
  <c r="L3385" i="1"/>
  <c r="L3384" i="1"/>
  <c r="L3383" i="1"/>
  <c r="L3382" i="1"/>
  <c r="L3381" i="1"/>
  <c r="L3380" i="1"/>
  <c r="L3379" i="1"/>
  <c r="L3378" i="1"/>
  <c r="L3377" i="1"/>
  <c r="L3376" i="1"/>
  <c r="L3375" i="1"/>
  <c r="L3374" i="1"/>
  <c r="L3373" i="1"/>
  <c r="L3372" i="1"/>
  <c r="L3371" i="1"/>
  <c r="L3370" i="1"/>
  <c r="L3369" i="1"/>
  <c r="L3368" i="1"/>
  <c r="L3367" i="1"/>
  <c r="L3366" i="1"/>
  <c r="L3365" i="1"/>
  <c r="L3364" i="1"/>
  <c r="L3363" i="1"/>
  <c r="L3362" i="1"/>
  <c r="L3361" i="1"/>
  <c r="L3360" i="1"/>
  <c r="L3359" i="1"/>
  <c r="L3358" i="1"/>
  <c r="L3357" i="1"/>
  <c r="L3356" i="1"/>
  <c r="L3355" i="1"/>
  <c r="L3354" i="1"/>
  <c r="L3353" i="1"/>
  <c r="L3352" i="1"/>
  <c r="L3351" i="1"/>
  <c r="L3350" i="1"/>
  <c r="L3349" i="1"/>
  <c r="L3348" i="1"/>
  <c r="L3347" i="1"/>
  <c r="L3346" i="1"/>
  <c r="L3345" i="1"/>
  <c r="L3344" i="1"/>
  <c r="L3343" i="1"/>
  <c r="L3342" i="1"/>
  <c r="L3341" i="1"/>
  <c r="L3340" i="1"/>
  <c r="L3339" i="1"/>
  <c r="L3338" i="1"/>
  <c r="L3337" i="1"/>
  <c r="L3336" i="1"/>
  <c r="L3335" i="1"/>
  <c r="L3334" i="1"/>
  <c r="L3333" i="1"/>
  <c r="L3332" i="1"/>
  <c r="L3331" i="1"/>
  <c r="L3330" i="1"/>
  <c r="L3329" i="1"/>
  <c r="L3328" i="1"/>
  <c r="L3327" i="1"/>
  <c r="L3326" i="1"/>
  <c r="L3325" i="1"/>
  <c r="L3324" i="1"/>
  <c r="L3323" i="1"/>
  <c r="L3322" i="1"/>
  <c r="L3321" i="1"/>
  <c r="L3320" i="1"/>
  <c r="L3319" i="1"/>
  <c r="L3318" i="1"/>
  <c r="L3317" i="1"/>
  <c r="L3316" i="1"/>
  <c r="L3315" i="1"/>
  <c r="L3314" i="1"/>
  <c r="L3313" i="1"/>
  <c r="L3312" i="1"/>
  <c r="L3311" i="1"/>
  <c r="L3310" i="1"/>
  <c r="L3309" i="1"/>
  <c r="L3308" i="1"/>
  <c r="L3307" i="1"/>
  <c r="L3306" i="1"/>
  <c r="L3305" i="1"/>
  <c r="L3304" i="1"/>
  <c r="L3303" i="1"/>
  <c r="L3302" i="1"/>
  <c r="L3301" i="1"/>
  <c r="L3300" i="1"/>
  <c r="L3299" i="1"/>
  <c r="L3298" i="1"/>
  <c r="L3297" i="1"/>
  <c r="L3296" i="1"/>
  <c r="L3295" i="1"/>
  <c r="L3294" i="1"/>
  <c r="L3293" i="1"/>
  <c r="L3292" i="1"/>
  <c r="L3291" i="1"/>
  <c r="L3290" i="1"/>
  <c r="L3289" i="1"/>
  <c r="L3288" i="1"/>
  <c r="L3287" i="1"/>
  <c r="L3286" i="1"/>
  <c r="L3285" i="1"/>
  <c r="L3284" i="1"/>
  <c r="L3283" i="1"/>
  <c r="L3282" i="1"/>
  <c r="L3281" i="1"/>
  <c r="L3280" i="1"/>
  <c r="L3279" i="1"/>
  <c r="L3278" i="1"/>
  <c r="L3277" i="1"/>
  <c r="L3276" i="1"/>
  <c r="L3275" i="1"/>
  <c r="L3274" i="1"/>
  <c r="L3273" i="1"/>
  <c r="L3272" i="1"/>
  <c r="L3271" i="1"/>
  <c r="L3270" i="1"/>
  <c r="L3269" i="1"/>
  <c r="L3268" i="1"/>
  <c r="L3267" i="1"/>
  <c r="L3266" i="1"/>
  <c r="L3265" i="1"/>
  <c r="L3264" i="1"/>
  <c r="L3263" i="1"/>
  <c r="L3262" i="1"/>
  <c r="L3261" i="1"/>
  <c r="L3260" i="1"/>
  <c r="L3259" i="1"/>
  <c r="L3258" i="1"/>
  <c r="L3257" i="1"/>
  <c r="L3256" i="1"/>
  <c r="L3255" i="1"/>
  <c r="L3254" i="1"/>
  <c r="L3253" i="1"/>
  <c r="L3252" i="1"/>
  <c r="L3251" i="1"/>
  <c r="L3250" i="1"/>
  <c r="L3249" i="1"/>
  <c r="L3248" i="1"/>
  <c r="L3247" i="1"/>
  <c r="L3246" i="1"/>
  <c r="L3245" i="1"/>
  <c r="L3244" i="1"/>
  <c r="L3243" i="1"/>
  <c r="L3242" i="1"/>
  <c r="L3241" i="1"/>
  <c r="L3240" i="1"/>
  <c r="L3239" i="1"/>
  <c r="L3238" i="1"/>
  <c r="L3237" i="1"/>
  <c r="L3236" i="1"/>
  <c r="L3235" i="1"/>
  <c r="L3234" i="1"/>
  <c r="L3233" i="1"/>
  <c r="L3232" i="1"/>
  <c r="L3231" i="1"/>
  <c r="L3230" i="1"/>
  <c r="L3229" i="1"/>
  <c r="L3228" i="1"/>
  <c r="L3227" i="1"/>
  <c r="L3226" i="1"/>
  <c r="L3225" i="1"/>
  <c r="L3224" i="1"/>
  <c r="L3223" i="1"/>
  <c r="L3222" i="1"/>
  <c r="L3221" i="1"/>
  <c r="L3220" i="1"/>
  <c r="L3219" i="1"/>
  <c r="L3218" i="1"/>
  <c r="L3217" i="1"/>
  <c r="L3216" i="1"/>
  <c r="L3215" i="1"/>
  <c r="L3214" i="1"/>
  <c r="L3213" i="1"/>
  <c r="L3212" i="1"/>
  <c r="L3211" i="1"/>
  <c r="L3210" i="1"/>
  <c r="L3209" i="1"/>
  <c r="L3208" i="1"/>
  <c r="L3207" i="1"/>
  <c r="L3206" i="1"/>
  <c r="L3205" i="1"/>
  <c r="L3204" i="1"/>
  <c r="L3203" i="1"/>
  <c r="L3202" i="1"/>
  <c r="L3201" i="1"/>
  <c r="L3200" i="1"/>
  <c r="L3199" i="1"/>
  <c r="L3198" i="1"/>
  <c r="L3197" i="1"/>
  <c r="L3196" i="1"/>
  <c r="L3195" i="1"/>
  <c r="L3194" i="1"/>
  <c r="L3193" i="1"/>
  <c r="L3192" i="1"/>
  <c r="L3191" i="1"/>
  <c r="L3190" i="1"/>
  <c r="L3189" i="1"/>
  <c r="L3188" i="1"/>
  <c r="L3187" i="1"/>
  <c r="L3186" i="1"/>
  <c r="L3185" i="1"/>
  <c r="L3184" i="1"/>
  <c r="L3183" i="1"/>
  <c r="L3182" i="1"/>
  <c r="L3181" i="1"/>
  <c r="L3180" i="1"/>
  <c r="L3179" i="1"/>
  <c r="L3178" i="1"/>
  <c r="L3177" i="1"/>
  <c r="L3176" i="1"/>
  <c r="L3175" i="1"/>
  <c r="L3174" i="1"/>
  <c r="L3173" i="1"/>
  <c r="L3172" i="1"/>
  <c r="L3171" i="1"/>
  <c r="L3170" i="1"/>
  <c r="L3169" i="1"/>
  <c r="L3168" i="1"/>
  <c r="L3167" i="1"/>
  <c r="L3166" i="1"/>
  <c r="L3165" i="1"/>
  <c r="L3164" i="1"/>
  <c r="L3163" i="1"/>
  <c r="L3162" i="1"/>
  <c r="L3161" i="1"/>
  <c r="L3160" i="1"/>
  <c r="L3159" i="1"/>
  <c r="L3158" i="1"/>
  <c r="L3157" i="1"/>
  <c r="L3156" i="1"/>
  <c r="L3155" i="1"/>
  <c r="L3154" i="1"/>
  <c r="L3153" i="1"/>
  <c r="L3152" i="1"/>
  <c r="L3151" i="1"/>
  <c r="L3150" i="1"/>
  <c r="L3149" i="1"/>
  <c r="L3148" i="1"/>
  <c r="L3147" i="1"/>
  <c r="L3146" i="1"/>
  <c r="L3145" i="1"/>
  <c r="L3144" i="1"/>
  <c r="L3143" i="1"/>
  <c r="L3142" i="1"/>
  <c r="L3141" i="1"/>
  <c r="L3140" i="1"/>
  <c r="L3139" i="1"/>
  <c r="L3138" i="1"/>
  <c r="L3137" i="1"/>
  <c r="L3136" i="1"/>
  <c r="L3135" i="1"/>
  <c r="L3134" i="1"/>
  <c r="L3133" i="1"/>
  <c r="L3132" i="1"/>
  <c r="L3131" i="1"/>
  <c r="L3130" i="1"/>
  <c r="L3129" i="1"/>
  <c r="L3128" i="1"/>
  <c r="L3127" i="1"/>
  <c r="L3126" i="1"/>
  <c r="L3125" i="1"/>
  <c r="L3124" i="1"/>
  <c r="L3123" i="1"/>
  <c r="L3122" i="1"/>
  <c r="L3121" i="1"/>
  <c r="L3120" i="1"/>
  <c r="L3119" i="1"/>
  <c r="L3118" i="1"/>
  <c r="L3117" i="1"/>
  <c r="L3116" i="1"/>
  <c r="L3115" i="1"/>
  <c r="L3114" i="1"/>
  <c r="L3113" i="1"/>
  <c r="L3112" i="1"/>
  <c r="L3111" i="1"/>
  <c r="L3110" i="1"/>
  <c r="L3109" i="1"/>
  <c r="L3108" i="1"/>
  <c r="L3107" i="1"/>
  <c r="L3106" i="1"/>
  <c r="L3105" i="1"/>
  <c r="L3104" i="1"/>
  <c r="L3103" i="1"/>
  <c r="L3102" i="1"/>
  <c r="L3101" i="1"/>
  <c r="L3100" i="1"/>
  <c r="L3099" i="1"/>
  <c r="L3098" i="1"/>
  <c r="L3097" i="1"/>
  <c r="L3096" i="1"/>
  <c r="L3095" i="1"/>
  <c r="L3094" i="1"/>
  <c r="L3093" i="1"/>
  <c r="L3092" i="1"/>
  <c r="L3091" i="1"/>
  <c r="L3090" i="1"/>
  <c r="L3089" i="1"/>
  <c r="L3088" i="1"/>
  <c r="L3087" i="1"/>
  <c r="L3086" i="1"/>
  <c r="L3085" i="1"/>
  <c r="L3084" i="1"/>
  <c r="L3083" i="1"/>
  <c r="L3082" i="1"/>
  <c r="L3081" i="1"/>
  <c r="L3080" i="1"/>
  <c r="L3079" i="1"/>
  <c r="L3078" i="1"/>
  <c r="L3077" i="1"/>
  <c r="L3076" i="1"/>
  <c r="L3075" i="1"/>
  <c r="L3074" i="1"/>
  <c r="L3073" i="1"/>
  <c r="L3072" i="1"/>
  <c r="L3071" i="1"/>
  <c r="L3070" i="1"/>
  <c r="L3069" i="1"/>
  <c r="L3068" i="1"/>
  <c r="L3067" i="1"/>
  <c r="L3066" i="1"/>
  <c r="L3065" i="1"/>
  <c r="L3064" i="1"/>
  <c r="L3063" i="1"/>
  <c r="L3062" i="1"/>
  <c r="L3061" i="1"/>
  <c r="L3060" i="1"/>
  <c r="L3059" i="1"/>
  <c r="L3058" i="1"/>
  <c r="L3057" i="1"/>
  <c r="L3056" i="1"/>
  <c r="L3055" i="1"/>
  <c r="L3054" i="1"/>
  <c r="L3053" i="1"/>
  <c r="L3052" i="1"/>
  <c r="L3051" i="1"/>
  <c r="L3050" i="1"/>
  <c r="L3049" i="1"/>
  <c r="L3048" i="1"/>
  <c r="L3047" i="1"/>
  <c r="L3046" i="1"/>
  <c r="L3045" i="1"/>
  <c r="L3044" i="1"/>
  <c r="L3043" i="1"/>
  <c r="L3042" i="1"/>
  <c r="L3041" i="1"/>
  <c r="L3040" i="1"/>
  <c r="L3039" i="1"/>
  <c r="L3038" i="1"/>
  <c r="L3037" i="1"/>
  <c r="L3036" i="1"/>
  <c r="L3035" i="1"/>
  <c r="L3034" i="1"/>
  <c r="L3033" i="1"/>
  <c r="L3032" i="1"/>
  <c r="L3031" i="1"/>
  <c r="L3030" i="1"/>
  <c r="L3029" i="1"/>
  <c r="L3028" i="1"/>
  <c r="L3027" i="1"/>
  <c r="L3026" i="1"/>
  <c r="L3025" i="1"/>
  <c r="L3024" i="1"/>
  <c r="L3023" i="1"/>
  <c r="L3022" i="1"/>
  <c r="L3021" i="1"/>
  <c r="L3020" i="1"/>
  <c r="L3019" i="1"/>
  <c r="L3018" i="1"/>
  <c r="L3017" i="1"/>
  <c r="L3016" i="1"/>
  <c r="L3015" i="1"/>
  <c r="L3014" i="1"/>
  <c r="L3013" i="1"/>
  <c r="L3012" i="1"/>
  <c r="L3011" i="1"/>
  <c r="L3010" i="1"/>
  <c r="L3009" i="1"/>
  <c r="L3008" i="1"/>
  <c r="L3007" i="1"/>
  <c r="L3006" i="1"/>
  <c r="L3005" i="1"/>
  <c r="L3004" i="1"/>
  <c r="L3003" i="1"/>
  <c r="L3002" i="1"/>
  <c r="L3001" i="1"/>
  <c r="L3000" i="1"/>
  <c r="L2999" i="1"/>
  <c r="L2998" i="1"/>
  <c r="L2997" i="1"/>
  <c r="L2996" i="1"/>
  <c r="L2995" i="1"/>
  <c r="L2994" i="1"/>
  <c r="L2993" i="1"/>
  <c r="L2992" i="1"/>
  <c r="L2991" i="1"/>
  <c r="L2990" i="1"/>
  <c r="L2989" i="1"/>
  <c r="L2988" i="1"/>
  <c r="L2987" i="1"/>
  <c r="L2986" i="1"/>
  <c r="L2985" i="1"/>
  <c r="L2984" i="1"/>
  <c r="L2983" i="1"/>
  <c r="L2982" i="1"/>
  <c r="L2981" i="1"/>
  <c r="L2980" i="1"/>
  <c r="L2979" i="1"/>
  <c r="L2978" i="1"/>
  <c r="L2977" i="1"/>
  <c r="L2976" i="1"/>
  <c r="L2975" i="1"/>
  <c r="L2974" i="1"/>
  <c r="L2973" i="1"/>
  <c r="L2972" i="1"/>
  <c r="L2971" i="1"/>
  <c r="L2970" i="1"/>
  <c r="L2969" i="1"/>
  <c r="L2968" i="1"/>
  <c r="L2967" i="1"/>
  <c r="L2966" i="1"/>
  <c r="L2965" i="1"/>
  <c r="L2964" i="1"/>
  <c r="L2963" i="1"/>
  <c r="L2962" i="1"/>
  <c r="L2961" i="1"/>
  <c r="L2960" i="1"/>
  <c r="L2959" i="1"/>
  <c r="L2958" i="1"/>
  <c r="L2957" i="1"/>
  <c r="L2956" i="1"/>
  <c r="L2955" i="1"/>
  <c r="L2954" i="1"/>
  <c r="L2953" i="1"/>
  <c r="L2952" i="1"/>
  <c r="L2951" i="1"/>
  <c r="L2950" i="1"/>
  <c r="L2949" i="1"/>
  <c r="L2948" i="1"/>
  <c r="L2947" i="1"/>
  <c r="L2946" i="1"/>
  <c r="L2945" i="1"/>
  <c r="L2944" i="1"/>
  <c r="L2943" i="1"/>
  <c r="L2942" i="1"/>
  <c r="L2941" i="1"/>
  <c r="L2940" i="1"/>
  <c r="L2939" i="1"/>
  <c r="L2938" i="1"/>
  <c r="L2937" i="1"/>
  <c r="L2936" i="1"/>
  <c r="L2935" i="1"/>
  <c r="L2934" i="1"/>
  <c r="L2933" i="1"/>
  <c r="L2932" i="1"/>
  <c r="L2931" i="1"/>
  <c r="L2930" i="1"/>
  <c r="L2929" i="1"/>
  <c r="L2928" i="1"/>
  <c r="L2927" i="1"/>
  <c r="L2926" i="1"/>
  <c r="L2925" i="1"/>
  <c r="L2924" i="1"/>
  <c r="L2923" i="1"/>
  <c r="L2922" i="1"/>
  <c r="L2921" i="1"/>
  <c r="L2920" i="1"/>
  <c r="L2919" i="1"/>
  <c r="L2918" i="1"/>
  <c r="L2917" i="1"/>
  <c r="L2916" i="1"/>
  <c r="L2915" i="1"/>
  <c r="L2914" i="1"/>
  <c r="L2913" i="1"/>
  <c r="L2912" i="1"/>
  <c r="L2911" i="1"/>
  <c r="L2910" i="1"/>
  <c r="L2909" i="1"/>
  <c r="L2908" i="1"/>
  <c r="L2907" i="1"/>
  <c r="L2906" i="1"/>
  <c r="L2905" i="1"/>
  <c r="L2904" i="1"/>
  <c r="L2903" i="1"/>
  <c r="L2902" i="1"/>
  <c r="L2901" i="1"/>
  <c r="L2900" i="1"/>
  <c r="L2899" i="1"/>
  <c r="L2898" i="1"/>
  <c r="L2897" i="1"/>
  <c r="L2896" i="1"/>
  <c r="L2895" i="1"/>
  <c r="L2894" i="1"/>
  <c r="L2893" i="1"/>
  <c r="L2892" i="1"/>
  <c r="L2891" i="1"/>
  <c r="L2890" i="1"/>
  <c r="L2889" i="1"/>
  <c r="L2888" i="1"/>
  <c r="L2887" i="1"/>
  <c r="L2886" i="1"/>
  <c r="L2885" i="1"/>
  <c r="L2884" i="1"/>
  <c r="L2883" i="1"/>
  <c r="L2882" i="1"/>
  <c r="L2881" i="1"/>
  <c r="L2880" i="1"/>
  <c r="L2879" i="1"/>
  <c r="L2878" i="1"/>
  <c r="L2877" i="1"/>
  <c r="L2876" i="1"/>
  <c r="L2875" i="1"/>
  <c r="L2874" i="1"/>
  <c r="L2873" i="1"/>
  <c r="L2872" i="1"/>
  <c r="L2871" i="1"/>
  <c r="L2870" i="1"/>
  <c r="L2869" i="1"/>
  <c r="L2868" i="1"/>
  <c r="L2867" i="1"/>
  <c r="L2866" i="1"/>
  <c r="L2865" i="1"/>
  <c r="L2864" i="1"/>
  <c r="L2863" i="1"/>
  <c r="L2862" i="1"/>
  <c r="L2861" i="1"/>
  <c r="L2860" i="1"/>
  <c r="L2859" i="1"/>
  <c r="L2858" i="1"/>
  <c r="L2857" i="1"/>
  <c r="L2856" i="1"/>
  <c r="L2855" i="1"/>
  <c r="L2854" i="1"/>
  <c r="L2853" i="1"/>
  <c r="L2852" i="1"/>
  <c r="L2851" i="1"/>
  <c r="L2850" i="1"/>
  <c r="L2849" i="1"/>
  <c r="L2848" i="1"/>
  <c r="L2847" i="1"/>
  <c r="L2846" i="1"/>
  <c r="L2845" i="1"/>
  <c r="L2844" i="1"/>
  <c r="L2843" i="1"/>
  <c r="L2842" i="1"/>
  <c r="L2841" i="1"/>
  <c r="L2840" i="1"/>
  <c r="L2839" i="1"/>
  <c r="L2838" i="1"/>
  <c r="L2837" i="1"/>
  <c r="L2836" i="1"/>
  <c r="L2835" i="1"/>
  <c r="L2834" i="1"/>
  <c r="L2833" i="1"/>
  <c r="L2832" i="1"/>
  <c r="L2831" i="1"/>
  <c r="L2830" i="1"/>
  <c r="L2829" i="1"/>
  <c r="L2828" i="1"/>
  <c r="L2827" i="1"/>
  <c r="L2826" i="1"/>
  <c r="L2825" i="1"/>
  <c r="L2824" i="1"/>
  <c r="L2823" i="1"/>
  <c r="L2822" i="1"/>
  <c r="L2821" i="1"/>
  <c r="L2820" i="1"/>
  <c r="L2819" i="1"/>
  <c r="L2818" i="1"/>
  <c r="L2817" i="1"/>
  <c r="L2816" i="1"/>
  <c r="L2815" i="1"/>
  <c r="L2814" i="1"/>
  <c r="L2813" i="1"/>
  <c r="L2812" i="1"/>
  <c r="L2811" i="1"/>
  <c r="L2810" i="1"/>
  <c r="L2809" i="1"/>
  <c r="L2808" i="1"/>
  <c r="L2807" i="1"/>
  <c r="L2806" i="1"/>
  <c r="L2805" i="1"/>
  <c r="L2804" i="1"/>
  <c r="L2803" i="1"/>
  <c r="L2802" i="1"/>
  <c r="L2801" i="1"/>
  <c r="L2800" i="1"/>
  <c r="L2799" i="1"/>
  <c r="L2798" i="1"/>
  <c r="L2797" i="1"/>
  <c r="L2796" i="1"/>
  <c r="L2795" i="1"/>
  <c r="L2794" i="1"/>
  <c r="L2793" i="1"/>
  <c r="L2792" i="1"/>
  <c r="L2791" i="1"/>
  <c r="L2790" i="1"/>
  <c r="L2789" i="1"/>
  <c r="L2788" i="1"/>
  <c r="L2787" i="1"/>
  <c r="L2786" i="1"/>
  <c r="L2785" i="1"/>
  <c r="L2784" i="1"/>
  <c r="L2783" i="1"/>
  <c r="L2782" i="1"/>
  <c r="L2781" i="1"/>
  <c r="L2780" i="1"/>
  <c r="L2779" i="1"/>
  <c r="L2778" i="1"/>
  <c r="L2777" i="1"/>
  <c r="L2776" i="1"/>
  <c r="L2775" i="1"/>
  <c r="L2774" i="1"/>
  <c r="L2773" i="1"/>
  <c r="L2772" i="1"/>
  <c r="L2771" i="1"/>
  <c r="L2770" i="1"/>
  <c r="L2769" i="1"/>
  <c r="L2768" i="1"/>
  <c r="L2767" i="1"/>
  <c r="L2766" i="1"/>
  <c r="L2765" i="1"/>
  <c r="L2764" i="1"/>
  <c r="L2763" i="1"/>
  <c r="L2762" i="1"/>
  <c r="L2761" i="1"/>
  <c r="L2760" i="1"/>
  <c r="L2759" i="1"/>
  <c r="L2758" i="1"/>
  <c r="L2757" i="1"/>
  <c r="L2756" i="1"/>
  <c r="L2755" i="1"/>
  <c r="L2754" i="1"/>
  <c r="L2753" i="1"/>
  <c r="L2752" i="1"/>
  <c r="L2751" i="1"/>
  <c r="L2750" i="1"/>
  <c r="L2749" i="1"/>
  <c r="L2748" i="1"/>
  <c r="L2747" i="1"/>
  <c r="L2746" i="1"/>
  <c r="L2745" i="1"/>
  <c r="L2744" i="1"/>
  <c r="L2743" i="1"/>
  <c r="L2742" i="1"/>
  <c r="L2741" i="1"/>
  <c r="L2740" i="1"/>
  <c r="L2739" i="1"/>
  <c r="L2738" i="1"/>
  <c r="L2737" i="1"/>
  <c r="L2736" i="1"/>
  <c r="L2735" i="1"/>
  <c r="L2734" i="1"/>
  <c r="L2733" i="1"/>
  <c r="L2732" i="1"/>
  <c r="L2731" i="1"/>
  <c r="L2730" i="1"/>
  <c r="L2729" i="1"/>
  <c r="L2728" i="1"/>
  <c r="L2727" i="1"/>
  <c r="L2726" i="1"/>
  <c r="L2725" i="1"/>
  <c r="L2724" i="1"/>
  <c r="L2723" i="1"/>
  <c r="L2722" i="1"/>
  <c r="L2721" i="1"/>
  <c r="L2720" i="1"/>
  <c r="L2719" i="1"/>
  <c r="L2718" i="1"/>
  <c r="L2717" i="1"/>
  <c r="L2716" i="1"/>
  <c r="L2715" i="1"/>
  <c r="L2714" i="1"/>
  <c r="L2713" i="1"/>
  <c r="L2712" i="1"/>
  <c r="L2711" i="1"/>
  <c r="L2710" i="1"/>
  <c r="L2709" i="1"/>
  <c r="L2708" i="1"/>
  <c r="L2707" i="1"/>
  <c r="L2706" i="1"/>
  <c r="L2705" i="1"/>
  <c r="L2704" i="1"/>
  <c r="L2703" i="1"/>
  <c r="L2702" i="1"/>
  <c r="L2701" i="1"/>
  <c r="L2700" i="1"/>
  <c r="L2699" i="1"/>
  <c r="L2698" i="1"/>
  <c r="L2697" i="1"/>
  <c r="L2696" i="1"/>
  <c r="L2695" i="1"/>
  <c r="L2694" i="1"/>
  <c r="L2693" i="1"/>
  <c r="L2692" i="1"/>
  <c r="L2691" i="1"/>
  <c r="L2690" i="1"/>
  <c r="L2689" i="1"/>
  <c r="L2688" i="1"/>
  <c r="L2687" i="1"/>
  <c r="L2686" i="1"/>
  <c r="L2685" i="1"/>
  <c r="L2684" i="1"/>
  <c r="L2683" i="1"/>
  <c r="L2682" i="1"/>
  <c r="L2681" i="1"/>
  <c r="L2680" i="1"/>
  <c r="L2679" i="1"/>
  <c r="L2678" i="1"/>
  <c r="L2677" i="1"/>
  <c r="L2676" i="1"/>
  <c r="L2675" i="1"/>
  <c r="L2674" i="1"/>
  <c r="L2673" i="1"/>
  <c r="L2672" i="1"/>
  <c r="L2671" i="1"/>
  <c r="L2670" i="1"/>
  <c r="L2669" i="1"/>
  <c r="L2668" i="1"/>
  <c r="L2667" i="1"/>
  <c r="L2666" i="1"/>
  <c r="L2665" i="1"/>
  <c r="L2664" i="1"/>
  <c r="L2663" i="1"/>
  <c r="L2662" i="1"/>
  <c r="L2661" i="1"/>
  <c r="L2660" i="1"/>
  <c r="L2659" i="1"/>
  <c r="L2658" i="1"/>
  <c r="L2657" i="1"/>
  <c r="L2656" i="1"/>
  <c r="L2655" i="1"/>
  <c r="L2654" i="1"/>
  <c r="L2653" i="1"/>
  <c r="L2652" i="1"/>
  <c r="L2651" i="1"/>
  <c r="L2650" i="1"/>
  <c r="L2649" i="1"/>
  <c r="L2648" i="1"/>
  <c r="L2647" i="1"/>
  <c r="L2646" i="1"/>
  <c r="L2645" i="1"/>
  <c r="L2644" i="1"/>
  <c r="L2643" i="1"/>
  <c r="L2642" i="1"/>
  <c r="L2641" i="1"/>
  <c r="L2640" i="1"/>
  <c r="L2639" i="1"/>
  <c r="L2638" i="1"/>
  <c r="L2637" i="1"/>
  <c r="L2636" i="1"/>
  <c r="L2635" i="1"/>
  <c r="L2634" i="1"/>
  <c r="L2633" i="1"/>
  <c r="L2632" i="1"/>
  <c r="L2631" i="1"/>
  <c r="L2630" i="1"/>
  <c r="L2629" i="1"/>
  <c r="L2628" i="1"/>
  <c r="L2627" i="1"/>
  <c r="L2626" i="1"/>
  <c r="L2625" i="1"/>
  <c r="L2624" i="1"/>
  <c r="L2623" i="1"/>
  <c r="L2622" i="1"/>
  <c r="L2621" i="1"/>
  <c r="L2620" i="1"/>
  <c r="L2619" i="1"/>
  <c r="L2618" i="1"/>
  <c r="L2617" i="1"/>
  <c r="L2616" i="1"/>
  <c r="L2615" i="1"/>
  <c r="L2614" i="1"/>
  <c r="L2613" i="1"/>
  <c r="L2612" i="1"/>
  <c r="L2611" i="1"/>
  <c r="L2610" i="1"/>
  <c r="L2609" i="1"/>
  <c r="L2608" i="1"/>
  <c r="L2607" i="1"/>
  <c r="L2606" i="1"/>
  <c r="L2605" i="1"/>
  <c r="L2604" i="1"/>
  <c r="L2603" i="1"/>
  <c r="L2602" i="1"/>
  <c r="L2601" i="1"/>
  <c r="L2600" i="1"/>
  <c r="L2599" i="1"/>
  <c r="L2598" i="1"/>
  <c r="L2597" i="1"/>
  <c r="L2596" i="1"/>
  <c r="L2595" i="1"/>
  <c r="L2594" i="1"/>
  <c r="L2593" i="1"/>
  <c r="L2592" i="1"/>
  <c r="L2591" i="1"/>
  <c r="L2590" i="1"/>
  <c r="L2589" i="1"/>
  <c r="L2588" i="1"/>
  <c r="L2587" i="1"/>
  <c r="L2586" i="1"/>
  <c r="L2585" i="1"/>
  <c r="L2584" i="1"/>
  <c r="L2583" i="1"/>
  <c r="L2582" i="1"/>
  <c r="L2581" i="1"/>
  <c r="L2580" i="1"/>
  <c r="L2579" i="1"/>
  <c r="L2578" i="1"/>
  <c r="L2577" i="1"/>
  <c r="L2576" i="1"/>
  <c r="L2575" i="1"/>
  <c r="L2574" i="1"/>
  <c r="L2573" i="1"/>
  <c r="L2572" i="1"/>
  <c r="L2571" i="1"/>
  <c r="L2570" i="1"/>
  <c r="L2569" i="1"/>
  <c r="L2568" i="1"/>
  <c r="L2567" i="1"/>
  <c r="L2566" i="1"/>
  <c r="L2565" i="1"/>
  <c r="L2564" i="1"/>
  <c r="L2563" i="1"/>
  <c r="L2562" i="1"/>
  <c r="L2561" i="1"/>
  <c r="L2560" i="1"/>
  <c r="L2559" i="1"/>
  <c r="L2558" i="1"/>
  <c r="L2557" i="1"/>
  <c r="L2556" i="1"/>
  <c r="L2555" i="1"/>
  <c r="L2554" i="1"/>
  <c r="L2553" i="1"/>
  <c r="L2552" i="1"/>
  <c r="L2551" i="1"/>
  <c r="L2550" i="1"/>
  <c r="L2549" i="1"/>
  <c r="L2548" i="1"/>
  <c r="L2547" i="1"/>
  <c r="L2546" i="1"/>
  <c r="L2545" i="1"/>
  <c r="L2544" i="1"/>
  <c r="L2543" i="1"/>
  <c r="L2542" i="1"/>
  <c r="L2541" i="1"/>
  <c r="L2540" i="1"/>
  <c r="L2539" i="1"/>
  <c r="L2538" i="1"/>
  <c r="L2537" i="1"/>
  <c r="L2536" i="1"/>
  <c r="L2535" i="1"/>
  <c r="L2534" i="1"/>
  <c r="L2533" i="1"/>
  <c r="L2532" i="1"/>
  <c r="L2531" i="1"/>
  <c r="L2530" i="1"/>
  <c r="L2529" i="1"/>
  <c r="L2528" i="1"/>
  <c r="L2527" i="1"/>
  <c r="L2526" i="1"/>
  <c r="L2525" i="1"/>
  <c r="L2524" i="1"/>
  <c r="L2523" i="1"/>
  <c r="L2522" i="1"/>
  <c r="L2521" i="1"/>
  <c r="L2520" i="1"/>
  <c r="L2519" i="1"/>
  <c r="L2518" i="1"/>
  <c r="L2517" i="1"/>
  <c r="L2516" i="1"/>
  <c r="L2515" i="1"/>
  <c r="L2514" i="1"/>
  <c r="L2513" i="1"/>
  <c r="L2512" i="1"/>
  <c r="L2511" i="1"/>
  <c r="L2510" i="1"/>
  <c r="L2509" i="1"/>
  <c r="L2508" i="1"/>
  <c r="L2507" i="1"/>
  <c r="L2506" i="1"/>
  <c r="L2505" i="1"/>
  <c r="L2504" i="1"/>
  <c r="L2503" i="1"/>
  <c r="L2502" i="1"/>
  <c r="L2501" i="1"/>
  <c r="L2500" i="1"/>
  <c r="L2499" i="1"/>
  <c r="L2498" i="1"/>
  <c r="L2497" i="1"/>
  <c r="L2496" i="1"/>
  <c r="L2495" i="1"/>
  <c r="L2494" i="1"/>
  <c r="L2493" i="1"/>
  <c r="L2492" i="1"/>
  <c r="L2491" i="1"/>
  <c r="L2490" i="1"/>
  <c r="L2489" i="1"/>
  <c r="L2488" i="1"/>
  <c r="L2487" i="1"/>
  <c r="L2486" i="1"/>
  <c r="L2485" i="1"/>
  <c r="L2484" i="1"/>
  <c r="L2483" i="1"/>
  <c r="L2482" i="1"/>
  <c r="L2481" i="1"/>
  <c r="L2480" i="1"/>
  <c r="L2479" i="1"/>
  <c r="L2478" i="1"/>
  <c r="L2477" i="1"/>
  <c r="L2476" i="1"/>
  <c r="L2475" i="1"/>
  <c r="L2474" i="1"/>
  <c r="L2473" i="1"/>
  <c r="L2472" i="1"/>
  <c r="L2471" i="1"/>
  <c r="L2470" i="1"/>
  <c r="L2469" i="1"/>
  <c r="L2468" i="1"/>
  <c r="L2467" i="1"/>
  <c r="L2466" i="1"/>
  <c r="L2465" i="1"/>
  <c r="L2464" i="1"/>
  <c r="L2463" i="1"/>
  <c r="L2462" i="1"/>
  <c r="L2461" i="1"/>
  <c r="L2460" i="1"/>
  <c r="L2459" i="1"/>
  <c r="L2458" i="1"/>
  <c r="L2457" i="1"/>
  <c r="L2456" i="1"/>
  <c r="L2455" i="1"/>
  <c r="L2454" i="1"/>
  <c r="L2453" i="1"/>
  <c r="L2452" i="1"/>
  <c r="L2451" i="1"/>
  <c r="L2450" i="1"/>
  <c r="L2449" i="1"/>
  <c r="L2448" i="1"/>
  <c r="L2447" i="1"/>
  <c r="L2446" i="1"/>
  <c r="L2445" i="1"/>
  <c r="L2444" i="1"/>
  <c r="L2443" i="1"/>
  <c r="L2442" i="1"/>
  <c r="L2441" i="1"/>
  <c r="L2440" i="1"/>
  <c r="L2439" i="1"/>
  <c r="L2438" i="1"/>
  <c r="L2437" i="1"/>
  <c r="L2436" i="1"/>
  <c r="L2435" i="1"/>
  <c r="L2434" i="1"/>
  <c r="L2433" i="1"/>
  <c r="L2432" i="1"/>
  <c r="L2431" i="1"/>
  <c r="L2430" i="1"/>
  <c r="L2429" i="1"/>
  <c r="L2428" i="1"/>
  <c r="L2427" i="1"/>
  <c r="L2426" i="1"/>
  <c r="L2425" i="1"/>
  <c r="L2424" i="1"/>
  <c r="L2423" i="1"/>
  <c r="L2422" i="1"/>
  <c r="L2421" i="1"/>
  <c r="L2420" i="1"/>
  <c r="L2419" i="1"/>
  <c r="L2418" i="1"/>
  <c r="L2417" i="1"/>
  <c r="L2416" i="1"/>
  <c r="L2415" i="1"/>
  <c r="L2414" i="1"/>
  <c r="L2413" i="1"/>
  <c r="L2412" i="1"/>
  <c r="L2411" i="1"/>
  <c r="L2410" i="1"/>
  <c r="L2409" i="1"/>
  <c r="L2408" i="1"/>
  <c r="L2407" i="1"/>
  <c r="L2406" i="1"/>
  <c r="L2405" i="1"/>
  <c r="L2404" i="1"/>
  <c r="L2403" i="1"/>
  <c r="L2402" i="1"/>
  <c r="L2401" i="1"/>
  <c r="L2400" i="1"/>
  <c r="L2399" i="1"/>
  <c r="L2398" i="1"/>
  <c r="L2397" i="1"/>
  <c r="L2396" i="1"/>
  <c r="L2395" i="1"/>
  <c r="L2394" i="1"/>
  <c r="L2393" i="1"/>
  <c r="L2392" i="1"/>
  <c r="L2391" i="1"/>
  <c r="L2390" i="1"/>
  <c r="L2389" i="1"/>
  <c r="L2388" i="1"/>
  <c r="L2387" i="1"/>
  <c r="L2386" i="1"/>
  <c r="L2385" i="1"/>
  <c r="L2384" i="1"/>
  <c r="L2383" i="1"/>
  <c r="L2382" i="1"/>
  <c r="L2381" i="1"/>
  <c r="L2380" i="1"/>
  <c r="L2379" i="1"/>
  <c r="L2378" i="1"/>
  <c r="L2377" i="1"/>
  <c r="L2376" i="1"/>
  <c r="L2375" i="1"/>
  <c r="L2374" i="1"/>
  <c r="L2373" i="1"/>
  <c r="L2372" i="1"/>
  <c r="L2371" i="1"/>
  <c r="L2370" i="1"/>
  <c r="L2369" i="1"/>
  <c r="L2368" i="1"/>
  <c r="L2367" i="1"/>
  <c r="L2366" i="1"/>
  <c r="L2365" i="1"/>
  <c r="L2364" i="1"/>
  <c r="L2363" i="1"/>
  <c r="L2362" i="1"/>
  <c r="L2361" i="1"/>
  <c r="L2360" i="1"/>
  <c r="L2359" i="1"/>
  <c r="L2358" i="1"/>
  <c r="L2357" i="1"/>
  <c r="L2356" i="1"/>
  <c r="L2355" i="1"/>
  <c r="L2354" i="1"/>
  <c r="L2353" i="1"/>
  <c r="L2352" i="1"/>
  <c r="L2351" i="1"/>
  <c r="L2350" i="1"/>
  <c r="L2349" i="1"/>
  <c r="L2348" i="1"/>
  <c r="L2347" i="1"/>
  <c r="L2346" i="1"/>
  <c r="L2345" i="1"/>
  <c r="L2344" i="1"/>
  <c r="L2343" i="1"/>
  <c r="L2342" i="1"/>
  <c r="L2341" i="1"/>
  <c r="L2340" i="1"/>
  <c r="L2339" i="1"/>
  <c r="L2338" i="1"/>
  <c r="L2337" i="1"/>
  <c r="L2336" i="1"/>
  <c r="L2335" i="1"/>
  <c r="L2334" i="1"/>
  <c r="L2333" i="1"/>
  <c r="L2332" i="1"/>
  <c r="L2331" i="1"/>
  <c r="L2330" i="1"/>
  <c r="L2329" i="1"/>
  <c r="L2328" i="1"/>
  <c r="L2327" i="1"/>
  <c r="L2326" i="1"/>
  <c r="L2325" i="1"/>
  <c r="L2324" i="1"/>
  <c r="L2323" i="1"/>
  <c r="L2322" i="1"/>
  <c r="L2321" i="1"/>
  <c r="L2320" i="1"/>
  <c r="L2319" i="1"/>
  <c r="L2318" i="1"/>
  <c r="L2317" i="1"/>
  <c r="L2316" i="1"/>
  <c r="L2315" i="1"/>
  <c r="L2314" i="1"/>
  <c r="L2313" i="1"/>
  <c r="L2312" i="1"/>
  <c r="L2311" i="1"/>
  <c r="L2310" i="1"/>
  <c r="L2309" i="1"/>
  <c r="L2308" i="1"/>
  <c r="L2307" i="1"/>
  <c r="L2306" i="1"/>
  <c r="L2305" i="1"/>
  <c r="L2304" i="1"/>
  <c r="L2303" i="1"/>
  <c r="L2302" i="1"/>
  <c r="L2301" i="1"/>
  <c r="L2300" i="1"/>
  <c r="L2299" i="1"/>
  <c r="L2298" i="1"/>
  <c r="L2297" i="1"/>
  <c r="L2296" i="1"/>
  <c r="L2295" i="1"/>
  <c r="L2294" i="1"/>
  <c r="L2293" i="1"/>
  <c r="L2292" i="1"/>
  <c r="L2291" i="1"/>
  <c r="L2290" i="1"/>
  <c r="L2289" i="1"/>
  <c r="L2288" i="1"/>
  <c r="L2287" i="1"/>
  <c r="L2286" i="1"/>
  <c r="L2285" i="1"/>
  <c r="L2284" i="1"/>
  <c r="L2283" i="1"/>
  <c r="L2282" i="1"/>
  <c r="L2281" i="1"/>
  <c r="L2280" i="1"/>
  <c r="L2279" i="1"/>
  <c r="L2278" i="1"/>
  <c r="L2277" i="1"/>
  <c r="L2276" i="1"/>
  <c r="L2275" i="1"/>
  <c r="L2274" i="1"/>
  <c r="L2273" i="1"/>
  <c r="L2272" i="1"/>
  <c r="L2271" i="1"/>
  <c r="L2270" i="1"/>
  <c r="L2269" i="1"/>
  <c r="L2268" i="1"/>
  <c r="L2267" i="1"/>
  <c r="L2266" i="1"/>
  <c r="L2265" i="1"/>
  <c r="L2264" i="1"/>
  <c r="L2263" i="1"/>
  <c r="L2262" i="1"/>
  <c r="L2261" i="1"/>
  <c r="L2260" i="1"/>
  <c r="L2259" i="1"/>
  <c r="L2258" i="1"/>
  <c r="L2257" i="1"/>
  <c r="L2256" i="1"/>
  <c r="L2255" i="1"/>
  <c r="L2254" i="1"/>
  <c r="L2253" i="1"/>
  <c r="L2252" i="1"/>
  <c r="L2251" i="1"/>
  <c r="L2250" i="1"/>
  <c r="L2249" i="1"/>
  <c r="L2248" i="1"/>
  <c r="L2247" i="1"/>
  <c r="L2246" i="1"/>
  <c r="L2245" i="1"/>
  <c r="L2244" i="1"/>
  <c r="L2243" i="1"/>
  <c r="L2242" i="1"/>
  <c r="L2241" i="1"/>
  <c r="L2240" i="1"/>
  <c r="L2239" i="1"/>
  <c r="L2238" i="1"/>
  <c r="L2237" i="1"/>
  <c r="L2236" i="1"/>
  <c r="L2235" i="1"/>
  <c r="L2234" i="1"/>
  <c r="L2233" i="1"/>
  <c r="L2232" i="1"/>
  <c r="L2231" i="1"/>
  <c r="L2230" i="1"/>
  <c r="L2229" i="1"/>
  <c r="L2228" i="1"/>
  <c r="L2227" i="1"/>
  <c r="L2226" i="1"/>
  <c r="L2225" i="1"/>
  <c r="L2224" i="1"/>
  <c r="L2223" i="1"/>
  <c r="L2222" i="1"/>
  <c r="L2221" i="1"/>
  <c r="L2220" i="1"/>
  <c r="L2219" i="1"/>
  <c r="L2218" i="1"/>
  <c r="L2217" i="1"/>
  <c r="L2216" i="1"/>
  <c r="L2215" i="1"/>
  <c r="L2214" i="1"/>
  <c r="L2213" i="1"/>
  <c r="L2212" i="1"/>
  <c r="L2211" i="1"/>
  <c r="L2210" i="1"/>
  <c r="L2209" i="1"/>
  <c r="L2208" i="1"/>
  <c r="L2207" i="1"/>
  <c r="L2206" i="1"/>
  <c r="L2205" i="1"/>
  <c r="L2204" i="1"/>
  <c r="L2203" i="1"/>
  <c r="L2202" i="1"/>
  <c r="L2201" i="1"/>
  <c r="L2200" i="1"/>
  <c r="L2199" i="1"/>
  <c r="L2198" i="1"/>
  <c r="L2197" i="1"/>
  <c r="L2196" i="1"/>
  <c r="L2195" i="1"/>
  <c r="L2194" i="1"/>
  <c r="L2193" i="1"/>
  <c r="L2192" i="1"/>
  <c r="L2191" i="1"/>
  <c r="L2190" i="1"/>
  <c r="L2189" i="1"/>
  <c r="L2188" i="1"/>
  <c r="L2187" i="1"/>
  <c r="L2186" i="1"/>
  <c r="L2185" i="1"/>
  <c r="L2184" i="1"/>
  <c r="L2183" i="1"/>
  <c r="L2182" i="1"/>
  <c r="L2181" i="1"/>
  <c r="L2180" i="1"/>
  <c r="L2179" i="1"/>
  <c r="L2178" i="1"/>
  <c r="L2177" i="1"/>
  <c r="L2176" i="1"/>
  <c r="L2175" i="1"/>
  <c r="L2174" i="1"/>
  <c r="L2173" i="1"/>
  <c r="L2172" i="1"/>
  <c r="L2171" i="1"/>
  <c r="L2170" i="1"/>
  <c r="L2169" i="1"/>
  <c r="L2168" i="1"/>
  <c r="L2167" i="1"/>
  <c r="L2166" i="1"/>
  <c r="L2165" i="1"/>
  <c r="L2164" i="1"/>
  <c r="L2163" i="1"/>
  <c r="L2162" i="1"/>
  <c r="L2161" i="1"/>
  <c r="L2160" i="1"/>
  <c r="L2159" i="1"/>
  <c r="L2158" i="1"/>
  <c r="L2157" i="1"/>
  <c r="L2156" i="1"/>
  <c r="L2155" i="1"/>
  <c r="L2154" i="1"/>
  <c r="L2153" i="1"/>
  <c r="L2152" i="1"/>
  <c r="L2151" i="1"/>
  <c r="L2150" i="1"/>
  <c r="L2149" i="1"/>
  <c r="L2148" i="1"/>
  <c r="L2147" i="1"/>
  <c r="L2146" i="1"/>
  <c r="L2145" i="1"/>
  <c r="L2144" i="1"/>
  <c r="L2143" i="1"/>
  <c r="L2142" i="1"/>
  <c r="L2141" i="1"/>
  <c r="L2140" i="1"/>
  <c r="L2139" i="1"/>
  <c r="L2138" i="1"/>
  <c r="L2137" i="1"/>
  <c r="L2136" i="1"/>
  <c r="L2135" i="1"/>
  <c r="L2134" i="1"/>
  <c r="L2133" i="1"/>
  <c r="L2132" i="1"/>
  <c r="L2131" i="1"/>
  <c r="L2130" i="1"/>
  <c r="L2129" i="1"/>
  <c r="L2128" i="1"/>
  <c r="L2127" i="1"/>
  <c r="L2126" i="1"/>
  <c r="L2125" i="1"/>
  <c r="L2124" i="1"/>
  <c r="L2123" i="1"/>
  <c r="L2122" i="1"/>
  <c r="L2121" i="1"/>
  <c r="L2120" i="1"/>
  <c r="L2119" i="1"/>
  <c r="L2118" i="1"/>
  <c r="L2117" i="1"/>
  <c r="L2116" i="1"/>
  <c r="L2115" i="1"/>
  <c r="L2114" i="1"/>
  <c r="L2113" i="1"/>
  <c r="L2112" i="1"/>
  <c r="L2111" i="1"/>
  <c r="L2110" i="1"/>
  <c r="L2109" i="1"/>
  <c r="L2108" i="1"/>
  <c r="L2107" i="1"/>
  <c r="L2106" i="1"/>
  <c r="L2105" i="1"/>
  <c r="L2104" i="1"/>
  <c r="L2103" i="1"/>
  <c r="L2102" i="1"/>
  <c r="L2101" i="1"/>
  <c r="L2100" i="1"/>
  <c r="L2099" i="1"/>
  <c r="L2098" i="1"/>
  <c r="L2097" i="1"/>
  <c r="L2096" i="1"/>
  <c r="L2095" i="1"/>
  <c r="L2094" i="1"/>
  <c r="L2093" i="1"/>
  <c r="L2092" i="1"/>
  <c r="L2091" i="1"/>
  <c r="L2090" i="1"/>
  <c r="L2089" i="1"/>
  <c r="L2088" i="1"/>
  <c r="L2087" i="1"/>
  <c r="L2086" i="1"/>
  <c r="L2085" i="1"/>
  <c r="L2084" i="1"/>
  <c r="L2083" i="1"/>
  <c r="L2082" i="1"/>
  <c r="L2081" i="1"/>
  <c r="L2080" i="1"/>
  <c r="L2079" i="1"/>
  <c r="L2078" i="1"/>
  <c r="L2077" i="1"/>
  <c r="L2076" i="1"/>
  <c r="L2075" i="1"/>
  <c r="L2074" i="1"/>
  <c r="L2073" i="1"/>
  <c r="L2072" i="1"/>
  <c r="L2071" i="1"/>
  <c r="L2070" i="1"/>
  <c r="L2069" i="1"/>
  <c r="L2068" i="1"/>
  <c r="L2067" i="1"/>
  <c r="L2066" i="1"/>
  <c r="L2065" i="1"/>
  <c r="L2064" i="1"/>
  <c r="L2063" i="1"/>
  <c r="L2062" i="1"/>
  <c r="L2061" i="1"/>
  <c r="L2060" i="1"/>
  <c r="L2059" i="1"/>
  <c r="L2058" i="1"/>
  <c r="L2057" i="1"/>
  <c r="L2056" i="1"/>
  <c r="L2055" i="1"/>
  <c r="L2054" i="1"/>
  <c r="L2053" i="1"/>
  <c r="L2052" i="1"/>
  <c r="L2051" i="1"/>
  <c r="L2050" i="1"/>
  <c r="L2049" i="1"/>
  <c r="L2048" i="1"/>
  <c r="L2047" i="1"/>
  <c r="L2046" i="1"/>
  <c r="L2045" i="1"/>
  <c r="L2044" i="1"/>
  <c r="L2043" i="1"/>
  <c r="L2042" i="1"/>
  <c r="L2041" i="1"/>
  <c r="L2040" i="1"/>
  <c r="L2039" i="1"/>
  <c r="L2038" i="1"/>
  <c r="L2037" i="1"/>
  <c r="L2036" i="1"/>
  <c r="L2035" i="1"/>
  <c r="L2034" i="1"/>
  <c r="L2033" i="1"/>
  <c r="L2032" i="1"/>
  <c r="L2031" i="1"/>
  <c r="L2030" i="1"/>
  <c r="L2029" i="1"/>
  <c r="L2028" i="1"/>
  <c r="L2027" i="1"/>
  <c r="L2026" i="1"/>
  <c r="L2025" i="1"/>
  <c r="L2024" i="1"/>
  <c r="L2023" i="1"/>
  <c r="L2022" i="1"/>
  <c r="L2021" i="1"/>
  <c r="L2020" i="1"/>
  <c r="L2019" i="1"/>
  <c r="L2018" i="1"/>
  <c r="L2017" i="1"/>
  <c r="L2016" i="1"/>
  <c r="L2015" i="1"/>
  <c r="L2014" i="1"/>
  <c r="L2013" i="1"/>
  <c r="L2012" i="1"/>
  <c r="L2011" i="1"/>
  <c r="L2010" i="1"/>
  <c r="L2009" i="1"/>
  <c r="L2008" i="1"/>
  <c r="L2007" i="1"/>
  <c r="L2006" i="1"/>
  <c r="L2005" i="1"/>
  <c r="L2004" i="1"/>
  <c r="L2003" i="1"/>
  <c r="L2002" i="1"/>
  <c r="L2001" i="1"/>
  <c r="L2000" i="1"/>
  <c r="L1999" i="1"/>
  <c r="L1998" i="1"/>
  <c r="L1997" i="1"/>
  <c r="L1996" i="1"/>
  <c r="L1995" i="1"/>
  <c r="L1994" i="1"/>
  <c r="L1993" i="1"/>
  <c r="L1992" i="1"/>
  <c r="L1991" i="1"/>
  <c r="L1990" i="1"/>
  <c r="L1989" i="1"/>
  <c r="L1988" i="1"/>
  <c r="L1987" i="1"/>
  <c r="L1986" i="1"/>
  <c r="L1985" i="1"/>
  <c r="L1984" i="1"/>
  <c r="L1983" i="1"/>
  <c r="L1982" i="1"/>
  <c r="L1981" i="1"/>
  <c r="L1980" i="1"/>
  <c r="L1979" i="1"/>
  <c r="L1978" i="1"/>
  <c r="L1977" i="1"/>
  <c r="L1976" i="1"/>
  <c r="L1975" i="1"/>
  <c r="L1974" i="1"/>
  <c r="L1973" i="1"/>
  <c r="L1972" i="1"/>
  <c r="L1971" i="1"/>
  <c r="L1970" i="1"/>
  <c r="L1969" i="1"/>
  <c r="L1968" i="1"/>
  <c r="L1967" i="1"/>
  <c r="L1966" i="1"/>
  <c r="L1965" i="1"/>
  <c r="L1964" i="1"/>
  <c r="L1963" i="1"/>
  <c r="L1962" i="1"/>
  <c r="L1961" i="1"/>
  <c r="L1960" i="1"/>
  <c r="L1959" i="1"/>
  <c r="L1958" i="1"/>
  <c r="L1957" i="1"/>
  <c r="L1956" i="1"/>
  <c r="L1955" i="1"/>
  <c r="L1954" i="1"/>
  <c r="L1953" i="1"/>
  <c r="L1952" i="1"/>
  <c r="L1951" i="1"/>
  <c r="L1950" i="1"/>
  <c r="L1949" i="1"/>
  <c r="L1948" i="1"/>
  <c r="L1947" i="1"/>
  <c r="L1946" i="1"/>
  <c r="L1945" i="1"/>
  <c r="L1944" i="1"/>
  <c r="L1943" i="1"/>
  <c r="L1942" i="1"/>
  <c r="L1941" i="1"/>
  <c r="L1940" i="1"/>
  <c r="L1939" i="1"/>
  <c r="L1938" i="1"/>
  <c r="L1937" i="1"/>
  <c r="L1936" i="1"/>
  <c r="L1935" i="1"/>
  <c r="L1934" i="1"/>
  <c r="L1933" i="1"/>
  <c r="L1932" i="1"/>
  <c r="L1931" i="1"/>
  <c r="L1930" i="1"/>
  <c r="L1929" i="1"/>
  <c r="L1928" i="1"/>
  <c r="L1927" i="1"/>
  <c r="L1926" i="1"/>
  <c r="L1925" i="1"/>
  <c r="L1924" i="1"/>
  <c r="L1923" i="1"/>
  <c r="L1922" i="1"/>
  <c r="L1921" i="1"/>
  <c r="L1920" i="1"/>
  <c r="L1919" i="1"/>
  <c r="L1918" i="1"/>
  <c r="L1917" i="1"/>
  <c r="L1916" i="1"/>
  <c r="L1915" i="1"/>
  <c r="L1914" i="1"/>
  <c r="L1913" i="1"/>
  <c r="L1912" i="1"/>
  <c r="L1911" i="1"/>
  <c r="L1910" i="1"/>
  <c r="L1909" i="1"/>
  <c r="L1908" i="1"/>
  <c r="L1907" i="1"/>
  <c r="L1906" i="1"/>
  <c r="L1905" i="1"/>
  <c r="L1904" i="1"/>
  <c r="L1903" i="1"/>
  <c r="L1902" i="1"/>
  <c r="L1901" i="1"/>
  <c r="L1900" i="1"/>
  <c r="L1899" i="1"/>
  <c r="L1898" i="1"/>
  <c r="L1897" i="1"/>
  <c r="L1896" i="1"/>
  <c r="L1895" i="1"/>
  <c r="L1894" i="1"/>
  <c r="L1893" i="1"/>
  <c r="L1892" i="1"/>
  <c r="L1891" i="1"/>
  <c r="L1890" i="1"/>
  <c r="L1889" i="1"/>
  <c r="L1888" i="1"/>
  <c r="L1887" i="1"/>
  <c r="L1886" i="1"/>
  <c r="L1885" i="1"/>
  <c r="L1884" i="1"/>
  <c r="L1883" i="1"/>
  <c r="L1882" i="1"/>
  <c r="L1881" i="1"/>
  <c r="L1880" i="1"/>
  <c r="L1879" i="1"/>
  <c r="L1878" i="1"/>
  <c r="L1877" i="1"/>
  <c r="L1876" i="1"/>
  <c r="L1875" i="1"/>
  <c r="L1874" i="1"/>
  <c r="L1873" i="1"/>
  <c r="L1872" i="1"/>
  <c r="L1871" i="1"/>
  <c r="L1870" i="1"/>
  <c r="L1869" i="1"/>
  <c r="L1868" i="1"/>
  <c r="L1867" i="1"/>
  <c r="L1866" i="1"/>
  <c r="L1865" i="1"/>
  <c r="L1864" i="1"/>
  <c r="L1863" i="1"/>
  <c r="L1862" i="1"/>
  <c r="L1861" i="1"/>
  <c r="L1860" i="1"/>
  <c r="L1859" i="1"/>
  <c r="L1858" i="1"/>
  <c r="L1857" i="1"/>
  <c r="L1856" i="1"/>
  <c r="L1855" i="1"/>
  <c r="L1854" i="1"/>
  <c r="L1853" i="1"/>
  <c r="L1852" i="1"/>
  <c r="L1851" i="1"/>
  <c r="L1850" i="1"/>
  <c r="L1849" i="1"/>
  <c r="L1848" i="1"/>
  <c r="L1847" i="1"/>
  <c r="L1846" i="1"/>
  <c r="L1845" i="1"/>
  <c r="L1844" i="1"/>
  <c r="L1843" i="1"/>
  <c r="L1842" i="1"/>
  <c r="L1841" i="1"/>
  <c r="L1840" i="1"/>
  <c r="L1839" i="1"/>
  <c r="L1838" i="1"/>
  <c r="L1837" i="1"/>
  <c r="L1836" i="1"/>
  <c r="L1835" i="1"/>
  <c r="L1834" i="1"/>
  <c r="L1833" i="1"/>
  <c r="L1832" i="1"/>
  <c r="L1831" i="1"/>
  <c r="L1830" i="1"/>
  <c r="L1829" i="1"/>
  <c r="L1828" i="1"/>
  <c r="L1827" i="1"/>
  <c r="L1826" i="1"/>
  <c r="L1825" i="1"/>
  <c r="L1824" i="1"/>
  <c r="L1823" i="1"/>
  <c r="L1822" i="1"/>
  <c r="L1821" i="1"/>
  <c r="L1820" i="1"/>
  <c r="L1819" i="1"/>
  <c r="L1818" i="1"/>
  <c r="L1817" i="1"/>
  <c r="L1816" i="1"/>
  <c r="L1815" i="1"/>
  <c r="L1814" i="1"/>
  <c r="L1813" i="1"/>
  <c r="L1812" i="1"/>
  <c r="L1811" i="1"/>
  <c r="L1810" i="1"/>
  <c r="L1809" i="1"/>
  <c r="L1808" i="1"/>
  <c r="L1807" i="1"/>
  <c r="L1806" i="1"/>
  <c r="L1805" i="1"/>
  <c r="L1804" i="1"/>
  <c r="L1803" i="1"/>
  <c r="L1802" i="1"/>
  <c r="L1801" i="1"/>
  <c r="L1800" i="1"/>
  <c r="L1799" i="1"/>
  <c r="L1798" i="1"/>
  <c r="L1797" i="1"/>
  <c r="L1796" i="1"/>
  <c r="L1795" i="1"/>
  <c r="L1794" i="1"/>
  <c r="L1793" i="1"/>
  <c r="L1792" i="1"/>
  <c r="L1791" i="1"/>
  <c r="L1790" i="1"/>
  <c r="L1789" i="1"/>
  <c r="L1788" i="1"/>
  <c r="L1787" i="1"/>
  <c r="L1786" i="1"/>
  <c r="L1785" i="1"/>
  <c r="L1784" i="1"/>
  <c r="L1783" i="1"/>
  <c r="L1782" i="1"/>
  <c r="L1781" i="1"/>
  <c r="L1780" i="1"/>
  <c r="L1779" i="1"/>
  <c r="L1778" i="1"/>
  <c r="L1777" i="1"/>
  <c r="L1776" i="1"/>
  <c r="L1775" i="1"/>
  <c r="L1774" i="1"/>
  <c r="L1773" i="1"/>
  <c r="L1772" i="1"/>
  <c r="L1771" i="1"/>
  <c r="L1770" i="1"/>
  <c r="L1769" i="1"/>
  <c r="L1768" i="1"/>
  <c r="L1767" i="1"/>
  <c r="L1766" i="1"/>
  <c r="L1765" i="1"/>
  <c r="L1764" i="1"/>
  <c r="L1763" i="1"/>
  <c r="L1762" i="1"/>
  <c r="L1761" i="1"/>
  <c r="L1760" i="1"/>
  <c r="L1759" i="1"/>
  <c r="L1758" i="1"/>
  <c r="L1757" i="1"/>
  <c r="L1756" i="1"/>
  <c r="L1755" i="1"/>
  <c r="L1754" i="1"/>
  <c r="L1753" i="1"/>
  <c r="L1752" i="1"/>
  <c r="L1751" i="1"/>
  <c r="L1750" i="1"/>
  <c r="L1749" i="1"/>
  <c r="L1748" i="1"/>
  <c r="L1747" i="1"/>
  <c r="L1746" i="1"/>
  <c r="L1745" i="1"/>
  <c r="L1744" i="1"/>
  <c r="L1743" i="1"/>
  <c r="L1742" i="1"/>
  <c r="L1741" i="1"/>
  <c r="L1740" i="1"/>
  <c r="L1739" i="1"/>
  <c r="L1738" i="1"/>
  <c r="L1737" i="1"/>
  <c r="L1736" i="1"/>
  <c r="L1735" i="1"/>
  <c r="L1734" i="1"/>
  <c r="L1733" i="1"/>
  <c r="L1732" i="1"/>
  <c r="L1731" i="1"/>
  <c r="L1730" i="1"/>
  <c r="L1729" i="1"/>
  <c r="L1728" i="1"/>
  <c r="L1727" i="1"/>
  <c r="L1726" i="1"/>
  <c r="L1725" i="1"/>
  <c r="L1724" i="1"/>
  <c r="L1723" i="1"/>
  <c r="L1722" i="1"/>
  <c r="L1721" i="1"/>
  <c r="L1720" i="1"/>
  <c r="L1719" i="1"/>
  <c r="L1718" i="1"/>
  <c r="L1717" i="1"/>
  <c r="L1716" i="1"/>
  <c r="L1715" i="1"/>
  <c r="L1714" i="1"/>
  <c r="L1713" i="1"/>
  <c r="L1712" i="1"/>
  <c r="L1711" i="1"/>
  <c r="L1710" i="1"/>
  <c r="L1709" i="1"/>
  <c r="L1708" i="1"/>
  <c r="L1707" i="1"/>
  <c r="L1706" i="1"/>
  <c r="L1705" i="1"/>
  <c r="L1704" i="1"/>
  <c r="L1703" i="1"/>
  <c r="L1702" i="1"/>
  <c r="L1701" i="1"/>
  <c r="L1700" i="1"/>
  <c r="L1699" i="1"/>
  <c r="L1698" i="1"/>
  <c r="L1697" i="1"/>
  <c r="L1696" i="1"/>
  <c r="L1695" i="1"/>
  <c r="L1694" i="1"/>
  <c r="L1693" i="1"/>
  <c r="L1692" i="1"/>
  <c r="L1691" i="1"/>
  <c r="L1690" i="1"/>
  <c r="L1689" i="1"/>
  <c r="L1688" i="1"/>
  <c r="L1687" i="1"/>
  <c r="L1686" i="1"/>
  <c r="L1685" i="1"/>
  <c r="L1684" i="1"/>
  <c r="L1683" i="1"/>
  <c r="L1682" i="1"/>
  <c r="L1681" i="1"/>
  <c r="L1680" i="1"/>
  <c r="L1679" i="1"/>
  <c r="L1678" i="1"/>
  <c r="L1677" i="1"/>
  <c r="L1676" i="1"/>
  <c r="L1675" i="1"/>
  <c r="L1674" i="1"/>
  <c r="L1673" i="1"/>
  <c r="L1672" i="1"/>
  <c r="L1671" i="1"/>
  <c r="L1670" i="1"/>
  <c r="L1669" i="1"/>
  <c r="L1668" i="1"/>
  <c r="L1667" i="1"/>
  <c r="L1666" i="1"/>
  <c r="L1665" i="1"/>
  <c r="L1664" i="1"/>
  <c r="L1663" i="1"/>
  <c r="L1662" i="1"/>
  <c r="L1661" i="1"/>
  <c r="L1660" i="1"/>
  <c r="L1659" i="1"/>
  <c r="L1658" i="1"/>
  <c r="L1657" i="1"/>
  <c r="L1656" i="1"/>
  <c r="L1655" i="1"/>
  <c r="L1654" i="1"/>
  <c r="L1653" i="1"/>
  <c r="L1652" i="1"/>
  <c r="L1651" i="1"/>
  <c r="L1650" i="1"/>
  <c r="L1649" i="1"/>
  <c r="L1648" i="1"/>
  <c r="L1647" i="1"/>
  <c r="L1646" i="1"/>
  <c r="L1645" i="1"/>
  <c r="L1644" i="1"/>
  <c r="L1643" i="1"/>
  <c r="L1642" i="1"/>
  <c r="L1641" i="1"/>
  <c r="L1640" i="1"/>
  <c r="L1639" i="1"/>
  <c r="L1638" i="1"/>
  <c r="L1637" i="1"/>
  <c r="L1636" i="1"/>
  <c r="L1635" i="1"/>
  <c r="L1634" i="1"/>
  <c r="L1633" i="1"/>
  <c r="L1632" i="1"/>
  <c r="L1631" i="1"/>
  <c r="L1630" i="1"/>
  <c r="L1629" i="1"/>
  <c r="L1628" i="1"/>
  <c r="L1627" i="1"/>
  <c r="L1626" i="1"/>
  <c r="L1625" i="1"/>
  <c r="L1624" i="1"/>
  <c r="L1623" i="1"/>
  <c r="L1622" i="1"/>
  <c r="L1621" i="1"/>
  <c r="L1620" i="1"/>
  <c r="L1619" i="1"/>
  <c r="L1618" i="1"/>
  <c r="L1617" i="1"/>
  <c r="L1616" i="1"/>
  <c r="L1615" i="1"/>
  <c r="L1614" i="1"/>
  <c r="L1613" i="1"/>
  <c r="L1612" i="1"/>
  <c r="L1611" i="1"/>
  <c r="L1610" i="1"/>
  <c r="L1609" i="1"/>
  <c r="L1608" i="1"/>
  <c r="L1607" i="1"/>
  <c r="L1606" i="1"/>
  <c r="L1605" i="1"/>
  <c r="L1604" i="1"/>
  <c r="L1603" i="1"/>
  <c r="L1602" i="1"/>
  <c r="L1601" i="1"/>
  <c r="L1600" i="1"/>
  <c r="L1599" i="1"/>
  <c r="L1598" i="1"/>
  <c r="L1597" i="1"/>
  <c r="L1596" i="1"/>
  <c r="L1595" i="1"/>
  <c r="L1594" i="1"/>
  <c r="L1593" i="1"/>
  <c r="L1592" i="1"/>
  <c r="L1591" i="1"/>
  <c r="L1590" i="1"/>
  <c r="L1589" i="1"/>
  <c r="L1588" i="1"/>
  <c r="L1587" i="1"/>
  <c r="L1586" i="1"/>
  <c r="L1585" i="1"/>
  <c r="L1584" i="1"/>
  <c r="L1583" i="1"/>
  <c r="L1582" i="1"/>
  <c r="L1581" i="1"/>
  <c r="L1580" i="1"/>
  <c r="L1579" i="1"/>
  <c r="L1578" i="1"/>
  <c r="L1577" i="1"/>
  <c r="L1576" i="1"/>
  <c r="L1575" i="1"/>
  <c r="L1574" i="1"/>
  <c r="L1573" i="1"/>
  <c r="L1572" i="1"/>
  <c r="L1571" i="1"/>
  <c r="L1570" i="1"/>
  <c r="L1569" i="1"/>
  <c r="L1568" i="1"/>
  <c r="L1567" i="1"/>
  <c r="L1566" i="1"/>
  <c r="L1565" i="1"/>
  <c r="L1564" i="1"/>
  <c r="L1563" i="1"/>
  <c r="L1562" i="1"/>
  <c r="L1561" i="1"/>
  <c r="L1560" i="1"/>
  <c r="L1559" i="1"/>
  <c r="L1558" i="1"/>
  <c r="L1557" i="1"/>
  <c r="L1556" i="1"/>
  <c r="L1555" i="1"/>
  <c r="L1554" i="1"/>
  <c r="L1553" i="1"/>
  <c r="L1552" i="1"/>
  <c r="L1551" i="1"/>
  <c r="L1550" i="1"/>
  <c r="L1549" i="1"/>
  <c r="L1548" i="1"/>
  <c r="L1547" i="1"/>
  <c r="L1546" i="1"/>
  <c r="L1545" i="1"/>
  <c r="L1544" i="1"/>
  <c r="L1543" i="1"/>
  <c r="L1542" i="1"/>
  <c r="L1541" i="1"/>
  <c r="L1540" i="1"/>
  <c r="L1539" i="1"/>
  <c r="L1538" i="1"/>
  <c r="L1537" i="1"/>
  <c r="L1536" i="1"/>
  <c r="L1535" i="1"/>
  <c r="L1534" i="1"/>
  <c r="L1533" i="1"/>
  <c r="L1532" i="1"/>
  <c r="L1531" i="1"/>
  <c r="L1530" i="1"/>
  <c r="L1529" i="1"/>
  <c r="L1528" i="1"/>
  <c r="L1527" i="1"/>
  <c r="L1526" i="1"/>
  <c r="L1525" i="1"/>
  <c r="L1524" i="1"/>
  <c r="L1523" i="1"/>
  <c r="L1522" i="1"/>
  <c r="L1521" i="1"/>
  <c r="L1520" i="1"/>
  <c r="L1519" i="1"/>
  <c r="L1518" i="1"/>
  <c r="L1517" i="1"/>
  <c r="L1516" i="1"/>
  <c r="L1515" i="1"/>
  <c r="L1514" i="1"/>
  <c r="L1513" i="1"/>
  <c r="L1512" i="1"/>
  <c r="L1511" i="1"/>
  <c r="L1510" i="1"/>
  <c r="L1509" i="1"/>
  <c r="L1508" i="1"/>
  <c r="L1507" i="1"/>
  <c r="L1506" i="1"/>
  <c r="L1505" i="1"/>
  <c r="L1504" i="1"/>
  <c r="L1503" i="1"/>
  <c r="L1502" i="1"/>
  <c r="L1501" i="1"/>
  <c r="L1500" i="1"/>
  <c r="L1499" i="1"/>
  <c r="L1498" i="1"/>
  <c r="L1497" i="1"/>
  <c r="L1496" i="1"/>
  <c r="L1495" i="1"/>
  <c r="L1494" i="1"/>
  <c r="L1493" i="1"/>
  <c r="L1492" i="1"/>
  <c r="L1491" i="1"/>
  <c r="L1490" i="1"/>
  <c r="L1489" i="1"/>
  <c r="L1488" i="1"/>
  <c r="L1487" i="1"/>
  <c r="L1486" i="1"/>
  <c r="L1485" i="1"/>
  <c r="L1484" i="1"/>
  <c r="L1483" i="1"/>
  <c r="L1482" i="1"/>
  <c r="L1481" i="1"/>
  <c r="L1480" i="1"/>
  <c r="L1479" i="1"/>
  <c r="L1478" i="1"/>
  <c r="L1477" i="1"/>
  <c r="L1476" i="1"/>
  <c r="L1475" i="1"/>
  <c r="L1474" i="1"/>
  <c r="L1473" i="1"/>
  <c r="L1472" i="1"/>
  <c r="L1471" i="1"/>
  <c r="L1470" i="1"/>
  <c r="L1469" i="1"/>
  <c r="L1468" i="1"/>
  <c r="L1467" i="1"/>
  <c r="L1466" i="1"/>
  <c r="L1465" i="1"/>
  <c r="L1464" i="1"/>
  <c r="L1463" i="1"/>
  <c r="L1462" i="1"/>
  <c r="L1461" i="1"/>
  <c r="L1460" i="1"/>
  <c r="L1459" i="1"/>
  <c r="L1458" i="1"/>
  <c r="L1457" i="1"/>
  <c r="L1456" i="1"/>
  <c r="L1455" i="1"/>
  <c r="L1454" i="1"/>
  <c r="L1453" i="1"/>
  <c r="L1452" i="1"/>
  <c r="L1451" i="1"/>
  <c r="L1450" i="1"/>
  <c r="L1449" i="1"/>
  <c r="L1448" i="1"/>
  <c r="L1447" i="1"/>
  <c r="L1446" i="1"/>
  <c r="L1445" i="1"/>
  <c r="L1444" i="1"/>
  <c r="L1443" i="1"/>
  <c r="L1442" i="1"/>
  <c r="L1441" i="1"/>
  <c r="L1440" i="1"/>
  <c r="L1439" i="1"/>
  <c r="L1438" i="1"/>
  <c r="L1437" i="1"/>
  <c r="L1436" i="1"/>
  <c r="L1435" i="1"/>
  <c r="L1434" i="1"/>
  <c r="L1433" i="1"/>
  <c r="L1432" i="1"/>
  <c r="L1431" i="1"/>
  <c r="L1430" i="1"/>
  <c r="L1429" i="1"/>
  <c r="L1428" i="1"/>
  <c r="L1427" i="1"/>
  <c r="L1426" i="1"/>
  <c r="L1425" i="1"/>
  <c r="L1424" i="1"/>
  <c r="L1423" i="1"/>
  <c r="L1422" i="1"/>
  <c r="L1421" i="1"/>
  <c r="L1420" i="1"/>
  <c r="L1419" i="1"/>
  <c r="L1418" i="1"/>
  <c r="L1417" i="1"/>
  <c r="L1416" i="1"/>
  <c r="L1415" i="1"/>
  <c r="L1414" i="1"/>
  <c r="L1413" i="1"/>
  <c r="L1412" i="1"/>
  <c r="L1411" i="1"/>
  <c r="L1410" i="1"/>
  <c r="L1409" i="1"/>
  <c r="L1408" i="1"/>
  <c r="L1407" i="1"/>
  <c r="L1406" i="1"/>
  <c r="L1405" i="1"/>
  <c r="L1404" i="1"/>
  <c r="L1403" i="1"/>
  <c r="L1402" i="1"/>
  <c r="L1401" i="1"/>
  <c r="L1400" i="1"/>
  <c r="L1399" i="1"/>
  <c r="L1398" i="1"/>
  <c r="L1397" i="1"/>
  <c r="L1396" i="1"/>
  <c r="L1395" i="1"/>
  <c r="L1394" i="1"/>
  <c r="L1393" i="1"/>
  <c r="L1392" i="1"/>
  <c r="L1391" i="1"/>
  <c r="L1390" i="1"/>
  <c r="L1389" i="1"/>
  <c r="L1388" i="1"/>
  <c r="L1387" i="1"/>
  <c r="L1386" i="1"/>
  <c r="L1385" i="1"/>
  <c r="L1384" i="1"/>
  <c r="L1383" i="1"/>
  <c r="L1382" i="1"/>
  <c r="L1381" i="1"/>
  <c r="L1380" i="1"/>
  <c r="L1379" i="1"/>
  <c r="L1378" i="1"/>
  <c r="L1377" i="1"/>
  <c r="L1376" i="1"/>
  <c r="L1375" i="1"/>
  <c r="L1374" i="1"/>
  <c r="L1373" i="1"/>
  <c r="L1372" i="1"/>
  <c r="L1371" i="1"/>
  <c r="L1370" i="1"/>
  <c r="L1369" i="1"/>
  <c r="L1368" i="1"/>
  <c r="L1367" i="1"/>
  <c r="L1366" i="1"/>
  <c r="L1365" i="1"/>
  <c r="L1364" i="1"/>
  <c r="L1363" i="1"/>
  <c r="L1362" i="1"/>
  <c r="L1361" i="1"/>
  <c r="L1360" i="1"/>
  <c r="L1359" i="1"/>
  <c r="L1358" i="1"/>
  <c r="L1357" i="1"/>
  <c r="L1356" i="1"/>
  <c r="L1355" i="1"/>
  <c r="L1354" i="1"/>
  <c r="L1353" i="1"/>
  <c r="L1352" i="1"/>
  <c r="L1351" i="1"/>
  <c r="L1350" i="1"/>
  <c r="L1349" i="1"/>
  <c r="L1348" i="1"/>
  <c r="L1347" i="1"/>
  <c r="L1346" i="1"/>
  <c r="L1345" i="1"/>
  <c r="L1344" i="1"/>
  <c r="L1343" i="1"/>
  <c r="L1342" i="1"/>
  <c r="L1341" i="1"/>
  <c r="L1340" i="1"/>
  <c r="L1339" i="1"/>
  <c r="L1338" i="1"/>
  <c r="L1337" i="1"/>
  <c r="L1336" i="1"/>
  <c r="L1335" i="1"/>
  <c r="L1334" i="1"/>
  <c r="L1333" i="1"/>
  <c r="L1332" i="1"/>
  <c r="L1331" i="1"/>
  <c r="L1330" i="1"/>
  <c r="L1329" i="1"/>
  <c r="L1328" i="1"/>
  <c r="L1327" i="1"/>
  <c r="L1326" i="1"/>
  <c r="L1325" i="1"/>
  <c r="L1324" i="1"/>
  <c r="L1323" i="1"/>
  <c r="L1322" i="1"/>
  <c r="L1321" i="1"/>
  <c r="L1320" i="1"/>
  <c r="L1319" i="1"/>
  <c r="L1318" i="1"/>
  <c r="L1317" i="1"/>
  <c r="L1316" i="1"/>
  <c r="L1315" i="1"/>
  <c r="L1314" i="1"/>
  <c r="L1313" i="1"/>
  <c r="L1312" i="1"/>
  <c r="L1311" i="1"/>
  <c r="L1310" i="1"/>
  <c r="L1309" i="1"/>
  <c r="L1308" i="1"/>
  <c r="L1307" i="1"/>
  <c r="L1306" i="1"/>
  <c r="L1305" i="1"/>
  <c r="L1304" i="1"/>
  <c r="L1303" i="1"/>
  <c r="L1302" i="1"/>
  <c r="L1301" i="1"/>
  <c r="L1300" i="1"/>
  <c r="L1299" i="1"/>
  <c r="L1298" i="1"/>
  <c r="L1297" i="1"/>
  <c r="L1296" i="1"/>
  <c r="L1295" i="1"/>
  <c r="L1294" i="1"/>
  <c r="L1293" i="1"/>
  <c r="L1292" i="1"/>
  <c r="L1291" i="1"/>
  <c r="L1290" i="1"/>
  <c r="L1289" i="1"/>
  <c r="L1288" i="1"/>
  <c r="L1287" i="1"/>
  <c r="L1286" i="1"/>
  <c r="L1285" i="1"/>
  <c r="L1284" i="1"/>
  <c r="L1283" i="1"/>
  <c r="L1282" i="1"/>
  <c r="L1281" i="1"/>
  <c r="L1280" i="1"/>
  <c r="L1279" i="1"/>
  <c r="L1278" i="1"/>
  <c r="L1277" i="1"/>
  <c r="L1276" i="1"/>
  <c r="L1275" i="1"/>
  <c r="L1274" i="1"/>
  <c r="L1273" i="1"/>
  <c r="L1272" i="1"/>
  <c r="L1271" i="1"/>
  <c r="L1270" i="1"/>
  <c r="L1269" i="1"/>
  <c r="L1268" i="1"/>
  <c r="L1267" i="1"/>
  <c r="L1266" i="1"/>
  <c r="L1265" i="1"/>
  <c r="L1264" i="1"/>
  <c r="L1263" i="1"/>
  <c r="L1262" i="1"/>
  <c r="L1261" i="1"/>
  <c r="L1260" i="1"/>
  <c r="L1259" i="1"/>
  <c r="L1258" i="1"/>
  <c r="L1257" i="1"/>
  <c r="L1256" i="1"/>
  <c r="L1255" i="1"/>
  <c r="L1254" i="1"/>
  <c r="L1253" i="1"/>
  <c r="L1252" i="1"/>
  <c r="L1251" i="1"/>
  <c r="L1250" i="1"/>
  <c r="L1249" i="1"/>
  <c r="L1248" i="1"/>
  <c r="L1247" i="1"/>
  <c r="L1246" i="1"/>
  <c r="L1245" i="1"/>
  <c r="L1244" i="1"/>
  <c r="L1243" i="1"/>
  <c r="L1242" i="1"/>
  <c r="L1241" i="1"/>
  <c r="L1240" i="1"/>
  <c r="L1239" i="1"/>
  <c r="L1238" i="1"/>
  <c r="L1237" i="1"/>
  <c r="L1236" i="1"/>
  <c r="L1235" i="1"/>
  <c r="L1234" i="1"/>
  <c r="L1233" i="1"/>
  <c r="L1232" i="1"/>
  <c r="L1231" i="1"/>
  <c r="L1230" i="1"/>
  <c r="L1229" i="1"/>
  <c r="L1228" i="1"/>
  <c r="L1227" i="1"/>
  <c r="L1226" i="1"/>
  <c r="L1225" i="1"/>
  <c r="L1224" i="1"/>
  <c r="L1223" i="1"/>
  <c r="L1222" i="1"/>
  <c r="L1221" i="1"/>
  <c r="L1220" i="1"/>
  <c r="L1219" i="1"/>
  <c r="L1218" i="1"/>
  <c r="L1217" i="1"/>
  <c r="L1216" i="1"/>
  <c r="L1215" i="1"/>
  <c r="L1214" i="1"/>
  <c r="L1213" i="1"/>
  <c r="L1212" i="1"/>
  <c r="L1211" i="1"/>
  <c r="L1210" i="1"/>
  <c r="L1209" i="1"/>
  <c r="L1208" i="1"/>
  <c r="L1207" i="1"/>
  <c r="L1206" i="1"/>
  <c r="L1205" i="1"/>
  <c r="L1204" i="1"/>
  <c r="L1203" i="1"/>
  <c r="L1202" i="1"/>
  <c r="L1201" i="1"/>
  <c r="L1200" i="1"/>
  <c r="L1199" i="1"/>
  <c r="L1198" i="1"/>
  <c r="L1197" i="1"/>
  <c r="L1196" i="1"/>
  <c r="L1195" i="1"/>
  <c r="L1194" i="1"/>
  <c r="L1193" i="1"/>
  <c r="L1192" i="1"/>
  <c r="L1191" i="1"/>
  <c r="L1190" i="1"/>
  <c r="L1189" i="1"/>
  <c r="L1188" i="1"/>
  <c r="L1187" i="1"/>
  <c r="L1186" i="1"/>
  <c r="L1185" i="1"/>
  <c r="L1184" i="1"/>
  <c r="L1183" i="1"/>
  <c r="L1182" i="1"/>
  <c r="L1181" i="1"/>
  <c r="L1180" i="1"/>
  <c r="L1179" i="1"/>
  <c r="L1178" i="1"/>
  <c r="L1177" i="1"/>
  <c r="L1176" i="1"/>
  <c r="L1175" i="1"/>
  <c r="L1174" i="1"/>
  <c r="L1173" i="1"/>
  <c r="L1172" i="1"/>
  <c r="L1171" i="1"/>
  <c r="L1170" i="1"/>
  <c r="L1169" i="1"/>
  <c r="L1168" i="1"/>
  <c r="L1167" i="1"/>
  <c r="L1166" i="1"/>
  <c r="L1165" i="1"/>
  <c r="L1164" i="1"/>
  <c r="L1163" i="1"/>
  <c r="L1162" i="1"/>
  <c r="L1161" i="1"/>
  <c r="L1160" i="1"/>
  <c r="L1159" i="1"/>
  <c r="L1158" i="1"/>
  <c r="L1157" i="1"/>
  <c r="L1156" i="1"/>
  <c r="L1155" i="1"/>
  <c r="L1154" i="1"/>
  <c r="L1153" i="1"/>
  <c r="L1152" i="1"/>
  <c r="L1151" i="1"/>
  <c r="L1150" i="1"/>
  <c r="L1149" i="1"/>
  <c r="L1148" i="1"/>
  <c r="L1147" i="1"/>
  <c r="L1146" i="1"/>
  <c r="L1145" i="1"/>
  <c r="L1144" i="1"/>
  <c r="L1143" i="1"/>
  <c r="L1142" i="1"/>
  <c r="L1141" i="1"/>
  <c r="L1140" i="1"/>
  <c r="L1139" i="1"/>
  <c r="L1138" i="1"/>
  <c r="L1137" i="1"/>
  <c r="L1136" i="1"/>
  <c r="L1135" i="1"/>
  <c r="L1134" i="1"/>
  <c r="L1133" i="1"/>
  <c r="L1132" i="1"/>
  <c r="L1131" i="1"/>
  <c r="L1130" i="1"/>
  <c r="L1129" i="1"/>
  <c r="L1128" i="1"/>
  <c r="L1127" i="1"/>
  <c r="L1126" i="1"/>
  <c r="L1125" i="1"/>
  <c r="L1124" i="1"/>
  <c r="L1123" i="1"/>
  <c r="L1122" i="1"/>
  <c r="L1121" i="1"/>
  <c r="L1120" i="1"/>
  <c r="L1119" i="1"/>
  <c r="L1118" i="1"/>
  <c r="L1117" i="1"/>
  <c r="L1116" i="1"/>
  <c r="L1115" i="1"/>
  <c r="L1114" i="1"/>
  <c r="L1113" i="1"/>
  <c r="L1112" i="1"/>
  <c r="L1111" i="1"/>
  <c r="L1110" i="1"/>
  <c r="L1109" i="1"/>
  <c r="L1108" i="1"/>
  <c r="L1107" i="1"/>
  <c r="L1106" i="1"/>
  <c r="L1105" i="1"/>
  <c r="L1104" i="1"/>
  <c r="L1103" i="1"/>
  <c r="L1102" i="1"/>
  <c r="L1101" i="1"/>
  <c r="L1100" i="1"/>
  <c r="L1099" i="1"/>
  <c r="L1098" i="1"/>
  <c r="L1097" i="1"/>
  <c r="L1096" i="1"/>
  <c r="L1095" i="1"/>
  <c r="L1094" i="1"/>
  <c r="L1093" i="1"/>
  <c r="L1092" i="1"/>
  <c r="L1091" i="1"/>
  <c r="L1090" i="1"/>
  <c r="L1089" i="1"/>
  <c r="L1088" i="1"/>
  <c r="L1087" i="1"/>
  <c r="L1086" i="1"/>
  <c r="L1085" i="1"/>
  <c r="L1084" i="1"/>
  <c r="L1083" i="1"/>
  <c r="L1082" i="1"/>
  <c r="L1081" i="1"/>
  <c r="L1080" i="1"/>
  <c r="L1079" i="1"/>
  <c r="L1078" i="1"/>
  <c r="L1077" i="1"/>
  <c r="L1076" i="1"/>
  <c r="L1075" i="1"/>
  <c r="L1074" i="1"/>
  <c r="L1073" i="1"/>
  <c r="L1072" i="1"/>
  <c r="L1071" i="1"/>
  <c r="L1070" i="1"/>
  <c r="L1069" i="1"/>
  <c r="L1068" i="1"/>
  <c r="L1067" i="1"/>
  <c r="L1066" i="1"/>
  <c r="L1065" i="1"/>
  <c r="L1064" i="1"/>
  <c r="L1063" i="1"/>
  <c r="L1062" i="1"/>
  <c r="L1061" i="1"/>
  <c r="L1060" i="1"/>
  <c r="L1059" i="1"/>
  <c r="L1058" i="1"/>
  <c r="L1057" i="1"/>
  <c r="L1056" i="1"/>
  <c r="L1055" i="1"/>
  <c r="L1054" i="1"/>
  <c r="L1053" i="1"/>
  <c r="L1052" i="1"/>
  <c r="L1051" i="1"/>
  <c r="L1050" i="1"/>
  <c r="L1049" i="1"/>
  <c r="L1048" i="1"/>
  <c r="L1047" i="1"/>
  <c r="L1046" i="1"/>
  <c r="L1045" i="1"/>
  <c r="L1044" i="1"/>
  <c r="L1043" i="1"/>
  <c r="L1042" i="1"/>
  <c r="L1041" i="1"/>
  <c r="L1040" i="1"/>
  <c r="L1039" i="1"/>
  <c r="L1038" i="1"/>
  <c r="L1037" i="1"/>
  <c r="L1036" i="1"/>
  <c r="L1035" i="1"/>
  <c r="L1034" i="1"/>
  <c r="L1033" i="1"/>
  <c r="L1032" i="1"/>
  <c r="L1031" i="1"/>
  <c r="L1030" i="1"/>
  <c r="L1029" i="1"/>
  <c r="L1028" i="1"/>
  <c r="L1027" i="1"/>
  <c r="L1026" i="1"/>
  <c r="L1025" i="1"/>
  <c r="L1024" i="1"/>
  <c r="L1023" i="1"/>
  <c r="L1022" i="1"/>
  <c r="L1021" i="1"/>
  <c r="L1020" i="1"/>
  <c r="L1019" i="1"/>
  <c r="L1018" i="1"/>
  <c r="L1017" i="1"/>
  <c r="L1016" i="1"/>
  <c r="L1015" i="1"/>
  <c r="L1014" i="1"/>
  <c r="L1013" i="1"/>
  <c r="L1012" i="1"/>
  <c r="L1011" i="1"/>
  <c r="L1010" i="1"/>
  <c r="L1009" i="1"/>
  <c r="L1008" i="1"/>
  <c r="L1007" i="1"/>
  <c r="L1006" i="1"/>
  <c r="L1005" i="1"/>
  <c r="L1004" i="1"/>
  <c r="L1003" i="1"/>
  <c r="L1002" i="1"/>
  <c r="L1001" i="1"/>
  <c r="L1000" i="1"/>
  <c r="L999" i="1"/>
  <c r="L998" i="1"/>
  <c r="L997" i="1"/>
  <c r="L996" i="1"/>
  <c r="L995" i="1"/>
  <c r="L994" i="1"/>
  <c r="L993" i="1"/>
  <c r="L992" i="1"/>
  <c r="L991" i="1"/>
  <c r="L990" i="1"/>
  <c r="L989" i="1"/>
  <c r="L988" i="1"/>
  <c r="L987" i="1"/>
  <c r="L986" i="1"/>
  <c r="L985" i="1"/>
  <c r="L984" i="1"/>
  <c r="L983" i="1"/>
  <c r="L982" i="1"/>
  <c r="L981" i="1"/>
  <c r="L980" i="1"/>
  <c r="L979" i="1"/>
  <c r="L978" i="1"/>
  <c r="L977" i="1"/>
  <c r="L976" i="1"/>
  <c r="L975" i="1"/>
  <c r="L974" i="1"/>
  <c r="L973" i="1"/>
  <c r="L972" i="1"/>
  <c r="L971" i="1"/>
  <c r="L970" i="1"/>
  <c r="L969" i="1"/>
  <c r="L968" i="1"/>
  <c r="L967" i="1"/>
  <c r="L966" i="1"/>
  <c r="L965" i="1"/>
  <c r="L964" i="1"/>
  <c r="L963" i="1"/>
  <c r="L962" i="1"/>
  <c r="L961" i="1"/>
  <c r="L960" i="1"/>
  <c r="L959" i="1"/>
  <c r="L958" i="1"/>
  <c r="L957" i="1"/>
  <c r="L956" i="1"/>
  <c r="L955" i="1"/>
  <c r="L954" i="1"/>
  <c r="L953" i="1"/>
  <c r="L952" i="1"/>
  <c r="L951" i="1"/>
  <c r="L950" i="1"/>
  <c r="L949" i="1"/>
  <c r="L948" i="1"/>
  <c r="L947" i="1"/>
  <c r="L946" i="1"/>
  <c r="L945" i="1"/>
  <c r="L944" i="1"/>
  <c r="L943" i="1"/>
  <c r="L942" i="1"/>
  <c r="L941" i="1"/>
  <c r="L940" i="1"/>
  <c r="L939" i="1"/>
  <c r="L938" i="1"/>
  <c r="L937" i="1"/>
  <c r="L936" i="1"/>
  <c r="L935" i="1"/>
  <c r="L934" i="1"/>
  <c r="L933" i="1"/>
  <c r="L932" i="1"/>
  <c r="L931" i="1"/>
  <c r="L930" i="1"/>
  <c r="L929" i="1"/>
  <c r="L928" i="1"/>
  <c r="L927" i="1"/>
  <c r="L926" i="1"/>
  <c r="L925" i="1"/>
  <c r="L924" i="1"/>
  <c r="L923" i="1"/>
  <c r="L922" i="1"/>
  <c r="L921" i="1"/>
  <c r="L920" i="1"/>
  <c r="L919" i="1"/>
  <c r="L918" i="1"/>
  <c r="L917" i="1"/>
  <c r="L916" i="1"/>
  <c r="L915" i="1"/>
  <c r="L914" i="1"/>
  <c r="L913" i="1"/>
  <c r="L912" i="1"/>
  <c r="L911" i="1"/>
  <c r="L910" i="1"/>
  <c r="L909" i="1"/>
  <c r="L908" i="1"/>
  <c r="L907" i="1"/>
  <c r="L906" i="1"/>
  <c r="L905" i="1"/>
  <c r="L904" i="1"/>
  <c r="L903" i="1"/>
  <c r="L902" i="1"/>
  <c r="L901" i="1"/>
  <c r="L900" i="1"/>
  <c r="L899" i="1"/>
  <c r="L898" i="1"/>
  <c r="L897" i="1"/>
  <c r="L896" i="1"/>
  <c r="L895" i="1"/>
  <c r="L894" i="1"/>
  <c r="L893" i="1"/>
  <c r="L892" i="1"/>
  <c r="L891" i="1"/>
  <c r="L890" i="1"/>
  <c r="L889" i="1"/>
  <c r="L888" i="1"/>
  <c r="L887" i="1"/>
  <c r="L886" i="1"/>
  <c r="L885" i="1"/>
  <c r="L884" i="1"/>
  <c r="L883" i="1"/>
  <c r="L882" i="1"/>
  <c r="L881" i="1"/>
  <c r="L880" i="1"/>
  <c r="L879" i="1"/>
  <c r="L878" i="1"/>
  <c r="L877" i="1"/>
  <c r="L876" i="1"/>
  <c r="L875" i="1"/>
  <c r="L874" i="1"/>
  <c r="L873" i="1"/>
  <c r="L872" i="1"/>
  <c r="L871" i="1"/>
  <c r="L870" i="1"/>
  <c r="L869" i="1"/>
  <c r="L868" i="1"/>
  <c r="L867" i="1"/>
  <c r="L866" i="1"/>
  <c r="L865" i="1"/>
  <c r="L864" i="1"/>
  <c r="L863" i="1"/>
  <c r="L862" i="1"/>
  <c r="L861" i="1"/>
  <c r="L860" i="1"/>
  <c r="L859" i="1"/>
  <c r="L858" i="1"/>
  <c r="L857" i="1"/>
  <c r="L856" i="1"/>
  <c r="L855" i="1"/>
  <c r="L854" i="1"/>
  <c r="L853" i="1"/>
  <c r="L852" i="1"/>
  <c r="L851" i="1"/>
  <c r="L850" i="1"/>
  <c r="L849" i="1"/>
  <c r="L848" i="1"/>
  <c r="L847" i="1"/>
  <c r="L846" i="1"/>
  <c r="L845" i="1"/>
  <c r="L844" i="1"/>
  <c r="L843" i="1"/>
  <c r="L842" i="1"/>
  <c r="L841" i="1"/>
  <c r="L840" i="1"/>
  <c r="L839" i="1"/>
  <c r="L838" i="1"/>
  <c r="L837" i="1"/>
  <c r="L836" i="1"/>
  <c r="L835" i="1"/>
  <c r="L834" i="1"/>
  <c r="L833" i="1"/>
  <c r="L832" i="1"/>
  <c r="L831" i="1"/>
  <c r="L830" i="1"/>
  <c r="L829" i="1"/>
  <c r="L828" i="1"/>
  <c r="L827" i="1"/>
  <c r="L826" i="1"/>
  <c r="L825" i="1"/>
  <c r="L824" i="1"/>
  <c r="L823" i="1"/>
  <c r="L822" i="1"/>
  <c r="L821" i="1"/>
  <c r="L820" i="1"/>
  <c r="L819" i="1"/>
  <c r="L818" i="1"/>
  <c r="L817" i="1"/>
  <c r="L816" i="1"/>
  <c r="L815" i="1"/>
  <c r="L814" i="1"/>
  <c r="L813" i="1"/>
  <c r="L812" i="1"/>
  <c r="L811" i="1"/>
  <c r="L810" i="1"/>
  <c r="L809" i="1"/>
  <c r="L808" i="1"/>
  <c r="L807" i="1"/>
  <c r="L806" i="1"/>
  <c r="L805" i="1"/>
  <c r="L804" i="1"/>
  <c r="L803" i="1"/>
  <c r="L802" i="1"/>
  <c r="L801" i="1"/>
  <c r="L800" i="1"/>
  <c r="L799" i="1"/>
  <c r="L798" i="1"/>
  <c r="L797" i="1"/>
  <c r="L796" i="1"/>
  <c r="L795" i="1"/>
  <c r="L794" i="1"/>
  <c r="L793" i="1"/>
  <c r="L792" i="1"/>
  <c r="L791" i="1"/>
  <c r="L790" i="1"/>
  <c r="L789" i="1"/>
  <c r="L788" i="1"/>
  <c r="L787" i="1"/>
  <c r="L786" i="1"/>
  <c r="L785" i="1"/>
  <c r="L784" i="1"/>
  <c r="L783" i="1"/>
  <c r="L782" i="1"/>
  <c r="L781" i="1"/>
  <c r="L780" i="1"/>
  <c r="L779" i="1"/>
  <c r="L778" i="1"/>
  <c r="L777" i="1"/>
  <c r="L776" i="1"/>
  <c r="L775" i="1"/>
  <c r="L774" i="1"/>
  <c r="L773" i="1"/>
  <c r="L772" i="1"/>
  <c r="L771" i="1"/>
  <c r="L770" i="1"/>
  <c r="L769" i="1"/>
  <c r="L768" i="1"/>
  <c r="L767" i="1"/>
  <c r="L766" i="1"/>
  <c r="L765" i="1"/>
  <c r="L764" i="1"/>
  <c r="L763" i="1"/>
  <c r="L762" i="1"/>
  <c r="L761" i="1"/>
  <c r="L760" i="1"/>
  <c r="L759" i="1"/>
  <c r="L758" i="1"/>
  <c r="L757" i="1"/>
  <c r="L756" i="1"/>
  <c r="L755" i="1"/>
  <c r="L754" i="1"/>
  <c r="L753" i="1"/>
  <c r="L752" i="1"/>
  <c r="L751" i="1"/>
  <c r="L750" i="1"/>
  <c r="L749" i="1"/>
  <c r="L748" i="1"/>
  <c r="L747" i="1"/>
  <c r="L746" i="1"/>
  <c r="L745" i="1"/>
  <c r="L744" i="1"/>
  <c r="L743" i="1"/>
  <c r="L742" i="1"/>
  <c r="L741" i="1"/>
  <c r="L740" i="1"/>
  <c r="L739" i="1"/>
  <c r="L738" i="1"/>
  <c r="L737" i="1"/>
  <c r="L736" i="1"/>
  <c r="L735" i="1"/>
  <c r="L734" i="1"/>
  <c r="L733" i="1"/>
  <c r="L732" i="1"/>
  <c r="L731" i="1"/>
  <c r="L730" i="1"/>
  <c r="L729" i="1"/>
  <c r="L728" i="1"/>
  <c r="L727" i="1"/>
  <c r="L726" i="1"/>
  <c r="L725" i="1"/>
  <c r="L724" i="1"/>
  <c r="L723" i="1"/>
  <c r="L722" i="1"/>
  <c r="L721" i="1"/>
  <c r="L720" i="1"/>
  <c r="L719" i="1"/>
  <c r="L718" i="1"/>
  <c r="L717" i="1"/>
  <c r="L716" i="1"/>
  <c r="L715" i="1"/>
  <c r="L714" i="1"/>
  <c r="L713" i="1"/>
  <c r="L712" i="1"/>
  <c r="L711" i="1"/>
  <c r="L710" i="1"/>
  <c r="L709" i="1"/>
  <c r="L708" i="1"/>
  <c r="L707" i="1"/>
  <c r="L706" i="1"/>
  <c r="L705" i="1"/>
  <c r="L704" i="1"/>
  <c r="L703" i="1"/>
  <c r="L702" i="1"/>
  <c r="L701" i="1"/>
  <c r="L700" i="1"/>
  <c r="L699" i="1"/>
  <c r="L698" i="1"/>
  <c r="L697" i="1"/>
  <c r="L696" i="1"/>
  <c r="L695" i="1"/>
  <c r="L694" i="1"/>
  <c r="L693" i="1"/>
  <c r="L692" i="1"/>
  <c r="L691" i="1"/>
  <c r="L690" i="1"/>
  <c r="L689" i="1"/>
  <c r="L688" i="1"/>
  <c r="L687" i="1"/>
  <c r="L686" i="1"/>
  <c r="L685" i="1"/>
  <c r="L684" i="1"/>
  <c r="L683" i="1"/>
  <c r="L682" i="1"/>
  <c r="L681" i="1"/>
  <c r="L680" i="1"/>
  <c r="L679" i="1"/>
  <c r="L678" i="1"/>
  <c r="L677" i="1"/>
  <c r="L676" i="1"/>
  <c r="L675" i="1"/>
  <c r="L674" i="1"/>
  <c r="L673" i="1"/>
  <c r="L672" i="1"/>
  <c r="L671" i="1"/>
  <c r="L670" i="1"/>
  <c r="L669" i="1"/>
  <c r="L668" i="1"/>
  <c r="L667" i="1"/>
  <c r="L666" i="1"/>
  <c r="L665" i="1"/>
  <c r="L664" i="1"/>
  <c r="L663" i="1"/>
  <c r="L662" i="1"/>
  <c r="L661" i="1"/>
  <c r="L660" i="1"/>
  <c r="L659" i="1"/>
  <c r="L658" i="1"/>
  <c r="L657" i="1"/>
  <c r="L656" i="1"/>
  <c r="L655" i="1"/>
  <c r="L654" i="1"/>
  <c r="L653" i="1"/>
  <c r="L652" i="1"/>
  <c r="L651" i="1"/>
  <c r="L650" i="1"/>
  <c r="L649" i="1"/>
  <c r="L648" i="1"/>
  <c r="L647" i="1"/>
  <c r="L646" i="1"/>
  <c r="L645" i="1"/>
  <c r="L644" i="1"/>
  <c r="L643" i="1"/>
  <c r="L642" i="1"/>
  <c r="L641" i="1"/>
  <c r="L640" i="1"/>
  <c r="L639" i="1"/>
  <c r="L638" i="1"/>
  <c r="L637" i="1"/>
  <c r="L636" i="1"/>
  <c r="L635" i="1"/>
  <c r="L634" i="1"/>
  <c r="L633" i="1"/>
  <c r="L632" i="1"/>
  <c r="L631" i="1"/>
  <c r="L630" i="1"/>
  <c r="L629" i="1"/>
  <c r="L628" i="1"/>
  <c r="L627" i="1"/>
  <c r="L626" i="1"/>
  <c r="L625" i="1"/>
  <c r="L624" i="1"/>
  <c r="L623" i="1"/>
  <c r="L622" i="1"/>
  <c r="L621" i="1"/>
  <c r="L620" i="1"/>
  <c r="L619" i="1"/>
  <c r="L618" i="1"/>
  <c r="L617" i="1"/>
  <c r="L616" i="1"/>
  <c r="L615" i="1"/>
  <c r="L614" i="1"/>
  <c r="L613" i="1"/>
  <c r="L612" i="1"/>
  <c r="L611" i="1"/>
  <c r="L610" i="1"/>
  <c r="L609" i="1"/>
  <c r="L608" i="1"/>
  <c r="L607" i="1"/>
  <c r="L606" i="1"/>
  <c r="L605" i="1"/>
  <c r="L604" i="1"/>
  <c r="L603" i="1"/>
  <c r="L602" i="1"/>
  <c r="L601" i="1"/>
  <c r="L600" i="1"/>
  <c r="L599" i="1"/>
  <c r="L598" i="1"/>
  <c r="L597" i="1"/>
  <c r="L596" i="1"/>
  <c r="L595" i="1"/>
  <c r="L594" i="1"/>
  <c r="L593" i="1"/>
  <c r="L592" i="1"/>
  <c r="L591" i="1"/>
  <c r="L590" i="1"/>
  <c r="L589" i="1"/>
  <c r="L588" i="1"/>
  <c r="L587" i="1"/>
  <c r="L586" i="1"/>
  <c r="L585" i="1"/>
  <c r="L584" i="1"/>
  <c r="L583" i="1"/>
  <c r="L582" i="1"/>
  <c r="L581" i="1"/>
  <c r="L580" i="1"/>
  <c r="L579" i="1"/>
  <c r="L578" i="1"/>
  <c r="L577" i="1"/>
  <c r="L576" i="1"/>
  <c r="L575" i="1"/>
  <c r="L574" i="1"/>
  <c r="L573" i="1"/>
  <c r="L572" i="1"/>
  <c r="L571" i="1"/>
  <c r="L570" i="1"/>
  <c r="L569" i="1"/>
  <c r="L568" i="1"/>
  <c r="L567" i="1"/>
  <c r="L566" i="1"/>
  <c r="L565" i="1"/>
  <c r="L564" i="1"/>
  <c r="L563" i="1"/>
  <c r="L562" i="1"/>
  <c r="L561" i="1"/>
  <c r="L560" i="1"/>
  <c r="L559" i="1"/>
  <c r="L558" i="1"/>
  <c r="L557" i="1"/>
  <c r="L556" i="1"/>
  <c r="L555" i="1"/>
  <c r="L554" i="1"/>
  <c r="L553" i="1"/>
  <c r="L552" i="1"/>
  <c r="L551" i="1"/>
  <c r="L550" i="1"/>
  <c r="L549" i="1"/>
  <c r="L548" i="1"/>
  <c r="L547" i="1"/>
  <c r="L546" i="1"/>
  <c r="L545" i="1"/>
  <c r="L544" i="1"/>
  <c r="L543" i="1"/>
  <c r="L542" i="1"/>
  <c r="L541" i="1"/>
  <c r="L540" i="1"/>
  <c r="L539" i="1"/>
  <c r="L538" i="1"/>
  <c r="L537" i="1"/>
  <c r="L536" i="1"/>
  <c r="L535" i="1"/>
  <c r="L534" i="1"/>
  <c r="L533" i="1"/>
  <c r="L532" i="1"/>
  <c r="L531" i="1"/>
  <c r="L530" i="1"/>
  <c r="L529" i="1"/>
  <c r="L528" i="1"/>
  <c r="L527" i="1"/>
  <c r="L526" i="1"/>
  <c r="L525" i="1"/>
  <c r="L524" i="1"/>
  <c r="L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L507" i="1"/>
  <c r="L506" i="1"/>
  <c r="L505" i="1"/>
  <c r="L504" i="1"/>
  <c r="L503" i="1"/>
  <c r="L502" i="1"/>
  <c r="L501" i="1"/>
  <c r="L500" i="1"/>
  <c r="L499" i="1"/>
  <c r="L498" i="1"/>
  <c r="L497" i="1"/>
  <c r="L496" i="1"/>
  <c r="L495" i="1"/>
  <c r="L494" i="1"/>
  <c r="L493" i="1"/>
  <c r="L492" i="1"/>
  <c r="L491" i="1"/>
  <c r="L490" i="1"/>
  <c r="L489" i="1"/>
  <c r="L488" i="1"/>
  <c r="L487" i="1"/>
  <c r="L486" i="1"/>
  <c r="L485" i="1"/>
  <c r="L484" i="1"/>
  <c r="L483" i="1"/>
  <c r="L482" i="1"/>
  <c r="L481" i="1"/>
  <c r="L480" i="1"/>
  <c r="L479" i="1"/>
  <c r="L478" i="1"/>
  <c r="L477" i="1"/>
  <c r="L476" i="1"/>
  <c r="L475" i="1"/>
  <c r="L474" i="1"/>
  <c r="L473" i="1"/>
  <c r="L472" i="1"/>
  <c r="L471" i="1"/>
  <c r="L470" i="1"/>
  <c r="L469" i="1"/>
  <c r="L468" i="1"/>
  <c r="L467" i="1"/>
  <c r="L466" i="1"/>
  <c r="L465" i="1"/>
  <c r="L464" i="1"/>
  <c r="L463" i="1"/>
  <c r="L462" i="1"/>
  <c r="L461" i="1"/>
  <c r="L460" i="1"/>
  <c r="L459" i="1"/>
  <c r="L458" i="1"/>
  <c r="L457" i="1"/>
  <c r="L456" i="1"/>
  <c r="L455" i="1"/>
  <c r="L454" i="1"/>
  <c r="L453" i="1"/>
  <c r="L452" i="1"/>
  <c r="L451" i="1"/>
  <c r="L450" i="1"/>
  <c r="L449" i="1"/>
  <c r="L448" i="1"/>
  <c r="L447" i="1"/>
  <c r="L446" i="1"/>
  <c r="L445" i="1"/>
  <c r="L444" i="1"/>
  <c r="L443" i="1"/>
  <c r="L442" i="1"/>
  <c r="L441" i="1"/>
  <c r="L440" i="1"/>
  <c r="L439" i="1"/>
  <c r="L438" i="1"/>
  <c r="L437" i="1"/>
  <c r="L436" i="1"/>
  <c r="L435" i="1"/>
  <c r="L434" i="1"/>
  <c r="L433" i="1"/>
  <c r="L432" i="1"/>
  <c r="L431" i="1"/>
  <c r="L430" i="1"/>
  <c r="L429" i="1"/>
  <c r="L428" i="1"/>
  <c r="L427" i="1"/>
  <c r="L426" i="1"/>
  <c r="L425" i="1"/>
  <c r="L424" i="1"/>
  <c r="L423" i="1"/>
  <c r="L422" i="1"/>
  <c r="L421" i="1"/>
  <c r="L420" i="1"/>
  <c r="L419" i="1"/>
  <c r="L418" i="1"/>
  <c r="L417" i="1"/>
  <c r="L416" i="1"/>
  <c r="L415" i="1"/>
  <c r="L414" i="1"/>
  <c r="L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L395" i="1"/>
  <c r="L394" i="1"/>
  <c r="L393" i="1"/>
  <c r="L392" i="1"/>
  <c r="L391" i="1"/>
  <c r="L390" i="1"/>
  <c r="L389" i="1"/>
  <c r="L388" i="1"/>
  <c r="L387" i="1"/>
  <c r="L386" i="1"/>
  <c r="L385" i="1"/>
  <c r="L384" i="1"/>
  <c r="L383" i="1"/>
  <c r="L382" i="1"/>
  <c r="L381" i="1"/>
  <c r="L380" i="1"/>
  <c r="L379" i="1"/>
  <c r="L378" i="1"/>
  <c r="L377" i="1"/>
  <c r="L376" i="1"/>
  <c r="L375" i="1"/>
  <c r="L374" i="1"/>
  <c r="L373" i="1"/>
  <c r="L372" i="1"/>
  <c r="L371" i="1"/>
  <c r="L370" i="1"/>
  <c r="L369" i="1"/>
  <c r="L368" i="1"/>
  <c r="L367" i="1"/>
  <c r="L366" i="1"/>
  <c r="L365" i="1"/>
  <c r="L364" i="1"/>
  <c r="L363" i="1"/>
  <c r="L362" i="1"/>
  <c r="L361" i="1"/>
  <c r="L360" i="1"/>
  <c r="L359" i="1"/>
  <c r="L358" i="1"/>
  <c r="L357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7" i="1"/>
  <c r="L336" i="1"/>
  <c r="L335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20" i="1"/>
  <c r="L319" i="1"/>
  <c r="L318" i="1"/>
  <c r="L317" i="1"/>
  <c r="L316" i="1"/>
  <c r="L315" i="1"/>
  <c r="L314" i="1"/>
  <c r="L313" i="1"/>
  <c r="L312" i="1"/>
  <c r="L311" i="1"/>
  <c r="L310" i="1"/>
  <c r="L309" i="1"/>
  <c r="L308" i="1"/>
  <c r="L307" i="1"/>
  <c r="L306" i="1"/>
  <c r="L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2" i="1"/>
  <c r="L281" i="1"/>
  <c r="L280" i="1"/>
  <c r="L279" i="1"/>
  <c r="L278" i="1"/>
  <c r="L277" i="1"/>
  <c r="L276" i="1"/>
  <c r="L275" i="1"/>
  <c r="L274" i="1"/>
  <c r="L273" i="1"/>
  <c r="L272" i="1"/>
  <c r="L271" i="1"/>
  <c r="L270" i="1"/>
  <c r="L269" i="1"/>
  <c r="L268" i="1"/>
  <c r="L267" i="1"/>
  <c r="L266" i="1"/>
  <c r="L265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6" i="1"/>
  <c r="L205" i="1"/>
  <c r="L204" i="1"/>
  <c r="L203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6" i="1"/>
  <c r="L155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L3" i="1"/>
  <c r="L2" i="1"/>
  <c r="T4115" i="1" l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</calcChain>
</file>

<file path=xl/sharedStrings.xml><?xml version="1.0" encoding="utf-8"?>
<sst xmlns="http://schemas.openxmlformats.org/spreadsheetml/2006/main" count="33152" uniqueCount="8426">
  <si>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</si>
  <si>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</si>
  <si>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</si>
  <si>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</si>
  <si>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</si>
  <si>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</si>
  <si>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</si>
  <si>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</si>
  <si>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</si>
  <si>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</si>
  <si>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</si>
  <si>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</si>
  <si>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</si>
  <si>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</si>
  <si>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</si>
  <si>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</si>
  <si>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</si>
  <si>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</si>
  <si>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</si>
  <si>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</si>
  <si>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</si>
  <si>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</si>
  <si>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</si>
  <si>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</si>
  <si>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</si>
  <si>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</si>
  <si>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</si>
  <si>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</si>
  <si>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</si>
  <si>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</si>
  <si>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</si>
  <si>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</si>
  <si>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</si>
  <si>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</si>
  <si>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</si>
  <si>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</si>
  <si>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</si>
  <si>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</si>
  <si>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</si>
  <si>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</si>
  <si>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</si>
  <si>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</si>
  <si>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</si>
  <si>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</si>
  <si>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</si>
  <si>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</si>
  <si>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</si>
  <si>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</si>
  <si>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</si>
  <si>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</si>
  <si>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</si>
  <si>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</si>
  <si>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</si>
  <si>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</si>
  <si>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</si>
  <si>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</si>
  <si>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</si>
  <si>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</si>
  <si>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</si>
  <si>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</si>
  <si>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</si>
  <si>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</si>
  <si>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</si>
  <si>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</si>
  <si>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</si>
  <si>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</si>
  <si>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</si>
  <si>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</si>
  <si>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</si>
  <si>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</si>
  <si>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</si>
  <si>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</si>
  <si>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</si>
  <si>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</si>
  <si>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</si>
  <si>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</si>
  <si>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</si>
  <si>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</si>
  <si>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</si>
  <si>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</si>
  <si>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</si>
  <si>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</si>
  <si>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</si>
  <si>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</si>
  <si>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</si>
  <si>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</si>
  <si>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</si>
  <si>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</si>
  <si>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</si>
  <si>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</si>
  <si>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</si>
  <si>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</si>
  <si>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</si>
  <si>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</si>
  <si>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</si>
  <si>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</si>
  <si>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</si>
  <si>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</si>
  <si>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</si>
  <si>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</si>
  <si>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</si>
  <si>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</si>
  <si>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</si>
  <si>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</si>
  <si>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</si>
  <si>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</si>
  <si>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</si>
  <si>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</si>
  <si>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</si>
  <si>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</si>
  <si>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</si>
  <si>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</si>
  <si>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</si>
  <si>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</si>
  <si>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</si>
  <si>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</si>
  <si>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</si>
  <si>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</si>
  <si>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</si>
  <si>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</si>
  <si>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</si>
  <si>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</si>
  <si>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</si>
  <si>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</si>
  <si>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</si>
  <si>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</si>
  <si>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</si>
  <si>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</si>
  <si>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</si>
  <si>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</si>
  <si>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</si>
  <si>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</si>
  <si>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</si>
  <si>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</si>
  <si>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</si>
  <si>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</si>
  <si>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</si>
  <si>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</si>
  <si>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</si>
  <si>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</si>
  <si>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</si>
  <si>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</si>
  <si>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</si>
  <si>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</si>
  <si>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</si>
  <si>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</si>
  <si>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</si>
  <si>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</si>
  <si>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</si>
  <si>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</si>
  <si>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</si>
  <si>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</si>
  <si>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</si>
  <si>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</si>
  <si>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</si>
  <si>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</si>
  <si>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</si>
  <si>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</si>
  <si>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</si>
  <si>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</si>
  <si>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</si>
  <si>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</si>
  <si>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</si>
  <si>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</si>
  <si>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</si>
  <si>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</si>
  <si>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</si>
  <si>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</si>
  <si>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</si>
  <si>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</si>
  <si>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</si>
  <si>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</si>
  <si>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</si>
  <si>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</si>
  <si>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</si>
  <si>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</si>
  <si>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</si>
  <si>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</si>
  <si>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</si>
  <si>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</si>
  <si>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</si>
  <si>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</si>
  <si>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</si>
  <si>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</si>
  <si>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</si>
  <si>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</si>
  <si>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</si>
  <si>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</si>
  <si>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</si>
  <si>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</si>
  <si>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</si>
  <si>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</si>
  <si>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</si>
  <si>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</si>
  <si>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</si>
  <si>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</si>
  <si>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</si>
  <si>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</si>
  <si>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</si>
  <si>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</si>
  <si>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</si>
  <si>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</si>
  <si>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</si>
  <si>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</si>
  <si>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</si>
  <si>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</si>
  <si>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</si>
  <si>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</si>
  <si>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</si>
  <si>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</si>
  <si>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</si>
  <si>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</si>
  <si>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</si>
  <si>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</si>
  <si>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</si>
  <si>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</si>
  <si>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</si>
  <si>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</si>
  <si>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</si>
  <si>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</si>
  <si>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</si>
  <si>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</si>
  <si>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</si>
  <si>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</si>
  <si>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</si>
  <si>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</si>
  <si>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</si>
  <si>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</si>
  <si>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</si>
  <si>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</si>
  <si>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</si>
  <si>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</si>
  <si>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</si>
  <si>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</si>
  <si>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</si>
  <si>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</si>
  <si>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</si>
  <si>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</si>
  <si>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</si>
  <si>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</si>
  <si>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</si>
  <si>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</si>
  <si>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</si>
  <si>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</si>
  <si>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</si>
  <si>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</si>
  <si>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</si>
  <si>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</si>
  <si>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</si>
  <si>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</si>
  <si>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</si>
  <si>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</si>
  <si>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</si>
  <si>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</si>
  <si>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</si>
  <si>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</si>
  <si>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</si>
  <si>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</si>
  <si>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</si>
  <si>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</si>
  <si>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</si>
  <si>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</si>
  <si>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</si>
  <si>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</si>
  <si>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</si>
  <si>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</si>
  <si>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</si>
  <si>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</si>
  <si>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</si>
  <si>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</si>
  <si>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</si>
  <si>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</si>
  <si>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</si>
  <si>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</si>
  <si>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</si>
  <si>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</si>
  <si>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</si>
  <si>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</si>
  <si>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</si>
  <si>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</si>
  <si>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</si>
  <si>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</si>
  <si>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</si>
  <si>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</si>
  <si>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</si>
  <si>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</si>
  <si>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</si>
  <si>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</si>
  <si>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</si>
  <si>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</si>
  <si>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</si>
  <si>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</si>
  <si>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</si>
  <si>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</si>
  <si>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</si>
  <si>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</si>
  <si>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</si>
  <si>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</si>
  <si>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</si>
  <si>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</si>
  <si>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</si>
  <si>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</si>
  <si>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</si>
  <si>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</si>
  <si>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</si>
  <si>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</si>
  <si>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</si>
  <si>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</si>
  <si>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</si>
  <si>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</si>
  <si>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</si>
  <si>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</si>
  <si>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</si>
  <si>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</si>
  <si>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</si>
  <si>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</si>
  <si>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</si>
  <si>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</si>
  <si>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</si>
  <si>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</si>
  <si>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</si>
  <si>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</si>
  <si>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</si>
  <si>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</si>
  <si>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</si>
  <si>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</si>
  <si>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</si>
  <si>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</si>
  <si>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</si>
  <si>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</si>
  <si>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</si>
  <si>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</si>
  <si>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</si>
  <si>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</si>
  <si>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</si>
  <si>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</si>
  <si>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</si>
  <si>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</si>
  <si>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</si>
  <si>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</si>
  <si>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</si>
  <si>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</si>
  <si>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</si>
  <si>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</si>
  <si>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</si>
  <si>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</si>
  <si>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</si>
  <si>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</si>
  <si>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</si>
  <si>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</si>
  <si>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</si>
  <si>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</si>
  <si>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</si>
  <si>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</si>
  <si>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</si>
  <si>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</si>
  <si>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</si>
  <si>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</si>
  <si>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</si>
  <si>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</si>
  <si>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</si>
  <si>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</si>
  <si>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</si>
  <si>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</si>
  <si>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</si>
  <si>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</si>
  <si>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</si>
  <si>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</si>
  <si>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</si>
  <si>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</si>
  <si>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</si>
  <si>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</si>
  <si>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</si>
  <si>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</si>
  <si>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</si>
  <si>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</si>
  <si>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</si>
  <si>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</si>
  <si>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</si>
  <si>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</si>
  <si>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</si>
  <si>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</si>
  <si>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</si>
  <si>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</si>
  <si>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</si>
  <si>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</si>
  <si>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</si>
  <si>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</si>
  <si>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</si>
  <si>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</si>
  <si>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</si>
  <si>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</si>
  <si>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</si>
  <si>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</si>
  <si>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</si>
  <si>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</si>
  <si>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</si>
  <si>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</si>
  <si>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</si>
  <si>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</si>
  <si>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</si>
  <si>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</si>
  <si>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</si>
  <si>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</si>
  <si>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</si>
  <si>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</si>
  <si>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</si>
  <si>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</si>
  <si>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</si>
  <si>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</si>
  <si>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</si>
  <si>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</si>
  <si>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</si>
  <si>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</si>
  <si>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</si>
  <si>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</si>
  <si>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</si>
  <si>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</si>
  <si>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</si>
  <si>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</si>
  <si>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</si>
  <si>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</si>
  <si>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</si>
  <si>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</si>
  <si>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</si>
  <si>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</si>
  <si>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</si>
  <si>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</si>
  <si>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</si>
  <si>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</si>
  <si>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</si>
  <si>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</si>
  <si>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</si>
  <si>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</si>
  <si>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</si>
  <si>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</si>
  <si>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</si>
  <si>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</si>
  <si>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</si>
  <si>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</si>
  <si>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</si>
  <si>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</si>
  <si>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</si>
  <si>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</si>
  <si>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</si>
  <si>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</si>
  <si>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</si>
  <si>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</si>
  <si>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</si>
  <si>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</si>
  <si>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</si>
  <si>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</si>
  <si>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</si>
  <si>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</si>
  <si>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</si>
  <si>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</si>
  <si>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</si>
  <si>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</si>
  <si>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</si>
  <si>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</si>
  <si>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</si>
  <si>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</si>
  <si>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</si>
  <si>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</si>
  <si>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</si>
  <si>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</si>
  <si>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</si>
  <si>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</si>
  <si>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</si>
  <si>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</si>
  <si>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</si>
  <si>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</si>
  <si>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</si>
  <si>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</si>
  <si>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</si>
  <si>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</si>
  <si>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</si>
  <si>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</si>
  <si>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</si>
  <si>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</si>
  <si>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</si>
  <si>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</si>
  <si>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</si>
  <si>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</si>
  <si>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</si>
  <si>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</si>
  <si>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</si>
  <si>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</si>
  <si>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</si>
  <si>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</si>
  <si>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</si>
  <si>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</si>
  <si>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</si>
  <si>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</si>
  <si>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</si>
  <si>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</si>
  <si>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</si>
  <si>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</si>
  <si>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</si>
  <si>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</si>
  <si>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</si>
  <si>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</si>
  <si>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</si>
  <si>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</si>
  <si>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</si>
  <si>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</si>
  <si>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</si>
  <si>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</si>
  <si>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</si>
  <si>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</si>
  <si>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</si>
  <si>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</si>
  <si>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</si>
  <si>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</si>
  <si>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</si>
  <si>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</si>
  <si>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</si>
  <si>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</si>
  <si>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</si>
  <si>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</si>
  <si>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</si>
  <si>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</si>
  <si>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</si>
  <si>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</si>
  <si>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</si>
  <si>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</si>
  <si>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</si>
  <si>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</si>
  <si>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</si>
  <si>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</si>
  <si>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</si>
  <si>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</si>
  <si>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</si>
  <si>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</si>
  <si>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</si>
  <si>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</si>
  <si>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</si>
  <si>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</si>
  <si>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</si>
  <si>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</si>
  <si>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</si>
  <si>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</si>
  <si>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</si>
  <si>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</si>
  <si>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</si>
  <si>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</si>
  <si>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</si>
  <si>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</si>
  <si>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</si>
  <si>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</si>
  <si>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</si>
  <si>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</si>
  <si>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</si>
  <si>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</si>
  <si>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</si>
  <si>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</si>
  <si>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</si>
  <si>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</si>
  <si>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</si>
  <si>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</si>
  <si>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</si>
  <si>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</si>
  <si>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</si>
  <si>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</si>
  <si>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</si>
  <si>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</si>
  <si>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</si>
  <si>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</si>
  <si>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</si>
  <si>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</si>
  <si>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</si>
  <si>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</si>
  <si>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</si>
  <si>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</si>
  <si>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</si>
  <si>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</si>
  <si>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</si>
  <si>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</si>
  <si>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</si>
  <si>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</si>
  <si>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</si>
  <si>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</si>
  <si>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</si>
  <si>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</si>
  <si>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</si>
  <si>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</si>
  <si>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</si>
  <si>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</si>
  <si>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</si>
  <si>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</si>
  <si>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</si>
  <si>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</si>
  <si>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</si>
  <si>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</si>
  <si>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</si>
  <si>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</si>
  <si>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</si>
  <si>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</si>
  <si>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</si>
  <si>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</si>
  <si>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</si>
  <si>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</si>
  <si>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</si>
  <si>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</si>
  <si>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</si>
  <si>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</si>
  <si>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</si>
  <si>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</si>
  <si>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</si>
  <si>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</si>
  <si>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</si>
  <si>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</si>
  <si>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</si>
  <si>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</si>
  <si>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</si>
  <si>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</si>
  <si>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</si>
  <si>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</si>
  <si>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</si>
  <si>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</si>
  <si>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</si>
  <si>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</si>
  <si>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</si>
  <si>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</si>
  <si>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</si>
  <si>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</si>
  <si>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</si>
  <si>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</si>
  <si>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</si>
  <si>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</si>
  <si>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</si>
  <si>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</si>
  <si>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</si>
  <si>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</si>
  <si>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</si>
  <si>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</si>
  <si>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</si>
  <si>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</si>
  <si>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</si>
  <si>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</si>
  <si>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</si>
  <si>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</si>
  <si>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</si>
  <si>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</si>
  <si>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</si>
  <si>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</si>
  <si>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</si>
  <si>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</si>
  <si>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</si>
  <si>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</si>
  <si>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</si>
  <si>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</si>
  <si>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</si>
  <si>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</si>
  <si>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</si>
  <si>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</si>
  <si>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</si>
  <si>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</si>
  <si>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</si>
  <si>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</si>
  <si>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</si>
  <si>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</si>
  <si>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</si>
  <si>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</si>
  <si>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</si>
  <si>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</si>
  <si>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</si>
  <si>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</si>
  <si>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</si>
  <si>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</si>
  <si>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</si>
  <si>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</si>
  <si>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</si>
  <si>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</si>
  <si>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</si>
  <si>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</si>
  <si>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</si>
  <si>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</si>
  <si>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</si>
  <si>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</si>
  <si>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</si>
  <si>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</si>
  <si>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</si>
  <si>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</si>
  <si>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</si>
  <si>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</si>
  <si>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</si>
  <si>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</si>
  <si>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</si>
  <si>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</si>
  <si>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</si>
  <si>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</si>
  <si>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</si>
  <si>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</si>
  <si>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</si>
  <si>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</si>
  <si>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</si>
  <si>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</si>
  <si>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</si>
  <si>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</si>
  <si>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</si>
  <si>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</si>
  <si>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</si>
  <si>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</si>
  <si>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</si>
  <si>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</si>
  <si>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</si>
  <si>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</si>
  <si>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</si>
  <si>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</si>
  <si>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</si>
  <si>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</si>
  <si>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</si>
  <si>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</si>
  <si>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</si>
  <si>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</si>
  <si>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</si>
  <si>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</si>
  <si>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</si>
  <si>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</si>
  <si>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</si>
  <si>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</si>
  <si>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</si>
  <si>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</si>
  <si>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</si>
  <si>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</si>
  <si>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</si>
  <si>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</si>
  <si>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</si>
  <si>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</si>
  <si>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</si>
  <si>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</si>
  <si>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</si>
  <si>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</si>
  <si>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</si>
  <si>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</si>
  <si>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</si>
  <si>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</si>
  <si>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</si>
  <si>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</si>
  <si>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</si>
  <si>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</si>
  <si>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</si>
  <si>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</si>
  <si>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</si>
  <si>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</si>
  <si>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</si>
  <si>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</si>
  <si>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</si>
  <si>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</si>
  <si>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</si>
  <si>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</si>
  <si>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</si>
  <si>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</si>
  <si>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</si>
  <si>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</si>
  <si>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</si>
  <si>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</si>
  <si>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</si>
  <si>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</si>
  <si>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</si>
  <si>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</si>
  <si>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</si>
  <si>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</si>
  <si>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</si>
  <si>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</si>
  <si>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</si>
  <si>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</si>
  <si>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</si>
  <si>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</si>
  <si>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</si>
  <si>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</si>
  <si>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</si>
  <si>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</si>
  <si>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</si>
  <si>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</si>
  <si>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</si>
  <si>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</si>
  <si>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</si>
  <si>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</si>
  <si>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</si>
  <si>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</si>
  <si>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</si>
  <si>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</si>
  <si>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</si>
  <si>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</si>
  <si>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</si>
  <si>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</si>
  <si>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</si>
  <si>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</si>
  <si>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</si>
  <si>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</si>
  <si>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</si>
  <si>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</si>
  <si>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</si>
  <si>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</si>
  <si>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</si>
  <si>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</si>
  <si>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</si>
  <si>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</si>
  <si>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</si>
  <si>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</si>
  <si>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</si>
  <si>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</si>
  <si>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</si>
  <si>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</si>
  <si>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</si>
  <si>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</si>
  <si>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</si>
  <si>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</si>
  <si>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</si>
  <si>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</si>
  <si>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</si>
  <si>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</si>
  <si>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</si>
  <si>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</si>
  <si>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</si>
  <si>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</si>
  <si>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</si>
  <si>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</si>
  <si>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</si>
  <si>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</si>
  <si>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</si>
  <si>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</si>
  <si>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</si>
  <si>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</si>
  <si>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</si>
  <si>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</si>
  <si>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</si>
  <si>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</si>
  <si>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</si>
  <si>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</si>
  <si>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</si>
  <si>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</si>
  <si>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</si>
  <si>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</si>
  <si>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</si>
  <si>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</si>
  <si>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</si>
  <si>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</si>
  <si>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</si>
  <si>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</si>
  <si>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</si>
  <si>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</si>
  <si>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</si>
  <si>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</si>
  <si>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</si>
  <si>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</si>
  <si>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</si>
  <si>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</si>
  <si>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</si>
  <si>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</si>
  <si>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</si>
  <si>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</si>
  <si>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</si>
  <si>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</si>
  <si>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</si>
  <si>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</si>
  <si>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</si>
  <si>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</si>
  <si>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</si>
  <si>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</si>
  <si>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</si>
  <si>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</si>
  <si>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</si>
  <si>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</si>
  <si>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</si>
  <si>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</si>
  <si>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</si>
  <si>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</si>
  <si>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</si>
  <si>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</si>
  <si>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</si>
  <si>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</si>
  <si>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</si>
  <si>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</si>
  <si>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</si>
  <si>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</si>
  <si>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</si>
  <si>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</si>
  <si>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</si>
  <si>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</si>
  <si>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</si>
  <si>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</si>
  <si>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</si>
  <si>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</si>
  <si>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</si>
  <si>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</si>
  <si>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</si>
  <si>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</si>
  <si>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</si>
  <si>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</si>
  <si>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</si>
  <si>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</si>
  <si>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</si>
  <si>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</si>
  <si>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</si>
  <si>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</si>
  <si>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</si>
  <si>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</si>
  <si>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</si>
  <si>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</si>
  <si>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</si>
  <si>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</si>
  <si>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</si>
  <si>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</si>
  <si>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</si>
  <si>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</si>
  <si>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</si>
  <si>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</si>
  <si>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</si>
  <si>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</si>
  <si>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</si>
  <si>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</si>
  <si>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</si>
  <si>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</si>
  <si>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</si>
  <si>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</si>
  <si>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</si>
  <si>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</si>
  <si>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</si>
  <si>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</si>
  <si>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</si>
  <si>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</si>
  <si>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</si>
  <si>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</si>
  <si>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</si>
  <si>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</si>
  <si>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</si>
  <si>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</si>
  <si>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</si>
  <si>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</si>
  <si>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</si>
  <si>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</si>
  <si>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</si>
  <si>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</si>
  <si>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</si>
  <si>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</si>
  <si>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</si>
  <si>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</si>
  <si>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</si>
  <si>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</si>
  <si>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</si>
  <si>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</si>
  <si>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</si>
  <si>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</si>
  <si>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</si>
  <si>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</si>
  <si>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</si>
  <si>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</si>
  <si>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</si>
  <si>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</si>
  <si>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</si>
  <si>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</si>
  <si>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</si>
  <si>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</si>
  <si>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</si>
  <si>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</si>
  <si>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</si>
  <si>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</si>
  <si>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</si>
  <si>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</si>
  <si>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</si>
  <si>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</si>
  <si>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</si>
  <si>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</si>
  <si>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</si>
  <si>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</si>
  <si>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</si>
  <si>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</si>
  <si>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</si>
  <si>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</si>
  <si>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</si>
  <si>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</si>
  <si>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</si>
  <si>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</si>
  <si>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</si>
  <si>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</si>
  <si>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</si>
  <si>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</si>
  <si>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</si>
  <si>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</si>
  <si>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</si>
  <si>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</si>
  <si>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</si>
  <si>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</si>
  <si>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</si>
  <si>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</si>
  <si>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</si>
  <si>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</si>
  <si>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</si>
  <si>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</si>
  <si>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</si>
  <si>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</si>
  <si>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</si>
  <si>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</si>
  <si>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</si>
  <si>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</si>
  <si>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</si>
  <si>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</si>
  <si>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</si>
  <si>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</si>
  <si>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</si>
  <si>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</si>
  <si>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</si>
  <si>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</si>
  <si>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</si>
  <si>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</si>
  <si>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</si>
  <si>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</si>
  <si>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</si>
  <si>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</si>
  <si>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</si>
  <si>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</si>
  <si>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</si>
  <si>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</si>
  <si>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</si>
  <si>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</si>
  <si>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</si>
  <si>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</si>
  <si>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</si>
  <si>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</si>
  <si>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</si>
  <si>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</si>
  <si>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</si>
  <si>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</si>
  <si>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</si>
  <si>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</si>
  <si>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</si>
  <si>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</si>
  <si>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</si>
  <si>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</si>
  <si>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</si>
  <si>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</si>
  <si>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</si>
  <si>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</si>
  <si>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</si>
  <si>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</si>
  <si>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</si>
  <si>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</si>
  <si>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</si>
  <si>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</si>
  <si>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</si>
  <si>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</si>
  <si>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</si>
  <si>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</si>
  <si>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</si>
  <si>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</si>
  <si>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</si>
  <si>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</si>
  <si>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</si>
  <si>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</si>
  <si>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</si>
  <si>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</si>
  <si>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</si>
  <si>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</si>
  <si>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</si>
  <si>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</si>
  <si>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</si>
  <si>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</si>
  <si>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</si>
  <si>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</si>
  <si>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</si>
  <si>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</si>
  <si>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</si>
  <si>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</si>
  <si>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</si>
  <si>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</si>
  <si>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</si>
  <si>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</si>
  <si>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</si>
  <si>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</si>
  <si>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</si>
  <si>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</si>
  <si>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</si>
  <si>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</si>
  <si>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</si>
  <si>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</si>
  <si>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</si>
  <si>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</si>
  <si>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</si>
  <si>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</si>
  <si>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</si>
  <si>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</si>
  <si>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</si>
  <si>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</si>
  <si>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</si>
  <si>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</si>
  <si>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</si>
  <si>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</si>
  <si>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</si>
  <si>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</si>
  <si>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</si>
  <si>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</si>
  <si>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</si>
  <si>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</si>
  <si>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</si>
  <si>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</si>
  <si>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</si>
  <si>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</si>
  <si>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</si>
  <si>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</si>
  <si>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</si>
  <si>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</si>
  <si>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</si>
  <si>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</si>
  <si>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</si>
  <si>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</si>
  <si>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</si>
  <si>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</si>
  <si>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</si>
  <si>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</si>
  <si>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</si>
  <si>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</si>
  <si>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</si>
  <si>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</si>
  <si>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</si>
  <si>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</si>
  <si>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</si>
  <si>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</si>
  <si>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</si>
  <si>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</si>
  <si>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</si>
  <si>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</si>
  <si>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</si>
  <si>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</si>
  <si>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</si>
  <si>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</si>
  <si>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</si>
  <si>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</si>
  <si>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</si>
  <si>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</si>
  <si>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</si>
  <si>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</si>
  <si>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</si>
  <si>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</si>
  <si>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</si>
  <si>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</si>
  <si>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</si>
  <si>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</si>
  <si>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</si>
  <si>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</si>
  <si>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</si>
  <si>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</si>
  <si>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</si>
  <si>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</si>
  <si>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</si>
  <si>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</si>
  <si>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</si>
  <si>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</si>
  <si>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</si>
  <si>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</si>
  <si>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</si>
  <si>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</si>
  <si>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</si>
  <si>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</si>
  <si>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</si>
  <si>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</si>
  <si>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</si>
  <si>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</si>
  <si>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</si>
  <si>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</si>
  <si>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</si>
  <si>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</si>
  <si>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</si>
  <si>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</si>
  <si>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</si>
  <si>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</si>
  <si>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</si>
  <si>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</si>
  <si>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</si>
  <si>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</si>
  <si>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</si>
  <si>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</si>
  <si>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</si>
  <si>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</si>
  <si>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</si>
  <si>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</si>
  <si>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</si>
  <si>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</si>
  <si>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</si>
  <si>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</si>
  <si>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</si>
  <si>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</si>
  <si>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</si>
  <si>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</si>
  <si>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</si>
  <si>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</si>
  <si>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</si>
  <si>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</si>
  <si>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</si>
  <si>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</si>
  <si>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</si>
  <si>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</si>
  <si>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</si>
  <si>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</si>
  <si>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</si>
  <si>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</si>
  <si>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</si>
  <si>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</si>
  <si>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</si>
  <si>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</si>
  <si>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</si>
  <si>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</si>
  <si>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</si>
  <si>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</si>
  <si>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</si>
  <si>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</si>
  <si>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</si>
  <si>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</si>
  <si>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</si>
  <si>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</si>
  <si>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</si>
  <si>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</si>
  <si>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</si>
  <si>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</si>
  <si>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</si>
  <si>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</si>
  <si>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</si>
  <si>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</si>
  <si>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</si>
  <si>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</si>
  <si>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</si>
  <si>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</si>
  <si>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</si>
  <si>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</si>
  <si>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</si>
  <si>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</si>
  <si>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</si>
  <si>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</si>
  <si>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</si>
  <si>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</si>
  <si>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</si>
  <si>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</si>
  <si>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</si>
  <si>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</si>
  <si>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</si>
  <si>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</si>
  <si>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</si>
  <si>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</si>
  <si>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</si>
  <si>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</si>
  <si>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</si>
  <si>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</si>
  <si>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</si>
  <si>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</si>
  <si>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</si>
  <si>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</si>
  <si>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</si>
  <si>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</si>
  <si>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</si>
  <si>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</si>
  <si>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</si>
  <si>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</si>
  <si>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</si>
  <si>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</si>
  <si>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</si>
  <si>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</si>
  <si>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</si>
  <si>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</si>
  <si>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</si>
  <si>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</si>
  <si>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</si>
  <si>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</si>
  <si>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</si>
  <si>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</si>
  <si>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</si>
  <si>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</si>
  <si>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</si>
  <si>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</si>
  <si>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</si>
  <si>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</si>
  <si>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</si>
  <si>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</si>
  <si>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</si>
  <si>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</si>
  <si>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</si>
  <si>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</si>
  <si>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</si>
  <si>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</si>
  <si>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</si>
  <si>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</si>
  <si>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</si>
  <si>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</si>
  <si>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</si>
  <si>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</si>
  <si>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</si>
  <si>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</si>
  <si>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</si>
  <si>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</si>
  <si>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</si>
  <si>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</si>
  <si>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</si>
  <si>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</si>
  <si>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</si>
  <si>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</si>
  <si>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</si>
  <si>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</si>
  <si>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</si>
  <si>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</si>
  <si>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</si>
  <si>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</si>
  <si>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</si>
  <si>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</si>
  <si>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</si>
  <si>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</si>
  <si>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</si>
  <si>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</si>
  <si>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</si>
  <si>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</si>
  <si>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</si>
  <si>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</si>
  <si>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</si>
  <si>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</si>
  <si>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</si>
  <si>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</si>
  <si>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</si>
  <si>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</si>
  <si>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</si>
  <si>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</si>
  <si>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</si>
  <si>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</si>
  <si>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</si>
  <si>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</si>
  <si>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</si>
  <si>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</si>
  <si>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</si>
  <si>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</si>
  <si>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</si>
  <si>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</si>
  <si>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</si>
  <si>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</si>
  <si>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</si>
  <si>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</si>
  <si>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</si>
  <si>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</si>
  <si>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</si>
  <si>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</si>
  <si>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</si>
  <si>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</si>
  <si>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</si>
  <si>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</si>
  <si>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</si>
  <si>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</si>
  <si>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</si>
  <si>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</si>
  <si>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</si>
  <si>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</si>
  <si>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</si>
  <si>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</si>
  <si>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</si>
  <si>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</si>
  <si>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</si>
  <si>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</si>
  <si>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</si>
  <si>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</si>
  <si>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</si>
  <si>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</si>
  <si>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</si>
  <si>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</si>
  <si>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</si>
  <si>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</si>
  <si>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</si>
  <si>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</si>
  <si>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</si>
  <si>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</si>
  <si>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</si>
  <si>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</si>
  <si>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</si>
  <si>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</si>
  <si>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</si>
  <si>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</si>
  <si>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</si>
  <si>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</si>
  <si>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</si>
  <si>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</si>
  <si>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</si>
  <si>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</si>
  <si>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</si>
  <si>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</si>
  <si>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</si>
  <si>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</si>
  <si>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</si>
  <si>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</si>
  <si>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</si>
  <si>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</si>
  <si>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</si>
  <si>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</si>
  <si>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</si>
  <si>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</si>
  <si>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</si>
  <si>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</si>
  <si>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</si>
  <si>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</si>
  <si>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</si>
  <si>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</si>
  <si>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</si>
  <si>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</si>
  <si>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</si>
  <si>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</si>
  <si>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</si>
  <si>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</si>
  <si>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</si>
  <si>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</si>
  <si>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</si>
  <si>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</si>
  <si>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</si>
  <si>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</si>
  <si>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</si>
  <si>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</si>
  <si>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</si>
  <si>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</si>
  <si>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</si>
  <si>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</si>
  <si>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</si>
  <si>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</si>
  <si>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</si>
  <si>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</si>
  <si>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</si>
  <si>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</si>
  <si>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</si>
  <si>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</si>
  <si>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</si>
  <si>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</si>
  <si>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</si>
  <si>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</si>
  <si>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</si>
  <si>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</si>
  <si>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</si>
  <si>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</si>
  <si>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</si>
  <si>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</si>
  <si>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</si>
  <si>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</si>
  <si>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</si>
  <si>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</si>
  <si>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</si>
  <si>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</si>
  <si>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</si>
  <si>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</si>
  <si>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</si>
  <si>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</si>
  <si>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</si>
  <si>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</si>
  <si>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</si>
  <si>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</si>
  <si>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</si>
  <si>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</si>
  <si>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</si>
  <si>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</si>
  <si>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</si>
  <si>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</si>
  <si>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</si>
  <si>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</si>
  <si>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</si>
  <si>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</si>
  <si>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</si>
  <si>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</si>
  <si>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</si>
  <si>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</si>
  <si>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</si>
  <si>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</si>
  <si>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</si>
  <si>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</si>
  <si>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</si>
  <si>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</si>
  <si>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</si>
  <si>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</si>
  <si>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</si>
  <si>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</si>
  <si>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</si>
  <si>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</si>
  <si>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</si>
  <si>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</si>
  <si>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</si>
  <si>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</si>
  <si>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</si>
  <si>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</si>
  <si>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</si>
  <si>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</si>
  <si>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</si>
  <si>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</si>
  <si>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</si>
  <si>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</si>
  <si>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</si>
  <si>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</si>
  <si>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</si>
  <si>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</si>
  <si>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</si>
  <si>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</si>
  <si>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</si>
  <si>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</si>
  <si>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</si>
  <si>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</si>
  <si>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</si>
  <si>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</si>
  <si>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</si>
  <si>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</si>
  <si>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</si>
  <si>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</si>
  <si>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</si>
  <si>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</si>
  <si>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</si>
  <si>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</si>
  <si>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</si>
  <si>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</si>
  <si>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</si>
  <si>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</si>
  <si>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</si>
  <si>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</si>
  <si>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</si>
  <si>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</si>
  <si>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</si>
  <si>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</si>
  <si>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</si>
  <si>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</si>
  <si>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</si>
  <si>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</si>
  <si>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</si>
  <si>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</si>
  <si>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</si>
  <si>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</si>
  <si>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</si>
  <si>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</si>
  <si>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</si>
  <si>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</si>
  <si>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</si>
  <si>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</si>
  <si>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</si>
  <si>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</si>
  <si>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</si>
  <si>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</si>
  <si>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</si>
  <si>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</si>
  <si>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</si>
  <si>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</si>
  <si>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</si>
  <si>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</si>
  <si>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</si>
  <si>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</si>
  <si>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</si>
  <si>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</si>
  <si>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</si>
  <si>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</si>
  <si>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</si>
  <si>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</si>
  <si>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</si>
  <si>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</si>
  <si>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</si>
  <si>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</si>
  <si>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</si>
  <si>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</si>
  <si>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</si>
  <si>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</si>
  <si>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</si>
  <si>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</si>
  <si>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</si>
  <si>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</si>
  <si>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</si>
  <si>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</si>
  <si>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</si>
  <si>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</si>
  <si>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</si>
  <si>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</si>
  <si>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</si>
  <si>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</si>
  <si>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</si>
  <si>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</si>
  <si>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</si>
  <si>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</si>
  <si>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</si>
  <si>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</si>
  <si>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</si>
  <si>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</si>
  <si>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</si>
  <si>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</si>
  <si>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</si>
  <si>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</si>
  <si>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</si>
  <si>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</si>
  <si>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</si>
  <si>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</si>
  <si>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</si>
  <si>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</si>
  <si>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</si>
  <si>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</si>
  <si>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</si>
  <si>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</si>
  <si>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</si>
  <si>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</si>
  <si>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</si>
  <si>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</si>
  <si>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</si>
  <si>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</si>
  <si>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</si>
  <si>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</si>
  <si>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</si>
  <si>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</si>
  <si>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</si>
  <si>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</si>
  <si>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</si>
  <si>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</si>
  <si>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</si>
  <si>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</si>
  <si>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</si>
  <si>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</si>
  <si>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</si>
  <si>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</si>
  <si>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</si>
  <si>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</si>
  <si>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</si>
  <si>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</si>
  <si>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</si>
  <si>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</si>
  <si>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</si>
  <si>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</si>
  <si>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</si>
  <si>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</si>
  <si>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</si>
  <si>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</si>
  <si>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</si>
  <si>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</si>
  <si>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</si>
  <si>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</si>
  <si>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</si>
  <si>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</si>
  <si>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</si>
  <si>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</si>
  <si>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</si>
  <si>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</si>
  <si>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</si>
  <si>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</si>
  <si>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</si>
  <si>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</si>
  <si>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</si>
  <si>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</si>
  <si>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</si>
  <si>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</si>
  <si>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</si>
  <si>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</si>
  <si>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</si>
  <si>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</si>
  <si>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</si>
  <si>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</si>
  <si>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</si>
  <si>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</si>
  <si>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</si>
  <si>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</si>
  <si>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</si>
  <si>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</si>
  <si>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</si>
  <si>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</si>
  <si>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</si>
  <si>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</si>
  <si>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</si>
  <si>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</si>
  <si>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</si>
  <si>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</si>
  <si>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</si>
  <si>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</si>
  <si>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</si>
  <si>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</si>
  <si>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</si>
  <si>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</si>
  <si>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</si>
  <si>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</si>
  <si>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</si>
  <si>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</si>
  <si>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</si>
  <si>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</si>
  <si>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</si>
  <si>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</si>
  <si>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</si>
  <si>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</si>
  <si>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</si>
  <si>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</si>
  <si>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</si>
  <si>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</si>
  <si>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</si>
  <si>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</si>
  <si>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</si>
  <si>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</si>
  <si>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</si>
  <si>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</si>
  <si>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</si>
  <si>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</si>
  <si>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</si>
  <si>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</si>
  <si>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</si>
  <si>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</si>
  <si>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</si>
  <si>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</si>
  <si>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</si>
  <si>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</si>
  <si>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</si>
  <si>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</si>
  <si>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</si>
  <si>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</si>
  <si>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</si>
  <si>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</si>
  <si>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</si>
  <si>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</si>
  <si>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</si>
  <si>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</si>
  <si>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</si>
  <si>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</si>
  <si>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</si>
  <si>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</si>
  <si>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</si>
  <si>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</si>
  <si>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</si>
  <si>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</si>
  <si>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</si>
  <si>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</si>
  <si>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</si>
  <si>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</si>
  <si>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</si>
  <si>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</si>
  <si>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</si>
  <si>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</si>
  <si>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</si>
  <si>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</si>
  <si>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</si>
  <si>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</si>
  <si>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</si>
  <si>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</si>
  <si>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</si>
  <si>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</si>
  <si>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</si>
  <si>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</si>
  <si>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</si>
  <si>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</si>
  <si>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</si>
  <si>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</si>
  <si>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</si>
  <si>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</si>
  <si>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</si>
  <si>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</si>
  <si>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</si>
  <si>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</si>
  <si>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</si>
  <si>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</si>
  <si>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</si>
  <si>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</si>
  <si>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</si>
  <si>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</si>
  <si>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</si>
  <si>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</si>
  <si>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</si>
  <si>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</si>
  <si>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</si>
  <si>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</si>
  <si>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</si>
  <si>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</si>
  <si>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</si>
  <si>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</si>
  <si>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</si>
  <si>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</si>
  <si>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</si>
  <si>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</si>
  <si>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</si>
  <si>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</si>
  <si>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</si>
  <si>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</si>
  <si>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</si>
  <si>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</si>
  <si>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</si>
  <si>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</si>
  <si>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</si>
  <si>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</si>
  <si>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</si>
  <si>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</si>
  <si>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</si>
  <si>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</si>
  <si>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</si>
  <si>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</si>
  <si>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</si>
  <si>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</si>
  <si>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</si>
  <si>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</si>
  <si>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</si>
  <si>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</si>
  <si>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</si>
  <si>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</si>
  <si>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</si>
  <si>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</si>
  <si>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</si>
  <si>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</si>
  <si>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</si>
  <si>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</si>
  <si>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</si>
  <si>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</si>
  <si>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</si>
  <si>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</si>
  <si>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</si>
  <si>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</si>
  <si>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</si>
  <si>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</si>
  <si>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</si>
  <si>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</si>
  <si>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</si>
  <si>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</si>
  <si>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</si>
  <si>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</si>
  <si>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</si>
  <si>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</si>
  <si>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</si>
  <si>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</si>
  <si>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</si>
  <si>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</si>
  <si>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</si>
  <si>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</si>
  <si>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</si>
  <si>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</si>
  <si>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</si>
  <si>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</si>
  <si>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</si>
  <si>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</si>
  <si>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</si>
  <si>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</si>
  <si>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</si>
  <si>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</si>
  <si>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</si>
  <si>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</si>
  <si>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</si>
  <si>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</si>
  <si>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</si>
  <si>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</si>
  <si>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</si>
  <si>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</si>
  <si>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</si>
  <si>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</si>
  <si>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</si>
  <si>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</si>
  <si>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</si>
  <si>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</si>
  <si>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</si>
  <si>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</si>
  <si>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</si>
  <si>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</si>
  <si>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</si>
  <si>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</si>
  <si>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</si>
  <si>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</si>
  <si>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</si>
  <si>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</si>
  <si>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</si>
  <si>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</si>
  <si>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</si>
  <si>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</si>
  <si>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</si>
  <si>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</si>
  <si>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</si>
  <si>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</si>
  <si>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</si>
  <si>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</si>
  <si>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</si>
  <si>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</si>
  <si>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</si>
  <si>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</si>
  <si>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</si>
  <si>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</si>
  <si>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</si>
  <si>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</si>
  <si>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</si>
  <si>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</si>
  <si>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</si>
  <si>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</si>
  <si>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</si>
  <si>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</si>
  <si>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</si>
  <si>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</si>
  <si>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</si>
  <si>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</si>
  <si>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</si>
  <si>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</si>
  <si>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</si>
  <si>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</si>
  <si>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</si>
  <si>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</si>
  <si>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</si>
  <si>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</si>
  <si>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</si>
  <si>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</si>
  <si>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</si>
  <si>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</si>
  <si>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</si>
  <si>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</si>
  <si>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</si>
  <si>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</si>
  <si>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</si>
  <si>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</si>
  <si>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</si>
  <si>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</si>
  <si>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</si>
  <si>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</si>
  <si>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</si>
  <si>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</si>
  <si>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</si>
  <si>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</si>
  <si>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</si>
  <si>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</si>
  <si>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</si>
  <si>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</si>
  <si>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</si>
  <si>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</si>
  <si>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</si>
  <si>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</si>
  <si>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</si>
  <si>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</si>
  <si>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</si>
  <si>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</si>
  <si>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</si>
  <si>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</si>
  <si>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</si>
  <si>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</si>
  <si>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</si>
  <si>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</si>
  <si>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</si>
  <si>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</si>
  <si>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</si>
  <si>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</si>
  <si>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</si>
  <si>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</si>
  <si>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</si>
  <si>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</si>
  <si>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</si>
  <si>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</si>
  <si>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</si>
  <si>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</si>
  <si>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</si>
  <si>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</si>
  <si>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</si>
  <si>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</si>
  <si>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</si>
  <si>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</si>
  <si>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</si>
  <si>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</si>
  <si>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</si>
  <si>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</si>
  <si>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</si>
  <si>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</si>
  <si>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</si>
  <si>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</si>
  <si>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</si>
  <si>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</si>
  <si>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</si>
  <si>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</si>
  <si>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</si>
  <si>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</si>
  <si>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</si>
  <si>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</si>
  <si>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</si>
  <si>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</si>
  <si>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</si>
  <si>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</si>
  <si>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</si>
  <si>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</si>
  <si>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</si>
  <si>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</si>
  <si>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</si>
  <si>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</si>
  <si>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</si>
  <si>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</si>
  <si>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</si>
  <si>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</si>
  <si>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</si>
  <si>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</si>
  <si>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</si>
  <si>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</si>
  <si>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</si>
  <si>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</si>
  <si>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</si>
  <si>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</si>
  <si>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</si>
  <si>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</si>
  <si>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</si>
  <si>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</si>
  <si>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</si>
  <si>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</si>
  <si>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</si>
  <si>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</si>
  <si>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</si>
  <si>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</si>
  <si>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</si>
  <si>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</si>
  <si>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</si>
  <si>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</si>
  <si>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</si>
  <si>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</si>
  <si>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</si>
  <si>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</si>
  <si>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</si>
  <si>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</si>
  <si>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</si>
  <si>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</si>
  <si>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</si>
  <si>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</si>
  <si>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</si>
  <si>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</si>
  <si>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</si>
  <si>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</si>
  <si>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</si>
  <si>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</si>
  <si>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</si>
  <si>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</si>
  <si>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</si>
  <si>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</si>
  <si>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</si>
  <si>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</si>
  <si>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</si>
  <si>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</si>
  <si>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</si>
  <si>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</si>
  <si>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</si>
  <si>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</si>
  <si>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</si>
  <si>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</si>
  <si>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</si>
  <si>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</si>
  <si>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</si>
  <si>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</si>
  <si>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</si>
  <si>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</si>
  <si>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</si>
  <si>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</si>
  <si>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</si>
  <si>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</si>
  <si>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</si>
  <si>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</si>
  <si>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</si>
  <si>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</si>
  <si>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</si>
  <si>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</si>
  <si>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</si>
  <si>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</si>
  <si>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</si>
  <si>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</si>
  <si>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</si>
  <si>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</si>
  <si>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</si>
  <si>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</si>
  <si>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</si>
  <si>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</si>
  <si>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</si>
  <si>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</si>
  <si>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</si>
  <si>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</si>
  <si>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</si>
  <si>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</si>
  <si>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</si>
  <si>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</si>
  <si>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</si>
  <si>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</si>
  <si>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</si>
  <si>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</si>
  <si>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</si>
  <si>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</si>
  <si>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</si>
  <si>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</si>
  <si>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</si>
  <si>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</si>
  <si>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</si>
  <si>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</si>
  <si>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</si>
  <si>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</si>
  <si>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</si>
  <si>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</si>
  <si>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</si>
  <si>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</si>
  <si>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</si>
  <si>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</si>
  <si>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</si>
  <si>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</si>
  <si>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</si>
  <si>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</si>
  <si>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</si>
  <si>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</si>
  <si>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</si>
  <si>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</si>
  <si>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</si>
  <si>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</si>
  <si>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</si>
  <si>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</si>
  <si>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</si>
  <si>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</si>
  <si>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</si>
  <si>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</si>
  <si>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</si>
  <si>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</si>
  <si>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</si>
  <si>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</si>
  <si>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</si>
  <si>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</si>
  <si>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</si>
  <si>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</si>
  <si>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</si>
  <si>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</si>
  <si>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</si>
  <si>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</si>
  <si>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</si>
  <si>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</si>
  <si>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</si>
  <si>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</si>
  <si>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</si>
  <si>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</si>
  <si>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</si>
  <si>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</si>
  <si>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</si>
  <si>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</si>
  <si>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</si>
  <si>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</si>
  <si>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</si>
  <si>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</si>
  <si>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</si>
  <si>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</si>
  <si>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</si>
  <si>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</si>
  <si>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</si>
  <si>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</si>
  <si>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</si>
  <si>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</si>
  <si>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</si>
  <si>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</si>
  <si>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</si>
  <si>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</si>
  <si>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</si>
  <si>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</si>
  <si>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</si>
  <si>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</si>
  <si>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</si>
  <si>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</si>
  <si>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</si>
  <si>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</si>
  <si>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</si>
  <si>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</si>
  <si>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</si>
  <si>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</si>
  <si>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</si>
  <si>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</si>
  <si>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</si>
  <si>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</si>
  <si>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</si>
  <si>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</si>
  <si>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</si>
  <si>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</si>
  <si>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</si>
  <si>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</si>
  <si>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</si>
  <si>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</si>
  <si>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</si>
  <si>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</si>
  <si>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</si>
  <si>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</si>
  <si>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</si>
  <si>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</si>
  <si>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</si>
  <si>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</si>
  <si>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</si>
  <si>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</si>
  <si>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</si>
  <si>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</si>
  <si>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</si>
  <si>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</si>
  <si>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</si>
  <si>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</si>
  <si>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</si>
  <si>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</si>
  <si>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</si>
  <si>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</si>
  <si>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</si>
  <si>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</si>
  <si>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</si>
  <si>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</si>
  <si>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</si>
  <si>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</si>
  <si>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</si>
  <si>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</si>
  <si>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</si>
  <si>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</si>
  <si>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</si>
  <si>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</si>
  <si>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</si>
  <si>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</si>
  <si>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</si>
  <si>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</si>
  <si>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</si>
  <si>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</si>
  <si>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</si>
  <si>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</si>
  <si>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</si>
  <si>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</si>
  <si>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</si>
  <si>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</si>
  <si>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</si>
  <si>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</si>
  <si>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</si>
  <si>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</si>
  <si>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</si>
  <si>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</si>
  <si>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</si>
  <si>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</si>
  <si>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</si>
  <si>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</si>
  <si>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</si>
  <si>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</si>
  <si>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</si>
  <si>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</si>
  <si>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</si>
  <si>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</si>
  <si>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</si>
  <si>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</si>
  <si>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</si>
  <si>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</si>
  <si>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</si>
  <si>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</si>
  <si>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</si>
  <si>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</si>
  <si>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</si>
  <si>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</si>
  <si>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</si>
  <si>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</si>
  <si>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</si>
  <si>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</si>
  <si>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</si>
  <si>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</si>
  <si>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</si>
  <si>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</si>
  <si>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</si>
  <si>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</si>
  <si>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</si>
  <si>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</si>
  <si>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</si>
  <si>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</si>
  <si>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</si>
  <si>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</si>
  <si>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</si>
  <si>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</si>
  <si>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</si>
  <si>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</si>
  <si>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</si>
  <si>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</si>
  <si>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</si>
  <si>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</si>
  <si>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</si>
  <si>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</si>
  <si>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</si>
  <si>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</si>
  <si>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</si>
  <si>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</si>
  <si>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</si>
  <si>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</si>
  <si>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</si>
  <si>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</si>
  <si>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</si>
  <si>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</si>
  <si>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</si>
  <si>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</si>
  <si>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</si>
  <si>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</si>
  <si>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</si>
  <si>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</si>
  <si>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</si>
  <si>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</si>
  <si>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</si>
  <si>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</si>
  <si>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</si>
  <si>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</si>
  <si>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</si>
  <si>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</si>
  <si>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</si>
  <si>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</si>
  <si>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</si>
  <si>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</si>
  <si>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</si>
  <si>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</si>
  <si>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</si>
  <si>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</si>
  <si>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</si>
  <si>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</si>
  <si>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</si>
  <si>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</si>
  <si>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</si>
  <si>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</si>
  <si>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</si>
  <si>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</si>
  <si>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</si>
  <si>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</si>
  <si>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</si>
  <si>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</si>
  <si>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</si>
  <si>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</si>
  <si>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</si>
  <si>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</si>
  <si>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</si>
  <si>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</si>
  <si>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</si>
  <si>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</si>
  <si>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</si>
  <si>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</si>
  <si>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</si>
  <si>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</si>
  <si>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</si>
  <si>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</si>
  <si>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</si>
  <si>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</si>
  <si>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</si>
  <si>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</si>
  <si>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</si>
  <si>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</si>
  <si>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</si>
  <si>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</si>
  <si>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</si>
  <si>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</si>
  <si>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</si>
  <si>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</si>
  <si>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</si>
  <si>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</si>
  <si>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</si>
  <si>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</si>
  <si>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</si>
  <si>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</si>
  <si>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</si>
  <si>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</si>
  <si>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</si>
  <si>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</si>
  <si>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</si>
  <si>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</si>
  <si>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</si>
  <si>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</si>
  <si>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</si>
  <si>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</si>
  <si>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</si>
  <si>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</si>
  <si>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</si>
  <si>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</si>
  <si>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</si>
  <si>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</si>
  <si>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</si>
  <si>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</si>
  <si>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</si>
  <si>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</si>
  <si>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</si>
  <si>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</si>
  <si>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</si>
  <si>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</si>
  <si>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</si>
  <si>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</si>
  <si>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</si>
  <si>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</si>
  <si>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</si>
  <si>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</si>
  <si>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</si>
  <si>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</si>
  <si>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</si>
  <si>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</si>
  <si>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</si>
  <si>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</si>
  <si>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</si>
  <si>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</si>
  <si>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</si>
  <si>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</si>
  <si>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</si>
  <si>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</si>
  <si>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</si>
  <si>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</si>
  <si>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</si>
  <si>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</si>
  <si>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</si>
  <si>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</si>
  <si>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</si>
  <si>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</si>
  <si>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</si>
  <si>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</si>
  <si>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</si>
  <si>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</si>
  <si>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</si>
  <si>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</si>
  <si>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</si>
  <si>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</si>
  <si>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</si>
  <si>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</si>
  <si>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</si>
  <si>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</si>
  <si>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</si>
  <si>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</si>
  <si>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</si>
  <si>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</si>
  <si>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</si>
  <si>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</si>
  <si>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</si>
  <si>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</si>
  <si>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</si>
  <si>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</si>
  <si>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</si>
  <si>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</si>
  <si>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</si>
  <si>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</si>
  <si>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</si>
  <si>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</si>
  <si>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</si>
  <si>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</si>
  <si>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</si>
  <si>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</si>
  <si>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</si>
  <si>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</si>
  <si>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</si>
  <si>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</si>
  <si>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</si>
  <si>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</si>
  <si>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</si>
  <si>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</si>
  <si>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</si>
  <si>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</si>
  <si>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</si>
  <si>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</si>
  <si>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</si>
  <si>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</si>
  <si>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</si>
  <si>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</si>
  <si>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</si>
  <si>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</si>
  <si>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</si>
  <si>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</si>
  <si>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</si>
  <si>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</si>
  <si>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</si>
  <si>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</si>
  <si>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</si>
  <si>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</si>
  <si>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</si>
  <si>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</si>
  <si>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</si>
  <si>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</si>
  <si>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</si>
  <si>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</si>
  <si>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</si>
  <si>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</si>
  <si>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</si>
  <si>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</si>
  <si>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</si>
  <si>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</si>
  <si>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</si>
  <si>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</si>
  <si>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</si>
  <si>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</si>
  <si>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</si>
  <si>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</si>
  <si>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</si>
  <si>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</si>
  <si>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</si>
  <si>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</si>
  <si>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</si>
  <si>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</si>
  <si>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</si>
  <si>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</si>
  <si>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</si>
  <si>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</si>
  <si>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</si>
  <si>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</si>
  <si>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</si>
  <si>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</si>
  <si>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</si>
  <si>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</si>
  <si>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</si>
  <si>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</si>
  <si>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</si>
  <si>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</si>
  <si>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</si>
  <si>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</si>
  <si>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</si>
  <si>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</si>
  <si>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</si>
  <si>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</si>
  <si>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</si>
  <si>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</si>
  <si>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</si>
  <si>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</si>
  <si>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</si>
  <si>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</si>
  <si>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</si>
  <si>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</si>
  <si>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</si>
  <si>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</si>
  <si>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</si>
  <si>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</si>
  <si>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</si>
  <si>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</si>
  <si>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</si>
  <si>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</si>
  <si>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</si>
  <si>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</si>
  <si>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</si>
  <si>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</si>
  <si>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</si>
  <si>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</si>
  <si>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</si>
  <si>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</si>
  <si>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</si>
  <si>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</si>
  <si>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</si>
  <si>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</si>
  <si>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</si>
  <si>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</si>
  <si>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</si>
  <si>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</si>
  <si>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</si>
  <si>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</si>
  <si>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</si>
  <si>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</si>
  <si>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</si>
  <si>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</si>
  <si>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</si>
  <si>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</si>
  <si>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</si>
  <si>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</si>
  <si>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</si>
  <si>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</si>
  <si>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</si>
  <si>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</si>
  <si>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</si>
  <si>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</si>
  <si>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</si>
  <si>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</si>
  <si>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</si>
  <si>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</si>
  <si>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</si>
  <si>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</si>
  <si>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</si>
  <si>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</si>
  <si>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</si>
  <si>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</si>
  <si>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</si>
  <si>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</si>
  <si>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</si>
  <si>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</si>
  <si>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</si>
  <si>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</si>
  <si>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</si>
  <si>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</si>
  <si>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</si>
  <si>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</si>
  <si>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</si>
  <si>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</si>
  <si>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</si>
  <si>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</si>
  <si>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</si>
  <si>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</si>
  <si>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</si>
  <si>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</si>
  <si>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</si>
  <si>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</si>
  <si>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</si>
  <si>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</si>
  <si>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</si>
  <si>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</si>
  <si>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</si>
  <si>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</si>
  <si>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</si>
  <si>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</si>
  <si>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</si>
  <si>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</si>
  <si>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</si>
  <si>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</si>
  <si>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</si>
  <si>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</si>
  <si>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</si>
  <si>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</si>
  <si>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</si>
  <si>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</si>
  <si>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</si>
  <si>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</si>
  <si>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</si>
  <si>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</si>
  <si>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</si>
  <si>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</si>
  <si>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</si>
  <si>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</si>
  <si>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</si>
  <si>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</si>
  <si>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</si>
  <si>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</si>
  <si>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</si>
  <si>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</si>
  <si>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</si>
  <si>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</si>
  <si>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</si>
  <si>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</si>
  <si>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</si>
  <si>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</si>
  <si>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</si>
  <si>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</si>
  <si>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</si>
  <si>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</si>
  <si>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</si>
  <si>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</si>
  <si>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</si>
  <si>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</si>
  <si>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</si>
  <si>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</si>
  <si>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</si>
  <si>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</si>
  <si>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</si>
  <si>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</si>
  <si>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</si>
  <si>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</si>
  <si>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</si>
  <si>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</si>
  <si>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</si>
  <si>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</si>
  <si>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</si>
  <si>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</si>
  <si>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</si>
  <si>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</si>
  <si>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</si>
  <si>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</si>
  <si>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</si>
  <si>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</si>
  <si>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</si>
  <si>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</si>
  <si>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</si>
  <si>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</si>
  <si>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</si>
  <si>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</si>
  <si>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</si>
  <si>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</si>
  <si>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</si>
  <si>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</si>
  <si>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</si>
  <si>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</si>
  <si>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</si>
  <si>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</si>
  <si>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</si>
  <si>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</si>
  <si>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</si>
  <si>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</si>
  <si>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</si>
  <si>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</si>
  <si>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</si>
  <si>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</si>
  <si>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</si>
  <si>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</si>
  <si>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</si>
  <si>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</si>
  <si>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</si>
  <si>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</si>
  <si>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</si>
  <si>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</si>
  <si>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</si>
  <si>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</si>
  <si>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</si>
  <si>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</si>
  <si>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</si>
  <si>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</si>
  <si>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</si>
  <si>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</si>
  <si>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</si>
  <si>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</si>
  <si>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</si>
  <si>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</si>
  <si>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</si>
  <si>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</si>
  <si>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</si>
  <si>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</si>
  <si>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</si>
  <si>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</si>
  <si>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</si>
  <si>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</si>
  <si>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</si>
  <si>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</si>
  <si>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</si>
  <si>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</si>
  <si>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</si>
  <si>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</si>
  <si>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</si>
  <si>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</si>
  <si>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</si>
  <si>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</si>
  <si>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</si>
  <si>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</si>
  <si>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</si>
  <si>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</si>
  <si>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</si>
  <si>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</si>
  <si>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</si>
  <si>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</si>
  <si>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</si>
  <si>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</si>
  <si>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</si>
  <si>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</si>
  <si>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</si>
  <si>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</si>
  <si>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</si>
  <si>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</si>
  <si>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</si>
  <si>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</si>
  <si>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</si>
  <si>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</si>
  <si>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</si>
  <si>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</si>
  <si>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</si>
  <si>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</si>
  <si>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</si>
  <si>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</si>
  <si>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</si>
  <si>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</si>
  <si>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</si>
  <si>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</si>
  <si>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</si>
  <si>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</si>
  <si>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</si>
  <si>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</si>
  <si>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</si>
  <si>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</si>
  <si>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</si>
  <si>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</si>
  <si>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</si>
  <si>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</si>
  <si>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</si>
  <si>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</si>
  <si>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</si>
  <si>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</si>
  <si>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</si>
  <si>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</si>
  <si>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</si>
  <si>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</si>
  <si>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</si>
  <si>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</si>
  <si>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</si>
  <si>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</si>
  <si>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</si>
  <si>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</si>
  <si>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</si>
  <si>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</si>
  <si>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</si>
  <si>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</si>
  <si>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</si>
  <si>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</si>
  <si>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</si>
  <si>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</si>
  <si>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</si>
  <si>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</si>
  <si>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</si>
  <si>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</si>
  <si>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</si>
  <si>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</si>
  <si>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</si>
  <si>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</si>
  <si>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</si>
  <si>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</si>
  <si>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</si>
  <si>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</si>
  <si>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</si>
  <si>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</si>
  <si>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</si>
  <si>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</si>
  <si>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</si>
  <si>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</si>
  <si>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</si>
  <si>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</si>
  <si>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</si>
  <si>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</si>
  <si>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</si>
  <si>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</si>
  <si>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</si>
  <si>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</si>
  <si>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</si>
  <si>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</si>
  <si>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</si>
  <si>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</si>
  <si>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</si>
  <si>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</si>
  <si>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</si>
  <si>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</si>
  <si>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</si>
  <si>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</si>
  <si>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</si>
  <si>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</si>
  <si>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</si>
  <si>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</si>
  <si>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</si>
  <si>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</si>
  <si>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</si>
  <si>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</si>
  <si>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</si>
  <si>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</si>
  <si>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</si>
  <si>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</si>
  <si>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</si>
  <si>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</si>
  <si>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</si>
  <si>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</si>
  <si>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</si>
  <si>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</si>
  <si>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</si>
  <si>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</si>
  <si>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</si>
  <si>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</si>
  <si>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</si>
  <si>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</si>
  <si>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</si>
  <si>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</si>
  <si>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</si>
  <si>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</si>
  <si>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</si>
  <si>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</si>
  <si>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</si>
  <si>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</si>
  <si>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</si>
  <si>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</si>
  <si>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</si>
  <si>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</si>
  <si>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</si>
  <si>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</si>
  <si>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</si>
  <si>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</si>
  <si>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</si>
  <si>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</si>
  <si>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</si>
  <si>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</si>
  <si>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</si>
  <si>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</si>
  <si>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</si>
  <si>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</si>
  <si>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</si>
  <si>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</si>
  <si>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</si>
  <si>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</si>
  <si>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</si>
  <si>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</si>
  <si>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</si>
  <si>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</si>
  <si>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</si>
  <si>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</si>
  <si>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</si>
  <si>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</si>
  <si>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</si>
  <si>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</si>
  <si>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</si>
  <si>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</si>
  <si>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</si>
  <si>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</si>
  <si>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</si>
  <si>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</si>
  <si>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</si>
  <si>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</si>
  <si>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</si>
  <si>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</si>
  <si>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</si>
  <si>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</si>
  <si>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</si>
  <si>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</si>
  <si>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</si>
  <si>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</si>
  <si>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</si>
  <si>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</si>
  <si>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</si>
  <si>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</si>
  <si>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</si>
  <si>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</si>
  <si>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</si>
  <si>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</si>
  <si>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</si>
  <si>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</si>
  <si>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</si>
  <si>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</si>
  <si>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</si>
  <si>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</si>
  <si>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</si>
  <si>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</si>
  <si>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</si>
  <si>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</si>
  <si>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</si>
  <si>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</si>
  <si>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</si>
  <si>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</si>
  <si>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</si>
  <si>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</si>
  <si>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</si>
  <si>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</si>
  <si>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</si>
  <si>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</si>
  <si>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</si>
  <si>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</si>
  <si>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</si>
  <si>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</si>
  <si>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</si>
  <si>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</si>
  <si>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</si>
  <si>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</si>
  <si>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</si>
  <si>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</si>
  <si>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</si>
  <si>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</si>
  <si>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</si>
  <si>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</si>
  <si>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</si>
  <si>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</si>
  <si>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</si>
  <si>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</si>
  <si>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</si>
  <si>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</si>
  <si>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</si>
  <si>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</si>
  <si>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</si>
  <si>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</si>
  <si>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</si>
  <si>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</si>
  <si>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</si>
  <si>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</si>
  <si>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</si>
  <si>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</si>
  <si>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</si>
  <si>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</si>
  <si>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</si>
  <si>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</si>
  <si>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</si>
  <si>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</si>
  <si>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</si>
  <si>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</si>
  <si>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</si>
  <si>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</si>
  <si>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</si>
  <si>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</si>
  <si>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</si>
  <si>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</si>
  <si>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</si>
  <si>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</si>
  <si>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</si>
  <si>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</si>
  <si>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</si>
  <si>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</si>
  <si>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</si>
  <si>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</si>
  <si>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</si>
  <si>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</si>
  <si>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</si>
  <si>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</si>
  <si>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</si>
  <si>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</si>
  <si>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</si>
  <si>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</si>
  <si>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</si>
  <si>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</si>
  <si>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</si>
  <si>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</si>
  <si>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</si>
  <si>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</si>
  <si>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</si>
  <si>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</si>
  <si>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</si>
  <si>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</si>
  <si>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</si>
  <si>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</si>
  <si>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</si>
  <si>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</si>
  <si>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</si>
  <si>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</si>
  <si>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</si>
  <si>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</si>
  <si>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</si>
  <si>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</si>
  <si>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</si>
  <si>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</si>
  <si>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</si>
  <si>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</si>
  <si>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</si>
  <si>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</si>
  <si>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</si>
  <si>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</si>
  <si>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</si>
  <si>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</si>
  <si>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</si>
  <si>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</si>
  <si>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</si>
  <si>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</si>
  <si>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</si>
  <si>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</si>
  <si>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</si>
  <si>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</si>
  <si>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</si>
  <si>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</si>
  <si>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</si>
  <si>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</si>
  <si>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</si>
  <si>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</si>
  <si>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</si>
  <si>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</si>
  <si>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</si>
  <si>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</si>
  <si>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</si>
  <si>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</si>
  <si>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</si>
  <si>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</si>
  <si>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</si>
  <si>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</si>
  <si>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</si>
  <si>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</si>
  <si>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</si>
  <si>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</si>
  <si>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</si>
  <si>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</si>
  <si>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</si>
  <si>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</si>
  <si>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</si>
  <si>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</si>
  <si>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</si>
  <si>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</si>
  <si>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</si>
  <si>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</si>
  <si>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</si>
  <si>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</si>
  <si>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</si>
  <si>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</si>
  <si>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</si>
  <si>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</si>
  <si>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</si>
  <si>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</si>
  <si>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</si>
  <si>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</si>
  <si>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</si>
  <si>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</si>
  <si>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</si>
  <si>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</si>
  <si>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</si>
  <si>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</si>
  <si>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</si>
  <si>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</si>
  <si>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</si>
  <si>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</si>
  <si>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</si>
  <si>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</si>
  <si>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</si>
  <si>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</si>
  <si>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</si>
  <si>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</si>
  <si>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</si>
  <si>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</si>
  <si>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</si>
  <si>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</si>
  <si>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</si>
  <si>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</si>
  <si>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</si>
  <si>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</si>
  <si>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</si>
  <si>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</si>
  <si>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</si>
  <si>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</si>
  <si>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</si>
  <si>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</si>
  <si>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</si>
  <si>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</si>
  <si>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</si>
  <si>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</si>
  <si>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</si>
  <si>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</si>
  <si>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</si>
  <si>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</si>
  <si>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</si>
  <si>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</si>
  <si>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</si>
  <si>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</si>
  <si>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</si>
  <si>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</si>
  <si>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</si>
  <si>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</si>
  <si>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</si>
  <si>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</si>
  <si>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</si>
  <si>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</si>
  <si>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</si>
  <si>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</si>
  <si>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</si>
  <si>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</si>
  <si>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</si>
  <si>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</si>
  <si>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</si>
  <si>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</si>
  <si>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</si>
  <si>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</si>
  <si>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</si>
  <si>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</si>
  <si>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</si>
  <si>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</si>
  <si>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</si>
  <si>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</si>
  <si>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</si>
  <si>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</si>
  <si>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</si>
  <si>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</si>
  <si>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</si>
  <si>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</si>
  <si>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</si>
  <si>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</si>
  <si>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</si>
  <si>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</si>
  <si>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</si>
  <si>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</si>
  <si>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</si>
  <si>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</si>
  <si>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</si>
  <si>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</si>
  <si>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</si>
  <si>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</si>
  <si>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</si>
  <si>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</si>
  <si>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</si>
  <si>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</si>
  <si>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</si>
  <si>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</si>
  <si>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</si>
  <si>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</si>
  <si>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</si>
  <si>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</si>
  <si>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</si>
  <si>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</si>
  <si>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</si>
  <si>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</si>
  <si>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</si>
  <si>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</si>
  <si>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</si>
  <si>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</si>
  <si>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</si>
  <si>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</si>
  <si>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</si>
  <si>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</si>
  <si>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</si>
  <si>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</si>
  <si>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</si>
  <si>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</si>
  <si>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</si>
  <si>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</si>
  <si>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</si>
  <si>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</si>
  <si>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</si>
  <si>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</si>
  <si>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</si>
  <si>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</si>
  <si>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</si>
  <si>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</si>
  <si>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</si>
  <si>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</si>
  <si>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</si>
  <si>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</si>
  <si>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</si>
  <si>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</si>
  <si>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</si>
  <si>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</si>
  <si>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</si>
  <si>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</si>
  <si>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</si>
  <si>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</si>
  <si>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</si>
  <si>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</si>
  <si>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</si>
  <si>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</si>
  <si>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</si>
  <si>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</si>
  <si>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</si>
  <si>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</si>
  <si>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</si>
  <si>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</si>
  <si>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</si>
  <si>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</si>
  <si>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</si>
  <si>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</si>
  <si>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</si>
  <si>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</si>
  <si>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</si>
  <si>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</si>
  <si>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</si>
  <si>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</si>
  <si>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</si>
  <si>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</si>
  <si>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</si>
  <si>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</si>
  <si>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</si>
  <si>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</si>
  <si>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</si>
  <si>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</si>
  <si>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</si>
  <si>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</si>
  <si>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</si>
  <si>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</si>
  <si>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</si>
  <si>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</si>
  <si>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</si>
  <si>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</si>
  <si>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</si>
  <si>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</si>
  <si>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</si>
  <si>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</si>
  <si>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</si>
  <si>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</si>
  <si>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</si>
  <si>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</si>
  <si>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</si>
  <si>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</si>
  <si>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</si>
  <si>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</si>
  <si>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</si>
  <si>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</si>
  <si>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</si>
  <si>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</si>
  <si>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</si>
  <si>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</si>
  <si>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</si>
  <si>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</si>
  <si>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</si>
  <si>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</si>
  <si>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</si>
  <si>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</si>
  <si>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</si>
  <si>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</si>
  <si>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</si>
  <si>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</si>
  <si>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</si>
  <si>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</si>
  <si>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</si>
  <si>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</si>
  <si>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</si>
  <si>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</si>
  <si>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</si>
  <si>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</si>
  <si>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</si>
  <si>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</si>
  <si>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</si>
  <si>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</si>
  <si>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</si>
  <si>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</si>
  <si>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</si>
  <si>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</si>
  <si>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</si>
  <si>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</si>
  <si>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</si>
  <si>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</si>
  <si>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</si>
  <si>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</si>
  <si>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</si>
  <si>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</si>
  <si>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</si>
  <si>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</si>
  <si>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</si>
  <si>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</si>
  <si>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</si>
  <si>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</si>
  <si>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</si>
  <si>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</si>
  <si>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</si>
  <si>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</si>
  <si>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</si>
  <si>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</si>
  <si>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</si>
  <si>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</si>
  <si>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</si>
  <si>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</si>
  <si>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</si>
  <si>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</si>
  <si>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</si>
  <si>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</si>
  <si>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</si>
  <si>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</si>
  <si>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</si>
  <si>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</si>
  <si>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</si>
  <si>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</si>
  <si>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</si>
  <si>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</si>
  <si>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</si>
  <si>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</si>
  <si>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</si>
  <si>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</si>
  <si>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</si>
  <si>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</si>
  <si>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</si>
  <si>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</si>
  <si>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</si>
  <si>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</si>
  <si>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</si>
  <si>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</si>
  <si>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</si>
  <si>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</si>
  <si>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</si>
  <si>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</si>
  <si>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</si>
  <si>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</si>
  <si>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</si>
  <si>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</si>
  <si>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</si>
  <si>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</si>
  <si>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</si>
  <si>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</si>
  <si>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</si>
  <si>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</si>
  <si>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</si>
  <si>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</si>
  <si>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</si>
  <si>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</si>
  <si>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</si>
  <si>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</si>
  <si>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</si>
  <si>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</si>
  <si>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</si>
  <si>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</si>
  <si>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</si>
  <si>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</si>
  <si>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</si>
  <si>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</si>
  <si>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</si>
  <si>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</si>
  <si>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</si>
  <si>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</si>
  <si>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</si>
  <si>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</si>
  <si>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</si>
  <si>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</si>
  <si>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</si>
  <si>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</si>
  <si>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</si>
  <si>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</si>
  <si>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</si>
  <si>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</si>
  <si>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</si>
  <si>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</si>
  <si>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</si>
  <si>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</si>
  <si>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</si>
  <si>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</si>
  <si>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</si>
  <si>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</si>
  <si>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</si>
  <si>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</si>
  <si>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</si>
  <si>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</si>
  <si>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</si>
  <si>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</si>
  <si>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</si>
  <si>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</si>
  <si>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</si>
  <si>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</si>
  <si>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</si>
  <si>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</si>
  <si>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</si>
  <si>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</si>
  <si>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</si>
  <si>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</si>
  <si>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</si>
  <si>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</si>
  <si>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</si>
  <si>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</si>
  <si>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</si>
  <si>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</si>
  <si>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</si>
  <si>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</si>
  <si>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</si>
  <si>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</si>
  <si>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</si>
  <si>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</si>
  <si>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</si>
  <si>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</si>
  <si>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</si>
  <si>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</si>
  <si>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</si>
  <si>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</si>
  <si>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</si>
  <si>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</si>
  <si>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</si>
  <si>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</si>
  <si>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</si>
  <si>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</si>
  <si>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</si>
  <si>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</si>
  <si>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</si>
  <si>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</si>
  <si>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</si>
  <si>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</si>
  <si>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</si>
  <si>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</si>
  <si>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</si>
  <si>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</si>
  <si>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</si>
  <si>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</si>
  <si>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</si>
  <si>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</si>
  <si>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</si>
  <si>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</si>
  <si>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</si>
  <si>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</si>
  <si>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</si>
  <si>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</si>
  <si>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</si>
  <si>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</si>
  <si>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</si>
  <si>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</si>
  <si>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</si>
  <si>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</si>
  <si>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</si>
  <si>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</si>
  <si>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</si>
  <si>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</si>
  <si>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</si>
  <si>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</si>
  <si>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</si>
  <si>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</si>
  <si>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</si>
  <si>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</si>
  <si>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</si>
  <si>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</si>
  <si>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</si>
  <si>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</si>
  <si>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</si>
  <si>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</si>
  <si>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</si>
  <si>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</si>
  <si>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</si>
  <si>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</si>
  <si>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</si>
  <si>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</si>
  <si>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</si>
  <si>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</si>
  <si>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</si>
  <si>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</si>
  <si>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</si>
  <si>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</si>
  <si>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</si>
  <si>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</si>
  <si>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</si>
  <si>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</si>
  <si>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</si>
  <si>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</si>
  <si>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</si>
  <si>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</si>
  <si>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</si>
  <si>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</si>
  <si>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</si>
  <si>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</si>
  <si>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</si>
  <si>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</si>
  <si>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</si>
  <si>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</si>
  <si>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</si>
  <si>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</si>
  <si>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</si>
  <si>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</si>
  <si>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</si>
  <si>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</si>
  <si>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</si>
  <si>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</si>
  <si>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</si>
  <si>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</si>
  <si>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</si>
  <si>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</si>
  <si>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</si>
  <si>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</si>
  <si>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</si>
  <si>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</si>
  <si>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</si>
  <si>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</si>
  <si>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</si>
  <si>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</si>
  <si>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</si>
  <si>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</si>
  <si>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</si>
  <si>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</si>
  <si>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</si>
  <si>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</si>
  <si>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</si>
  <si>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</si>
  <si>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</si>
  <si>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</si>
  <si>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</si>
  <si>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</si>
  <si>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</si>
  <si>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</si>
  <si>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</si>
  <si>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</si>
  <si>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</si>
  <si>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</si>
  <si>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</si>
  <si>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</si>
  <si>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</si>
  <si>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</si>
  <si>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</si>
  <si>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</si>
  <si>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</si>
  <si>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</si>
  <si>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</si>
  <si>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</si>
  <si>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</si>
  <si>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</si>
  <si>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</si>
  <si>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</si>
  <si>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</si>
  <si>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</si>
  <si>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</si>
  <si>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</si>
  <si>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</si>
  <si>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</si>
  <si>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</si>
  <si>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</si>
  <si>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</si>
  <si>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</si>
  <si>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</si>
  <si>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</si>
  <si>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</si>
  <si>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</si>
  <si>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</si>
  <si>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</si>
  <si>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</si>
  <si>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</si>
  <si>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</si>
  <si>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</si>
  <si>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</si>
  <si>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</si>
  <si>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</si>
  <si>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</si>
  <si>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</si>
  <si>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</si>
  <si>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</si>
  <si>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</si>
  <si>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</si>
  <si>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</si>
  <si>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</si>
  <si>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</si>
  <si>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</si>
  <si>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</si>
  <si>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</si>
  <si>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</si>
  <si>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</si>
  <si>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</si>
  <si>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</si>
  <si>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</si>
  <si>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</si>
  <si>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</si>
  <si>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</si>
  <si>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</si>
  <si>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</si>
  <si>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</si>
  <si>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</si>
  <si>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</si>
  <si>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</si>
  <si>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</si>
  <si>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</si>
  <si>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</si>
  <si>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</si>
  <si>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</si>
  <si>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</si>
  <si>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</si>
  <si>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</si>
  <si>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</si>
  <si>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</si>
  <si>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</si>
  <si>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</si>
  <si>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</si>
  <si>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</si>
  <si>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</si>
  <si>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</si>
  <si>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</si>
  <si>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</si>
  <si>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</si>
  <si>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</si>
  <si>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</si>
  <si>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</si>
  <si>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</si>
  <si>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</si>
  <si>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</si>
  <si>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</si>
  <si>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</si>
  <si>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</si>
  <si>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</si>
  <si>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</si>
  <si>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</si>
  <si>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</si>
  <si>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</si>
  <si>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</si>
  <si>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</si>
  <si>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</si>
  <si>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</si>
  <si>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</si>
  <si>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</si>
  <si>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</si>
  <si>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</si>
  <si>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</si>
  <si>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</si>
  <si>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</si>
  <si>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</si>
  <si>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</si>
  <si>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</si>
  <si>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</si>
  <si>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</si>
  <si>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</si>
  <si>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</si>
  <si>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</si>
  <si>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</si>
  <si>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</si>
  <si>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</si>
  <si>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</si>
  <si>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</si>
  <si>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</si>
  <si>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</si>
  <si>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</si>
  <si>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</si>
  <si>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</si>
  <si>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</si>
  <si>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</si>
  <si>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</si>
  <si>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</si>
  <si>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</si>
  <si>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</si>
  <si>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</si>
  <si>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</si>
  <si>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</si>
  <si>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</si>
  <si>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</si>
  <si>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</si>
  <si>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</si>
  <si>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</si>
  <si>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</si>
  <si>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</si>
  <si>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</si>
  <si>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</si>
  <si>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</si>
  <si>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</si>
  <si>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</si>
  <si>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</si>
  <si>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</si>
  <si>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</si>
  <si>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</si>
  <si>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</si>
  <si>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</si>
  <si>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</si>
  <si>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</si>
  <si>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</si>
  <si>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</si>
  <si>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</si>
  <si>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</si>
  <si>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</si>
  <si>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</si>
  <si>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</si>
  <si>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</si>
  <si>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</si>
  <si>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</si>
  <si>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</si>
  <si>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</si>
  <si>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</si>
  <si>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</si>
  <si>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</si>
  <si>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</si>
  <si>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</si>
  <si>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</si>
  <si>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</si>
  <si>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</si>
  <si>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</si>
  <si>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</si>
  <si>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</si>
  <si>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</si>
  <si>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</si>
  <si>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</si>
  <si>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</si>
  <si>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</si>
  <si>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</si>
  <si>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</si>
  <si>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</si>
  <si>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</si>
  <si>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</si>
  <si>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</si>
  <si>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</si>
  <si>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</si>
  <si>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</si>
  <si>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</si>
  <si>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</si>
  <si>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</si>
  <si>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</si>
  <si>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</si>
  <si>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</si>
  <si>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</si>
  <si>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</si>
  <si>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</si>
  <si>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</si>
  <si>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</si>
  <si>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</si>
  <si>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</si>
  <si>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</si>
  <si>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</si>
  <si>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</si>
  <si>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</si>
  <si>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</si>
  <si>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</si>
  <si>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</si>
  <si>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</si>
  <si>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</si>
  <si>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</si>
  <si>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</si>
  <si>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</si>
  <si>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</si>
  <si>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</si>
  <si>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</si>
  <si>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</si>
  <si>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</si>
  <si>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</si>
  <si>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</si>
  <si>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</si>
  <si>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</si>
  <si>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</si>
  <si>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</si>
  <si>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</si>
  <si>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</si>
  <si>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</si>
  <si>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</si>
  <si>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</si>
  <si>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</si>
  <si>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</si>
  <si>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</si>
  <si>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</si>
  <si>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</si>
  <si>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</si>
  <si>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</si>
  <si>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</si>
  <si>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</si>
  <si>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</si>
  <si>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</si>
  <si>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</si>
  <si>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</si>
  <si>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</si>
  <si>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</si>
  <si>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</si>
  <si>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</si>
  <si>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</si>
  <si>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</si>
  <si>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</si>
  <si>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</si>
  <si>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</si>
  <si>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</si>
  <si>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</si>
  <si>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</si>
  <si>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</si>
  <si>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</si>
  <si>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</si>
  <si>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</si>
  <si>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</si>
  <si>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</si>
  <si>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</si>
  <si>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</si>
  <si>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</si>
  <si>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</si>
  <si>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</si>
  <si>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</si>
  <si>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</si>
  <si>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</si>
  <si>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</si>
  <si>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</si>
  <si>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</si>
  <si>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</si>
  <si>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</si>
  <si>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</si>
  <si>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</si>
  <si>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</si>
  <si>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</si>
  <si>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</si>
  <si>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</si>
  <si>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</si>
  <si>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</si>
  <si>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</si>
  <si>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</si>
  <si>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</si>
  <si>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</si>
  <si>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</si>
  <si>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</si>
  <si>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</si>
  <si>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</si>
  <si>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</si>
  <si>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</si>
  <si>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</si>
  <si>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</si>
  <si>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</si>
  <si>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</si>
  <si>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</si>
  <si>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</si>
  <si>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</si>
  <si>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</si>
  <si>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</si>
  <si>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</si>
  <si>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</si>
  <si>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</si>
  <si>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</si>
  <si>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</si>
  <si>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</si>
  <si>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</si>
  <si>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</si>
  <si>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</si>
  <si>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</si>
  <si>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</si>
  <si>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</si>
  <si>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</si>
  <si>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</si>
  <si>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</si>
  <si>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</si>
  <si>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</si>
  <si>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</si>
  <si>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</si>
  <si>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</si>
  <si>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</si>
  <si>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</si>
  <si>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</si>
  <si>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</si>
  <si>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</si>
  <si>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</si>
  <si>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</si>
  <si>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</si>
  <si>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</si>
  <si>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</si>
  <si>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</si>
  <si>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</si>
  <si>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</si>
  <si>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</si>
  <si>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</si>
  <si>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</si>
  <si>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</si>
  <si>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</si>
  <si>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</si>
  <si>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</si>
  <si>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</si>
  <si>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</si>
  <si>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</si>
  <si>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</si>
  <si>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</si>
  <si>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</si>
  <si>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</si>
  <si>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</si>
  <si>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</si>
  <si>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</si>
  <si>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</si>
  <si>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</si>
  <si>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</si>
  <si>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</si>
  <si>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</si>
  <si>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</si>
  <si>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</si>
  <si>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</si>
  <si>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</si>
  <si>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</si>
  <si>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</si>
  <si>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</si>
  <si>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</si>
  <si>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</si>
  <si>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</si>
  <si>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</si>
  <si>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</si>
  <si>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</si>
  <si>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</si>
  <si>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</si>
  <si>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</si>
  <si>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</si>
  <si>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</si>
  <si>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</si>
  <si>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</si>
  <si>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</si>
  <si>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</si>
  <si>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</si>
  <si>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</si>
  <si>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</si>
  <si>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</si>
  <si>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</si>
  <si>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</si>
  <si>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</si>
  <si>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</si>
  <si>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</si>
  <si>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</si>
  <si>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</si>
  <si>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</si>
  <si>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</si>
  <si>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</si>
  <si>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</si>
  <si>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</si>
  <si>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</si>
  <si>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</si>
  <si>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</si>
  <si>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</si>
  <si>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</si>
  <si>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</si>
  <si>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</si>
  <si>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</si>
  <si>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</si>
  <si>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</si>
  <si>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</si>
  <si>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</si>
  <si>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</si>
  <si>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</si>
  <si>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</si>
  <si>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</si>
  <si>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</si>
  <si>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</si>
  <si>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</si>
  <si>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</si>
  <si>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</si>
  <si>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</si>
  <si>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</si>
  <si>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</si>
  <si>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</si>
  <si>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</si>
  <si>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</si>
  <si>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</si>
  <si>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</si>
  <si>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</si>
  <si>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</si>
  <si>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</si>
  <si>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</si>
  <si>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</si>
  <si>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</si>
  <si>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</si>
  <si>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</si>
  <si>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</si>
  <si>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</si>
  <si>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</si>
  <si>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</si>
  <si>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</si>
  <si>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</si>
  <si>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</si>
  <si>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</si>
  <si>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</si>
  <si>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</si>
  <si>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</si>
  <si>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</si>
  <si>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</si>
  <si>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</si>
  <si>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</si>
  <si>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</si>
  <si>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</si>
  <si>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</si>
  <si>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</si>
  <si>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</si>
  <si>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</si>
  <si>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</si>
  <si>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</si>
  <si>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</si>
  <si>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</si>
  <si>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</si>
  <si>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</si>
  <si>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</si>
  <si>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</si>
  <si>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</si>
  <si>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</si>
  <si>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</si>
  <si>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</si>
  <si>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</si>
  <si>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</si>
  <si>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</si>
  <si>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</si>
  <si>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</si>
  <si>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</si>
  <si>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</si>
  <si>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</si>
  <si>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</si>
  <si>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</si>
  <si>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</si>
  <si>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</si>
  <si>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</si>
  <si>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</si>
  <si>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</si>
  <si>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</si>
  <si>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</si>
  <si>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</si>
  <si>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</si>
  <si>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</si>
  <si>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</si>
  <si>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</si>
  <si>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</si>
  <si>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</si>
  <si>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</si>
  <si>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</si>
  <si>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</si>
  <si>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</si>
  <si>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</si>
  <si>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</si>
  <si>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</si>
  <si>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</si>
  <si>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</si>
  <si>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</si>
  <si>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</si>
  <si>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</si>
  <si>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</si>
  <si>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</si>
  <si>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</si>
  <si>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</si>
  <si>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</si>
  <si>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</si>
  <si>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</si>
  <si>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</si>
  <si>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</si>
  <si>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</si>
  <si>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</si>
  <si>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</si>
  <si>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</si>
  <si>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</si>
  <si>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</si>
  <si>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</si>
  <si>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</si>
  <si>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</si>
  <si>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</si>
  <si>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</si>
  <si>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</si>
  <si>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</si>
  <si>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</si>
  <si>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</si>
  <si>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</si>
  <si>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</si>
  <si>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</si>
  <si>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</si>
  <si>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</si>
  <si>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</si>
  <si>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</si>
  <si>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</si>
  <si>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</si>
  <si>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</si>
  <si>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</si>
  <si>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</si>
  <si>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</si>
  <si>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</si>
  <si>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</si>
  <si>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</si>
  <si>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</si>
  <si>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</si>
  <si>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</si>
  <si>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</si>
  <si>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</si>
  <si>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</si>
  <si>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</si>
  <si>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</si>
  <si>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</si>
  <si>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</si>
  <si>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</si>
  <si>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</si>
  <si>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</si>
  <si>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</si>
  <si>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</si>
  <si>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</si>
  <si>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</si>
  <si>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</si>
  <si>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</si>
  <si>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</si>
  <si>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</si>
  <si>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</si>
  <si>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</si>
  <si>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</si>
  <si>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</si>
  <si>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</si>
  <si>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</si>
  <si>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</si>
  <si>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</si>
  <si>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</si>
  <si>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</si>
  <si>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</si>
  <si>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</si>
  <si>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</si>
  <si>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</si>
  <si>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</si>
  <si>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</si>
  <si>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</si>
  <si>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</si>
  <si>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</si>
  <si>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</si>
  <si>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</si>
  <si>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</si>
  <si>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</si>
  <si>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</si>
  <si>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</si>
  <si>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</si>
  <si>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</si>
  <si>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</si>
  <si>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</si>
  <si>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</si>
  <si>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</si>
  <si>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</si>
  <si>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</si>
  <si>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</si>
  <si>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</si>
  <si>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</si>
  <si>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</si>
  <si>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</si>
  <si>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</si>
  <si>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</si>
  <si>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</si>
  <si>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</si>
  <si>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</si>
  <si>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</si>
  <si>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</si>
  <si>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</si>
  <si>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</si>
  <si>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</si>
  <si>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</si>
  <si>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</si>
  <si>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</si>
  <si>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</si>
  <si>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</si>
  <si>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</si>
  <si>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</si>
  <si>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</si>
  <si>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</si>
  <si>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</si>
  <si>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</si>
  <si>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</si>
  <si>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</si>
  <si>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</si>
  <si>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</si>
  <si>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</si>
  <si>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</si>
  <si>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</si>
  <si>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</si>
  <si>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</si>
  <si>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</si>
  <si>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</si>
  <si>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</si>
  <si>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</si>
  <si>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</si>
  <si>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</si>
  <si>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</si>
  <si>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</si>
  <si>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</si>
  <si>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</si>
  <si>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</si>
  <si>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</si>
  <si>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</si>
  <si>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</si>
  <si>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</si>
  <si>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</si>
  <si>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</si>
  <si>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</si>
  <si>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</si>
  <si>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</si>
  <si>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</si>
  <si>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</si>
  <si>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</si>
  <si>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</si>
  <si>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</si>
  <si>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</si>
  <si>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</si>
  <si>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</si>
  <si>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</si>
  <si>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</si>
  <si>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</si>
  <si>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</si>
  <si>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</si>
  <si>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</si>
  <si>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</si>
  <si>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</si>
  <si>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</si>
  <si>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</si>
  <si>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</si>
  <si>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</si>
  <si>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</si>
  <si>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</si>
  <si>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</si>
  <si>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</si>
  <si>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</si>
  <si>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</si>
  <si>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</si>
  <si>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</si>
  <si>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</si>
  <si>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</si>
  <si>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</si>
  <si>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</si>
  <si>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</si>
  <si>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</si>
  <si>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</si>
  <si>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</si>
  <si>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</si>
  <si>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</si>
  <si>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</si>
  <si>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</si>
  <si>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</si>
  <si>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</si>
  <si>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</si>
  <si>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</si>
  <si>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</si>
  <si>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</si>
  <si>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</si>
  <si>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</si>
  <si>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</si>
  <si>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</si>
  <si>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</si>
  <si>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</si>
  <si>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</si>
  <si>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</si>
  <si>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</si>
  <si>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</si>
  <si>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</si>
  <si>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</si>
  <si>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</si>
  <si>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</si>
  <si>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</si>
  <si>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</si>
  <si>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</si>
  <si>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</si>
  <si>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</si>
  <si>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</si>
  <si>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</si>
  <si>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</si>
  <si>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</si>
  <si>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</si>
  <si>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</si>
  <si>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</si>
  <si>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</si>
  <si>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</si>
  <si>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</si>
  <si>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</si>
  <si>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</si>
  <si>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</si>
  <si>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</si>
  <si>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</si>
  <si>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</si>
  <si>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</si>
  <si>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</si>
  <si>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</si>
  <si>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</si>
  <si>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</si>
  <si>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</si>
  <si>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</si>
  <si>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</si>
  <si>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</si>
  <si>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</si>
  <si>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</si>
  <si>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</si>
  <si>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</si>
  <si>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</si>
  <si>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</si>
  <si>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</si>
  <si>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</si>
  <si>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</si>
  <si>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</si>
  <si>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</si>
  <si>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</si>
  <si>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</si>
  <si>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</si>
  <si>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</si>
  <si>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</si>
  <si>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</si>
  <si>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</si>
  <si>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</si>
  <si>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</si>
  <si>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</si>
  <si>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</si>
  <si>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</si>
  <si>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</si>
  <si>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</si>
  <si>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</si>
  <si>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</si>
  <si>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</si>
  <si>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</si>
  <si>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</si>
  <si>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</si>
  <si>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</si>
  <si>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</si>
  <si>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</si>
  <si>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</si>
  <si>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</si>
  <si>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</si>
  <si>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</si>
  <si>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</si>
  <si>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</si>
  <si>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</si>
  <si>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</si>
  <si>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</si>
  <si>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</si>
  <si>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</si>
  <si>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</si>
  <si>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</si>
  <si>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</si>
  <si>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</si>
  <si>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</si>
  <si>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</si>
  <si>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</si>
  <si>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</si>
  <si>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</si>
  <si>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</si>
  <si>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</si>
  <si>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</si>
  <si>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</si>
  <si>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</si>
  <si>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</si>
  <si>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</si>
  <si>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</si>
  <si>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</si>
  <si>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</si>
  <si>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</si>
  <si>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</si>
  <si>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</si>
  <si>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</si>
  <si>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</si>
  <si>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</si>
  <si>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</si>
  <si>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</si>
  <si>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</si>
  <si>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</si>
  <si>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</si>
  <si>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</si>
  <si>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</si>
  <si>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</si>
  <si>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</si>
  <si>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</si>
  <si>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</si>
  <si>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</si>
  <si>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</si>
  <si>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</si>
  <si>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</si>
  <si>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</si>
  <si>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</si>
  <si>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</si>
  <si>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</si>
  <si>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</si>
  <si>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</si>
  <si>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</si>
  <si>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</si>
  <si>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</si>
  <si>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</si>
  <si>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</si>
  <si>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</si>
  <si>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</si>
  <si>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</si>
  <si>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</si>
  <si>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</si>
  <si>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</si>
  <si>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</si>
  <si>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</si>
  <si>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</si>
  <si>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</si>
  <si>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</si>
  <si>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</si>
  <si>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</si>
  <si>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</si>
  <si>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</si>
  <si>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</si>
  <si>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</si>
  <si>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</si>
  <si>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</si>
  <si>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</si>
  <si>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</si>
  <si>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</si>
  <si>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</si>
  <si>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</si>
  <si>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</si>
  <si>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</si>
  <si>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</si>
  <si>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</si>
  <si>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</si>
  <si>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</si>
  <si>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</si>
  <si>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</si>
  <si>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</si>
  <si>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</si>
  <si>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</si>
  <si>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</si>
  <si>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</si>
  <si>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</si>
  <si>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</si>
  <si>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</si>
  <si>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</si>
  <si>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</si>
  <si>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</si>
  <si>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</si>
  <si>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</si>
  <si>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</si>
  <si>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</si>
  <si>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</si>
  <si>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</si>
  <si>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</si>
  <si>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</si>
  <si>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</si>
  <si>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</si>
  <si>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</si>
  <si>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</si>
  <si>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</si>
  <si>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</si>
  <si>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</si>
  <si>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</si>
  <si>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</si>
  <si>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</si>
  <si>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</si>
  <si>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</si>
  <si>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</si>
  <si>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</si>
  <si>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</si>
  <si>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</si>
  <si>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</si>
  <si>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</si>
  <si>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</si>
  <si>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</si>
  <si>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</si>
  <si>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</si>
  <si>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</si>
  <si>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</si>
  <si>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</si>
  <si>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</si>
  <si>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</si>
  <si>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</si>
  <si>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</si>
  <si>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</si>
  <si>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</si>
  <si>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</si>
  <si>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</si>
  <si>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</si>
  <si>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</si>
  <si>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</si>
  <si>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</si>
  <si>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</si>
  <si>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</si>
  <si>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</si>
  <si>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</si>
  <si>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</si>
  <si>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</si>
  <si>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</si>
  <si>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</si>
  <si>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</si>
  <si>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</si>
  <si>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</si>
  <si>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</si>
  <si>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</si>
  <si>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</si>
  <si>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</si>
  <si>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</si>
  <si>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</si>
  <si>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</si>
  <si>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</si>
  <si>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</si>
  <si>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</si>
  <si>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</si>
  <si>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</si>
  <si>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</si>
  <si>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</si>
  <si>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</si>
  <si>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</si>
  <si>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</si>
  <si>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</si>
  <si>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</si>
  <si>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</si>
  <si>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</si>
  <si>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</si>
  <si>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</si>
  <si>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</si>
  <si>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</si>
  <si>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</si>
  <si>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</si>
  <si>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</si>
  <si>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</si>
  <si>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</si>
  <si>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</si>
  <si>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</si>
  <si>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</si>
  <si>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</si>
  <si>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</si>
  <si>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</si>
  <si>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</si>
  <si>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</si>
  <si>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</si>
  <si>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</si>
  <si>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</si>
  <si>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</si>
  <si>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</si>
  <si>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</si>
  <si>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</si>
  <si>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</si>
  <si>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</si>
  <si>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</si>
  <si>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</si>
  <si>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</si>
  <si>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</si>
  <si>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</si>
  <si>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</si>
  <si>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</si>
  <si>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</si>
  <si>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</si>
  <si>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</si>
  <si>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</si>
  <si>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</si>
  <si>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</si>
  <si>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</si>
  <si>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</si>
  <si>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</si>
  <si>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</si>
  <si>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</si>
  <si>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</si>
  <si>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</si>
  <si>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</si>
  <si>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</si>
  <si>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</si>
  <si>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</si>
  <si>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</si>
  <si>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</si>
  <si>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</si>
  <si>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</si>
  <si>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</si>
  <si>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</si>
  <si>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</si>
  <si>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</si>
  <si>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</si>
  <si>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</si>
  <si>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</si>
  <si>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</si>
  <si>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</si>
  <si>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</si>
  <si>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</si>
  <si>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</si>
  <si>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</si>
  <si>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</si>
  <si>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</si>
  <si>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</si>
  <si>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</si>
  <si>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</si>
  <si>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</si>
  <si>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</si>
  <si>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</si>
  <si>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</si>
  <si>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</si>
  <si>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</si>
  <si>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</si>
  <si>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</si>
  <si>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</si>
  <si>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</si>
  <si>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</si>
  <si>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</si>
  <si>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</si>
  <si>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</si>
  <si>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</si>
  <si>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</si>
  <si>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</si>
  <si>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</si>
  <si>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</si>
  <si>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</si>
  <si>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</si>
  <si>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</si>
  <si>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</si>
  <si>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</si>
  <si>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</si>
  <si>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</si>
  <si>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</si>
  <si>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</si>
  <si>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</si>
  <si>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</si>
  <si>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</si>
  <si>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</si>
  <si>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</si>
  <si>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</si>
  <si>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</si>
  <si>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</si>
  <si>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</si>
  <si>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</si>
  <si>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</si>
  <si>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</si>
  <si>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</si>
  <si>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</si>
  <si>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</si>
  <si>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</si>
  <si>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</si>
  <si>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</si>
  <si>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</si>
  <si>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</si>
  <si>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</si>
  <si>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</si>
  <si>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</si>
  <si>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</si>
  <si>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</si>
  <si>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</si>
  <si>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</si>
  <si>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</si>
  <si>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</si>
  <si>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</si>
  <si>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</si>
  <si>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</si>
  <si>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</si>
  <si>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</si>
  <si>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</si>
  <si>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</si>
  <si>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</si>
  <si>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</si>
  <si>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</si>
  <si>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</si>
  <si>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</si>
  <si>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</si>
  <si>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</si>
  <si>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</si>
  <si>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</si>
  <si>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</si>
  <si>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</si>
  <si>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</si>
  <si>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</si>
  <si>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</si>
  <si>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</si>
  <si>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</si>
  <si>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</si>
  <si>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</si>
  <si>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</si>
  <si>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</si>
  <si>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</si>
  <si>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</si>
  <si>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</si>
  <si>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</si>
  <si>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</si>
  <si>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</si>
  <si>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</si>
  <si>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</si>
  <si>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</si>
  <si>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</si>
  <si>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</si>
  <si>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</si>
  <si>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</si>
  <si>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</si>
  <si>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</si>
  <si>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</si>
  <si>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</si>
  <si>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</si>
  <si>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</si>
  <si>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</si>
  <si>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</si>
  <si>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</si>
  <si>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</si>
  <si>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</si>
  <si>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</si>
  <si>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</si>
  <si>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</si>
  <si>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</si>
  <si>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</si>
  <si>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</si>
  <si>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</si>
  <si>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</si>
  <si>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</si>
  <si>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</si>
  <si>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</si>
  <si>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</si>
  <si>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</si>
  <si>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</si>
  <si>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</si>
  <si>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</si>
  <si>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</si>
  <si>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</si>
  <si>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</si>
  <si>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</si>
  <si>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</si>
  <si>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</si>
  <si>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</si>
  <si>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</si>
  <si>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</si>
  <si>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</si>
  <si>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</si>
  <si>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</si>
  <si>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</si>
  <si>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</si>
  <si>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</si>
  <si>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</si>
  <si>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</si>
  <si>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</si>
  <si>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</si>
  <si>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</si>
  <si>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</si>
  <si>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</si>
  <si>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</si>
  <si>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</si>
  <si>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</si>
  <si>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</si>
  <si>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</si>
  <si>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</si>
  <si>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</si>
  <si>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</si>
  <si>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</si>
  <si>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</si>
  <si>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</si>
  <si>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</si>
  <si>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</si>
  <si>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</si>
  <si>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</si>
  <si>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</si>
  <si>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</si>
  <si>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</si>
  <si>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</si>
  <si>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</si>
  <si>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</si>
  <si>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</si>
  <si>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</si>
  <si>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</si>
  <si>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</si>
  <si>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</si>
  <si>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</si>
  <si>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</si>
  <si>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</si>
  <si>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</si>
  <si>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</si>
  <si>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</si>
  <si>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</si>
  <si>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</si>
  <si>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</si>
  <si>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</si>
  <si>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</si>
  <si>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</si>
  <si>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</si>
  <si>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</si>
  <si>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</si>
  <si>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</si>
  <si>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</si>
  <si>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</si>
  <si>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</si>
  <si>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</si>
  <si>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</si>
  <si>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</si>
  <si>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</si>
  <si>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</si>
  <si>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</si>
  <si>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</si>
  <si>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</si>
  <si>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</si>
  <si>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</si>
  <si>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</si>
  <si>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</si>
  <si>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</si>
  <si>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</si>
  <si>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</si>
  <si>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</si>
  <si>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</si>
  <si>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</si>
  <si>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</si>
  <si>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</si>
  <si>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</si>
  <si>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</si>
  <si>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</si>
  <si>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</si>
  <si>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</si>
  <si>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</si>
  <si>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</si>
  <si>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</si>
  <si>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</si>
  <si>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</si>
  <si>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</si>
  <si>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</si>
  <si>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</si>
  <si>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</si>
  <si>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</si>
  <si>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</si>
  <si>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</si>
  <si>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</si>
  <si>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</si>
  <si>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</si>
  <si>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</si>
  <si>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</si>
  <si>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</si>
  <si>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</si>
  <si>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</si>
  <si>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</si>
  <si>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</si>
  <si>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</si>
  <si>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</si>
  <si>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</si>
  <si>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</si>
  <si>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</si>
  <si>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</si>
  <si>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</si>
  <si>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</si>
  <si>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</si>
  <si>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</si>
  <si>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</si>
  <si>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</si>
  <si>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</si>
  <si>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</si>
  <si>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</si>
  <si>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</si>
  <si>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</si>
  <si>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</si>
  <si>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</si>
  <si>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</si>
  <si>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</si>
  <si>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</si>
  <si>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</si>
  <si>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</si>
  <si>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</si>
  <si>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</si>
  <si>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</si>
  <si>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</si>
  <si>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</si>
  <si>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</si>
  <si>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</si>
  <si>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</si>
  <si>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</si>
  <si>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</si>
  <si>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</si>
  <si>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</si>
  <si>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</si>
  <si>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</si>
  <si>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</si>
  <si>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</si>
  <si>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</si>
  <si>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</si>
  <si>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</si>
  <si>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</si>
  <si>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</si>
  <si>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</si>
  <si>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</si>
  <si>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</si>
  <si>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</si>
  <si>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</si>
  <si>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</si>
  <si>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</si>
  <si>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</si>
  <si>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</si>
  <si>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</si>
  <si>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</si>
  <si>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</si>
  <si>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</si>
  <si>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</si>
  <si>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</si>
  <si>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</si>
  <si>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</si>
  <si>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</si>
  <si>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</si>
  <si>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</si>
  <si>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</si>
  <si>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</si>
  <si>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</si>
  <si>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</si>
  <si>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</si>
  <si>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</si>
  <si>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</si>
  <si>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</si>
  <si>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</si>
  <si>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</si>
  <si>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</si>
  <si>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</si>
  <si>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</si>
  <si>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</si>
  <si>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</si>
  <si>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</si>
  <si>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</si>
  <si>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</si>
  <si>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</si>
  <si>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</si>
  <si>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</si>
  <si>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</si>
  <si>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</si>
  <si>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</si>
  <si>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</si>
  <si>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</si>
  <si>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</si>
  <si>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</si>
  <si>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</si>
  <si>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</si>
  <si>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</si>
  <si>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</si>
  <si>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</si>
  <si>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</si>
  <si>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</si>
  <si>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</si>
  <si>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</si>
  <si>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</si>
  <si>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</si>
  <si>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</si>
  <si>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</si>
  <si>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</si>
  <si>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</si>
  <si>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</si>
  <si>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</si>
  <si>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</si>
  <si>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</si>
  <si>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</si>
  <si>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</si>
  <si>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</si>
  <si>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</si>
  <si>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</si>
  <si>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</si>
  <si>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</si>
  <si>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</si>
  <si>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</si>
  <si>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</si>
  <si>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</si>
  <si>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</si>
  <si>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</si>
  <si>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</si>
  <si>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</si>
  <si>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</si>
  <si>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</si>
  <si>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</si>
  <si>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</si>
  <si>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</si>
  <si>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</si>
  <si>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</si>
  <si>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</si>
  <si>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</si>
  <si>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</si>
  <si>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</si>
  <si>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</si>
  <si>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</si>
  <si>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</si>
  <si>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</si>
  <si>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</si>
  <si>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</si>
  <si>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</si>
  <si>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</si>
  <si>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</si>
  <si>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</si>
  <si>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</si>
  <si>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</si>
  <si>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</si>
  <si>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</si>
  <si>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</si>
  <si>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</si>
  <si>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</si>
  <si>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</si>
  <si>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</si>
  <si>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</si>
  <si>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</si>
  <si>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</si>
  <si>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</si>
  <si>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</si>
  <si>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</si>
  <si>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</si>
  <si>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</si>
  <si>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</si>
  <si>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</si>
  <si>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</si>
  <si>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</si>
  <si>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</si>
  <si>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</si>
  <si>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</si>
  <si>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</si>
  <si>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</si>
  <si>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</si>
  <si>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</si>
  <si>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</si>
  <si>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</si>
  <si>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</si>
  <si>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</si>
  <si>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</si>
  <si>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</si>
  <si>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</si>
  <si>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</si>
  <si>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</si>
  <si>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</si>
  <si>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</si>
  <si>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</si>
  <si>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</si>
  <si>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</si>
  <si>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</si>
  <si>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</si>
  <si>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</si>
  <si>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</si>
  <si>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</si>
  <si>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</si>
  <si>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</si>
  <si>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</si>
  <si>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</si>
  <si>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</si>
  <si>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</si>
  <si>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</si>
  <si>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</si>
  <si>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</si>
  <si>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</si>
  <si>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</si>
  <si>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</si>
  <si>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</si>
  <si>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</si>
  <si>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</si>
  <si>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</si>
  <si>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</si>
  <si>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</si>
  <si>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</si>
  <si>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</si>
  <si>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</si>
  <si>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</si>
  <si>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</si>
  <si>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</si>
  <si>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</si>
  <si>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</si>
  <si>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</si>
  <si>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</si>
  <si>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</si>
  <si>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</si>
  <si>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</si>
  <si>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</si>
  <si>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</si>
  <si>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</si>
  <si>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</si>
  <si>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</si>
  <si>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</si>
  <si>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</si>
  <si>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</si>
  <si>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</si>
  <si>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</si>
  <si>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</si>
  <si>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</si>
  <si>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</si>
  <si>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</si>
  <si>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</si>
  <si>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</si>
  <si>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</si>
  <si>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</si>
  <si>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</si>
  <si>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</si>
  <si>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</si>
  <si>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</si>
  <si>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</si>
  <si>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</si>
  <si>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</si>
  <si>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</si>
  <si>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</si>
  <si>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</si>
  <si>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</si>
  <si>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</si>
  <si>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</si>
  <si>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</si>
  <si>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</si>
  <si>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</si>
  <si>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</si>
  <si>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</si>
  <si>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</si>
  <si>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</si>
  <si>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</si>
  <si>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</si>
  <si>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</si>
  <si>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</si>
  <si>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</si>
  <si>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</si>
  <si>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</si>
  <si>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</si>
  <si>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</si>
  <si>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</si>
  <si>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</si>
  <si>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</si>
  <si>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</si>
  <si>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</si>
  <si>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</si>
  <si>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</si>
  <si>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</si>
  <si>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</si>
  <si>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</si>
  <si>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</si>
  <si>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</si>
  <si>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</si>
  <si>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</si>
  <si>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</si>
  <si>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</si>
  <si>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</si>
  <si>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</si>
  <si>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</si>
  <si>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</si>
  <si>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</si>
  <si>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</si>
  <si>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</si>
  <si>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</si>
  <si>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</si>
  <si>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</si>
  <si>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</si>
  <si>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</si>
  <si>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</si>
  <si>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</si>
  <si>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</si>
  <si>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</si>
  <si>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</si>
  <si>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</si>
  <si>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</si>
  <si>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</si>
  <si>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</si>
  <si>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</si>
  <si>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</si>
  <si>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</si>
  <si>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</si>
  <si>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</si>
  <si>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</si>
  <si>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</si>
  <si>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</si>
  <si>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</si>
  <si>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</si>
  <si>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</si>
  <si>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</si>
  <si>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</si>
  <si>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</si>
  <si>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</si>
  <si>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</si>
  <si>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</si>
  <si>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</si>
  <si>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</si>
  <si>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</si>
  <si>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</si>
  <si>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</si>
  <si>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</si>
  <si>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</si>
  <si>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</si>
  <si>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</si>
  <si>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</si>
  <si>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</si>
  <si>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</si>
  <si>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</si>
  <si>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</si>
  <si>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</si>
  <si>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</si>
  <si>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</si>
  <si>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</si>
  <si>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</si>
  <si>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</si>
  <si>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</si>
  <si>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</si>
  <si>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</si>
  <si>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</si>
  <si>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</si>
  <si>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</si>
  <si>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</si>
  <si>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</si>
  <si>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</si>
  <si>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</si>
  <si>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</si>
  <si>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</si>
  <si>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</si>
  <si>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</si>
  <si>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</si>
  <si>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</si>
  <si>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</si>
  <si>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</si>
  <si>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</si>
  <si>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</si>
  <si>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</si>
  <si>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</si>
  <si>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</si>
  <si>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</si>
  <si>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</si>
  <si>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</si>
  <si>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</si>
  <si>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</si>
  <si>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</si>
  <si>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</si>
  <si>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</si>
  <si>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</si>
  <si>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</si>
  <si>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</si>
  <si>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</si>
  <si>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</si>
  <si>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</si>
  <si>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</si>
  <si>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</si>
  <si>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</si>
  <si>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</si>
  <si>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</si>
  <si>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</si>
  <si>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</si>
  <si>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</si>
  <si>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</si>
  <si>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</si>
  <si>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</si>
  <si>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</si>
  <si>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</si>
  <si>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</si>
  <si>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</si>
  <si>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</si>
  <si>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</si>
  <si>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</si>
  <si>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</si>
  <si>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</si>
  <si>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</si>
  <si>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</si>
  <si>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</si>
  <si>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</si>
  <si>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</si>
  <si>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</si>
  <si>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</si>
  <si>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</si>
  <si>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</si>
  <si>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</si>
  <si>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</si>
  <si>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</si>
  <si>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</si>
  <si>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</si>
  <si>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</si>
  <si>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</si>
  <si>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</si>
  <si>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</si>
  <si>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</si>
  <si>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</si>
  <si>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</si>
  <si>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</si>
  <si>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</si>
  <si>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</si>
  <si>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</si>
  <si>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</si>
  <si>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</si>
  <si>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</si>
  <si>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</si>
  <si>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</si>
  <si>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</si>
  <si>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</si>
  <si>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</si>
  <si>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</si>
  <si>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</si>
  <si>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</si>
  <si>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</si>
  <si>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</si>
  <si>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</si>
  <si>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</si>
  <si>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</si>
  <si>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</si>
  <si>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</si>
  <si>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</si>
  <si>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</si>
  <si>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</si>
  <si>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</si>
  <si>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</si>
  <si>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</si>
  <si>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</si>
  <si>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</si>
  <si>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</si>
  <si>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</si>
  <si>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</si>
  <si>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</si>
  <si>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</si>
  <si>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</si>
  <si>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</si>
  <si>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</si>
  <si>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</si>
  <si>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</si>
  <si>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</si>
  <si>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</si>
  <si>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</si>
  <si>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</si>
  <si>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</si>
  <si>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</si>
  <si>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</si>
  <si>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</si>
  <si>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</si>
  <si>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</si>
  <si>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</si>
  <si>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</si>
  <si>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</si>
  <si>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</si>
  <si>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</si>
  <si>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</si>
  <si>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</si>
  <si>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</si>
  <si>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</si>
  <si>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</si>
  <si>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</si>
  <si>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</si>
  <si>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</si>
  <si>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</si>
  <si>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</si>
  <si>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</si>
  <si>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</si>
  <si>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</si>
  <si>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</si>
  <si>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</si>
  <si>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</si>
  <si>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</si>
  <si>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</si>
  <si>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</si>
  <si>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</si>
  <si>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</si>
  <si>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</si>
  <si>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</si>
  <si>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</si>
  <si>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</si>
  <si>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</si>
  <si>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</si>
  <si>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</si>
  <si>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</si>
  <si>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</si>
  <si>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</si>
  <si>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</si>
  <si>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</si>
  <si>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</si>
  <si>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</si>
  <si>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</si>
  <si>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</si>
  <si>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</si>
  <si>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</si>
  <si>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</si>
  <si>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</si>
  <si>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</si>
  <si>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</si>
  <si>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</si>
  <si>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</si>
  <si>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</si>
  <si>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</si>
  <si>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</si>
  <si>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</si>
  <si>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</si>
  <si>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</si>
  <si>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</si>
  <si>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</si>
  <si>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</si>
  <si>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</si>
  <si>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</si>
  <si>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</si>
  <si>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</si>
  <si>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</si>
  <si>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</si>
  <si>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</si>
  <si>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</si>
  <si>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</si>
  <si>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</si>
  <si>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</si>
  <si>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</si>
  <si>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</si>
  <si>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</si>
  <si>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</si>
  <si>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</si>
  <si>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</si>
  <si>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</si>
  <si>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</si>
  <si>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</si>
  <si>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</si>
  <si>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</si>
  <si>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</si>
  <si>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</si>
  <si>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</si>
  <si>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</si>
  <si>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</si>
  <si>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</si>
  <si>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</si>
  <si>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</si>
  <si>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</si>
  <si>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</si>
  <si>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</si>
  <si>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</si>
  <si>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</si>
  <si>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</si>
  <si>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</si>
  <si>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</si>
  <si>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</si>
  <si>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</si>
  <si>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</si>
  <si>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</si>
  <si>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</si>
  <si>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</si>
  <si>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</si>
  <si>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</si>
  <si>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</si>
  <si>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</si>
  <si>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</si>
  <si>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</si>
  <si>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</si>
  <si>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</si>
  <si>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</si>
  <si>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</si>
  <si>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</si>
  <si>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</si>
  <si>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</si>
  <si>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</si>
  <si>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</si>
  <si>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</si>
  <si>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</si>
  <si>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</si>
  <si>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</si>
  <si>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</si>
  <si>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</si>
  <si>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</si>
  <si>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</si>
  <si>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</si>
  <si>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</si>
  <si>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</si>
  <si>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</si>
  <si>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</si>
  <si>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</si>
  <si>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</si>
  <si>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</si>
  <si>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</si>
  <si>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</si>
  <si>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</si>
  <si>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</si>
  <si>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</si>
  <si>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</si>
  <si>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</si>
  <si>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</si>
  <si>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</si>
  <si>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</si>
  <si>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</si>
  <si>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</si>
  <si>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</si>
  <si>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</si>
  <si>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</si>
  <si>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</si>
  <si>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</si>
  <si>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</si>
  <si>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</si>
  <si>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</si>
  <si>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</si>
  <si>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</si>
  <si>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</si>
  <si>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</si>
  <si>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</si>
  <si>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</si>
  <si>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</si>
  <si>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</si>
  <si>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</si>
  <si>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</si>
  <si>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</si>
  <si>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</si>
  <si>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</si>
  <si>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</si>
  <si>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</si>
  <si>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</si>
  <si>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</si>
  <si>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</si>
  <si>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</si>
  <si>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</si>
  <si>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</si>
  <si>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</si>
  <si>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</si>
  <si>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</si>
  <si>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</si>
  <si>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</si>
  <si>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</si>
  <si>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</si>
  <si>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</si>
  <si>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</si>
  <si>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</si>
  <si>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</si>
  <si>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</si>
  <si>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</si>
  <si>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</si>
  <si>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</si>
  <si>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</si>
  <si>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</si>
  <si>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</si>
  <si>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</si>
  <si>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</si>
  <si>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</si>
  <si>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</si>
  <si>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</si>
  <si>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</si>
  <si>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</si>
  <si>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</si>
  <si>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</si>
  <si>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</si>
  <si>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</si>
  <si>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</si>
  <si>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</si>
  <si>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</si>
  <si>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</si>
  <si>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</si>
  <si>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</si>
  <si>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</si>
  <si>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</si>
  <si>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</si>
  <si>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</si>
  <si>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</si>
  <si>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</si>
  <si>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</si>
  <si>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</si>
  <si>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</si>
  <si>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</si>
  <si>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</si>
  <si>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</si>
  <si>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</si>
  <si>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</si>
  <si>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</si>
  <si>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</si>
  <si>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</si>
  <si>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</si>
  <si>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</si>
  <si>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</si>
  <si>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</si>
  <si>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</si>
  <si>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</si>
  <si>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</si>
  <si>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</si>
  <si>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</si>
  <si>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</si>
  <si>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</si>
  <si>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</si>
  <si>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</si>
  <si>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</si>
  <si>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</si>
  <si>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</si>
  <si>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</si>
  <si>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</si>
  <si>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</si>
  <si>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</si>
  <si>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</si>
  <si>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</si>
  <si>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</si>
  <si>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</si>
  <si>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</si>
  <si>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</si>
  <si>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</si>
  <si>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</si>
  <si>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</si>
  <si>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</si>
  <si>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</si>
  <si>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</si>
  <si>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</si>
  <si>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</si>
  <si>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</si>
  <si>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</si>
  <si>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</si>
  <si>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</si>
  <si>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</si>
  <si>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</si>
  <si>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</si>
  <si>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</si>
  <si>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</si>
  <si>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</si>
  <si>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</si>
  <si>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</si>
  <si>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</si>
  <si>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</si>
  <si>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</si>
  <si>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</si>
  <si>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</si>
  <si>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</si>
  <si>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</si>
  <si>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</si>
  <si>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</si>
  <si>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</si>
  <si>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</si>
  <si>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</si>
  <si>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</si>
  <si>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</si>
  <si>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</si>
  <si>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</si>
  <si>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</si>
  <si>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</si>
  <si>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</si>
  <si>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</si>
  <si>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</si>
  <si>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</si>
  <si>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</si>
  <si>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</si>
  <si>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</si>
  <si>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</si>
  <si>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</si>
  <si>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</si>
  <si>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</si>
  <si>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</si>
  <si>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</si>
  <si>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</si>
  <si>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</si>
  <si>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</si>
  <si>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</si>
  <si>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</si>
  <si>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</si>
  <si>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</si>
  <si>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</si>
  <si>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</si>
  <si>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</si>
  <si>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</si>
  <si>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</si>
  <si>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</si>
  <si>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</si>
  <si>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</si>
  <si>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</si>
  <si>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</si>
  <si>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</si>
  <si>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</si>
  <si>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</si>
  <si>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</si>
  <si>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</si>
  <si>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</si>
  <si>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</si>
  <si>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</si>
  <si>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</si>
  <si>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</si>
  <si>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</si>
  <si>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</si>
  <si>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</si>
  <si>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</si>
  <si>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</si>
  <si>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</si>
  <si>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</si>
  <si>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</si>
  <si>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</si>
  <si>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</si>
  <si>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</si>
  <si>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</si>
  <si>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</si>
  <si>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</si>
  <si>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</si>
  <si>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</si>
  <si>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</si>
  <si>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</si>
  <si>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</si>
  <si>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</si>
  <si>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</si>
  <si>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</si>
  <si>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</si>
  <si>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</si>
  <si>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</si>
  <si>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</si>
  <si>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</si>
  <si>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</si>
  <si>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</si>
  <si>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</si>
  <si>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</si>
  <si>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</si>
  <si>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</si>
  <si>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</si>
  <si>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</si>
  <si>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</si>
  <si>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</si>
  <si>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</si>
  <si>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</si>
  <si>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</si>
  <si>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</si>
  <si>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</si>
  <si>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</si>
  <si>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</si>
  <si>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</si>
  <si>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</si>
  <si>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</si>
  <si>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</si>
  <si>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</si>
  <si>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</si>
  <si>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</si>
  <si>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</si>
  <si>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</si>
  <si>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</si>
  <si>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</si>
  <si>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</si>
  <si>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</si>
  <si>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</si>
  <si>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</si>
  <si>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</si>
  <si>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</si>
  <si>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</si>
  <si>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</si>
  <si>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</si>
  <si>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</si>
  <si>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</si>
  <si>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</si>
  <si>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</si>
  <si>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</si>
  <si>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</si>
  <si>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</si>
  <si>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</si>
  <si>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</si>
  <si>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</si>
  <si>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</si>
  <si>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</si>
  <si>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</si>
  <si>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</si>
  <si>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</si>
  <si>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</si>
  <si>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</si>
  <si>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</si>
  <si>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</si>
  <si>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</si>
  <si>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</si>
  <si>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</si>
  <si>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</si>
  <si>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</si>
  <si>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</si>
  <si>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</si>
  <si>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</si>
  <si>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</si>
  <si>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</si>
  <si>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</si>
  <si>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</si>
  <si>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</si>
  <si>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</si>
  <si>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</si>
  <si>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</si>
  <si>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</si>
  <si>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</si>
  <si>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</si>
  <si>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</si>
  <si>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</si>
  <si>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</si>
  <si>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</si>
  <si>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</si>
  <si>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</si>
  <si>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</si>
  <si>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</si>
  <si>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</si>
  <si>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</si>
  <si>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</si>
  <si>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</si>
  <si>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</si>
  <si>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</si>
  <si>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</si>
  <si>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</si>
  <si>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</si>
  <si>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</si>
  <si>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</si>
  <si>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</si>
  <si>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</si>
  <si>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</si>
  <si>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</si>
  <si>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</si>
  <si>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</si>
  <si>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</si>
  <si>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</si>
  <si>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</si>
  <si>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</si>
  <si>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</si>
  <si>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</si>
  <si>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</si>
  <si>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</si>
  <si>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</si>
  <si>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</si>
  <si>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</si>
  <si>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</si>
  <si>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</si>
  <si>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</si>
  <si>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</si>
  <si>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</si>
  <si>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</si>
  <si>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</si>
  <si>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</si>
  <si>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</si>
  <si>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</si>
  <si>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</si>
  <si>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</si>
  <si>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</si>
  <si>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</si>
  <si>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</si>
  <si>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</si>
  <si>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</si>
  <si>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</si>
  <si>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</si>
  <si>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</si>
  <si>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</si>
  <si>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</si>
  <si>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</si>
  <si>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</si>
  <si>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</si>
  <si>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</si>
  <si>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</si>
  <si>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</si>
  <si>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</si>
  <si>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</si>
  <si>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</si>
  <si>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</si>
  <si>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</si>
  <si>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</si>
  <si>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</si>
  <si>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</si>
  <si>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</si>
  <si>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</si>
  <si>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</si>
  <si>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</si>
  <si>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</si>
  <si>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</si>
  <si>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</si>
  <si>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</si>
  <si>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</si>
  <si>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</si>
  <si>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</si>
  <si>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</si>
  <si>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</si>
  <si>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</si>
  <si>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</si>
  <si>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</si>
  <si>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</si>
  <si>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</si>
  <si>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</si>
  <si>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</si>
  <si>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</si>
  <si>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</si>
  <si>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</si>
  <si>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</si>
  <si>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</si>
  <si>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</si>
  <si>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</si>
  <si>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</si>
  <si>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</si>
  <si>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</si>
  <si>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</si>
  <si>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</si>
  <si>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</si>
  <si>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</si>
  <si>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</si>
  <si>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</si>
  <si>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</si>
  <si>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</si>
  <si>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</si>
  <si>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</si>
  <si>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</si>
  <si>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</si>
  <si>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</si>
  <si>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</si>
  <si>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</si>
  <si>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</si>
  <si>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</si>
  <si>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</si>
  <si>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</si>
  <si>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</si>
  <si>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</si>
  <si>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</si>
  <si>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</si>
  <si>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</si>
  <si>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</si>
  <si>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</si>
  <si>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</si>
  <si>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</si>
  <si>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</si>
  <si>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</si>
  <si>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</si>
  <si>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</si>
  <si>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</si>
  <si>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</si>
  <si>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</si>
  <si>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</si>
  <si>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</si>
  <si>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</si>
  <si>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</si>
  <si>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</si>
  <si>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</si>
  <si>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</si>
  <si>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</si>
  <si>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</si>
  <si>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</si>
  <si>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</si>
  <si>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</si>
  <si>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</si>
  <si>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</si>
  <si>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</si>
  <si>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</si>
  <si>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</si>
  <si>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</si>
  <si>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</si>
  <si>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</si>
  <si>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</si>
  <si>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</si>
  <si>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</si>
  <si>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</si>
  <si>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</si>
  <si>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</si>
  <si>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</si>
  <si>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</si>
  <si>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</si>
  <si>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</si>
  <si>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</si>
  <si>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</si>
  <si>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</si>
  <si>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</si>
  <si>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</si>
  <si>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</si>
  <si>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</si>
  <si>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</si>
  <si>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</si>
  <si>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</si>
  <si>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</si>
  <si>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</si>
  <si>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</si>
  <si>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</si>
  <si>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</si>
  <si>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</si>
  <si>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</si>
  <si>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</si>
  <si>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</si>
  <si>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</si>
  <si>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</si>
  <si>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</si>
  <si>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</si>
  <si>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</si>
  <si>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</si>
  <si>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</si>
  <si>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</si>
  <si>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</si>
  <si>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</si>
  <si>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</si>
  <si>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</si>
  <si>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</si>
  <si>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</si>
  <si>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</si>
  <si>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</si>
  <si>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</si>
  <si>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</si>
  <si>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</si>
  <si>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</si>
  <si>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</si>
  <si>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</si>
  <si>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</si>
  <si>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</si>
  <si>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</si>
  <si>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</si>
  <si>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</si>
  <si>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</si>
  <si>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</si>
  <si>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</si>
  <si>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</si>
  <si>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</si>
  <si>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</si>
  <si>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</si>
  <si>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</si>
  <si>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</si>
  <si>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</si>
  <si>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</si>
  <si>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</si>
  <si>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</si>
  <si>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</si>
  <si>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</si>
  <si>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</si>
  <si>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</si>
  <si>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</si>
  <si>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</si>
  <si>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</si>
  <si>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</si>
  <si>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</si>
  <si>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</si>
  <si>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</si>
  <si>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</si>
  <si>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</si>
  <si>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</si>
  <si>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</si>
  <si>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</si>
  <si>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</si>
  <si>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</si>
  <si>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</si>
  <si>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</si>
  <si>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</si>
  <si>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</si>
  <si>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</si>
  <si>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</si>
  <si>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</si>
  <si>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</si>
  <si>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</si>
  <si>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</si>
  <si>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</si>
  <si>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</si>
  <si>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</si>
  <si>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</si>
  <si>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</si>
  <si>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</si>
  <si>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</si>
  <si>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</si>
  <si>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</si>
  <si>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</si>
  <si>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</si>
  <si>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</si>
  <si>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</si>
  <si>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</si>
  <si>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</si>
  <si>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</si>
  <si>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</si>
  <si>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</si>
  <si>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</si>
  <si>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</si>
  <si>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</si>
  <si>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</si>
  <si>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</si>
  <si>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</si>
  <si>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</si>
  <si>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</si>
  <si>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</si>
  <si>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</si>
  <si>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</si>
  <si>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</si>
  <si>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</si>
  <si>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</si>
  <si>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</si>
  <si>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</si>
  <si>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</si>
  <si>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</si>
  <si>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</si>
  <si>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</si>
  <si>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</si>
  <si>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</si>
  <si>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</si>
  <si>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</si>
  <si>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</si>
  <si>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</si>
  <si>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</si>
  <si>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</si>
  <si>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</si>
  <si>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</si>
  <si>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</si>
  <si>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</si>
  <si>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</si>
  <si>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</si>
  <si>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</si>
  <si>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</si>
  <si>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</si>
  <si>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</si>
  <si>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</si>
  <si>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</si>
  <si>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</si>
  <si>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</si>
  <si>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</si>
  <si>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</si>
  <si>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</si>
  <si>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</si>
  <si>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</si>
  <si>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</si>
  <si>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</si>
  <si>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</si>
  <si>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</si>
  <si>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</si>
  <si>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</si>
  <si>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</si>
  <si>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</si>
  <si>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</si>
  <si>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</si>
  <si>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</si>
  <si>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</si>
  <si>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</si>
  <si>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</si>
  <si>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</si>
  <si>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</si>
  <si>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</si>
  <si>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</si>
  <si>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</si>
  <si>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</si>
  <si>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</si>
  <si>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</si>
  <si>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</si>
  <si>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</si>
  <si>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</si>
  <si>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</si>
  <si>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</si>
  <si>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</si>
  <si>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</si>
  <si>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</si>
  <si>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</si>
  <si>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</si>
  <si>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</si>
  <si>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</si>
  <si>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</si>
  <si>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</si>
  <si>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</si>
  <si>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</si>
  <si>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</si>
  <si>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</si>
  <si>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</si>
  <si>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</si>
  <si>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</si>
  <si>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</si>
  <si>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</si>
  <si>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</si>
  <si>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</si>
  <si>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</si>
  <si>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</si>
  <si>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</si>
  <si>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</si>
  <si>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</si>
  <si>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</si>
  <si>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</si>
  <si>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</si>
  <si>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</si>
  <si>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</si>
  <si>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</si>
  <si>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</si>
  <si>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</si>
  <si>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</si>
  <si>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</si>
  <si>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</si>
  <si>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</si>
  <si>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</si>
  <si>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</si>
  <si>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</si>
  <si>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</si>
  <si>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</si>
  <si>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</si>
  <si>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</si>
  <si>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</si>
  <si>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</si>
  <si>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</si>
  <si>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</si>
  <si>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</si>
  <si>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</si>
  <si>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</si>
  <si>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</si>
  <si>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</si>
  <si>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</si>
  <si>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</si>
  <si>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</si>
  <si>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</si>
  <si>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</si>
  <si>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</si>
  <si>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</si>
  <si>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</si>
  <si>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</si>
  <si>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</si>
  <si>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</si>
  <si>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</si>
  <si>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</si>
  <si>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</si>
  <si>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</si>
  <si>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</si>
  <si>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</si>
  <si>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</si>
  <si>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</si>
  <si>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</si>
  <si>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</si>
  <si>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</si>
  <si>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</si>
  <si>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</si>
  <si>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</si>
  <si>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</si>
  <si>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</si>
  <si>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</si>
  <si>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</si>
  <si>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</si>
  <si>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</si>
  <si>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</si>
  <si>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</si>
  <si>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</si>
  <si>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</si>
  <si>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</si>
  <si>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</si>
  <si>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</si>
  <si>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</si>
  <si>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</si>
  <si>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</si>
  <si>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</si>
  <si>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</si>
  <si>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</si>
  <si>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</si>
  <si>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</si>
  <si>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</si>
  <si>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</si>
  <si>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</si>
  <si>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</si>
  <si>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</si>
  <si>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</si>
  <si>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</si>
  <si>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</si>
  <si>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</si>
  <si>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</si>
  <si>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</si>
  <si>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</si>
  <si>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</si>
  <si>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</si>
  <si>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</si>
  <si>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</si>
  <si>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</si>
  <si>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</si>
  <si>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</si>
  <si>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</si>
  <si>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</si>
  <si>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</si>
  <si>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</si>
  <si>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</si>
  <si>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</si>
  <si>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</si>
  <si>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</si>
  <si>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</si>
  <si>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</si>
  <si>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</si>
  <si>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</si>
  <si>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</si>
  <si>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</si>
  <si>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</si>
  <si>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</si>
  <si>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</si>
  <si>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</si>
  <si>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</si>
  <si>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</si>
  <si>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</si>
  <si>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</si>
  <si>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</si>
  <si>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</si>
  <si>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</si>
  <si>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</si>
  <si>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</si>
  <si>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</si>
  <si>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</si>
  <si>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</si>
  <si>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</si>
  <si>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</si>
  <si>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</si>
  <si>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</si>
  <si>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</si>
  <si>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</si>
  <si>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</si>
  <si>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</si>
  <si>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</si>
  <si>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</si>
  <si>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</si>
  <si>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</si>
  <si>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</si>
  <si>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</si>
  <si>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</si>
  <si>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</si>
  <si>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</si>
  <si>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</si>
  <si>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</si>
  <si>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</si>
  <si>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</si>
  <si>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</si>
  <si>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</si>
  <si>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</si>
  <si>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</si>
  <si>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</si>
  <si>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</si>
  <si>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</si>
  <si>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</si>
  <si>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</si>
  <si>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</si>
  <si>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</si>
  <si>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</si>
  <si>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</si>
  <si>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</si>
  <si>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</si>
  <si>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</si>
  <si>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</si>
  <si>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</si>
  <si>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</si>
  <si>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</si>
  <si>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</si>
  <si>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</si>
  <si>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</si>
  <si>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</si>
  <si>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</si>
  <si>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</si>
  <si>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</si>
  <si>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</si>
  <si>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</si>
  <si>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</si>
  <si>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</si>
  <si>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</si>
  <si>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</si>
  <si>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</si>
  <si>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</si>
  <si>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</si>
  <si>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</si>
  <si>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</si>
  <si>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</si>
  <si>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</si>
  <si>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</si>
  <si>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</si>
  <si>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</si>
  <si>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</si>
  <si>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</si>
  <si>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</si>
  <si>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</si>
  <si>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</si>
  <si>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</si>
  <si>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</si>
  <si>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</si>
  <si>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</si>
  <si>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</si>
  <si>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</si>
  <si>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</si>
  <si>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</si>
  <si>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</si>
  <si>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</si>
  <si>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</si>
  <si>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</si>
  <si>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</si>
  <si>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</si>
  <si>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</si>
  <si>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</si>
  <si>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</si>
  <si>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</si>
  <si>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</si>
  <si>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</si>
  <si>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</si>
  <si>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</si>
  <si>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</si>
  <si>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</si>
  <si>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</si>
  <si>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</si>
  <si>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</si>
  <si>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</si>
  <si>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</si>
  <si>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</si>
  <si>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</si>
  <si>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</si>
  <si>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</si>
  <si>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</si>
  <si>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</si>
  <si>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</si>
  <si>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</si>
  <si>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</si>
  <si>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</si>
  <si>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</si>
  <si>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</si>
  <si>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</si>
  <si>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</si>
  <si>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</si>
  <si>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</si>
  <si>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</si>
  <si>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</si>
  <si>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</si>
  <si>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</si>
  <si>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</si>
  <si>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</si>
  <si>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</si>
  <si>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</si>
  <si>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</si>
  <si>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</si>
  <si>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</si>
  <si>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</si>
  <si>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</si>
  <si>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</si>
  <si>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</si>
  <si>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</si>
  <si>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</si>
  <si>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</si>
  <si>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</si>
  <si>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</si>
  <si>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</si>
  <si>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</si>
  <si>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</si>
  <si>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</si>
  <si>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</si>
  <si>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</si>
  <si>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</si>
  <si>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</si>
  <si>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</si>
  <si>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</si>
  <si>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</si>
  <si>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</si>
  <si>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</si>
  <si>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</si>
  <si>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</si>
  <si>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</si>
  <si>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</si>
  <si>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</si>
  <si>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</si>
  <si>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</si>
  <si>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</si>
  <si>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</si>
  <si>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</si>
  <si>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</si>
  <si>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</si>
  <si>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</si>
  <si>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</si>
  <si>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</si>
  <si>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</si>
  <si>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</si>
  <si>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</si>
  <si>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</si>
  <si>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</si>
  <si>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</si>
  <si>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</si>
  <si>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</si>
  <si>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</si>
  <si>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</si>
  <si>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</si>
  <si>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</si>
  <si>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</si>
  <si>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</si>
  <si>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</si>
  <si>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</si>
  <si>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</si>
  <si>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</si>
  <si>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</si>
  <si>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</si>
  <si>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</si>
  <si>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</si>
  <si>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</si>
  <si>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</si>
  <si>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</si>
  <si>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</si>
  <si>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</si>
  <si>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</si>
  <si>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</si>
  <si>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</si>
  <si>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</si>
  <si>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</si>
  <si>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</si>
  <si>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</si>
  <si>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</si>
  <si>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</si>
  <si>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</si>
  <si>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</si>
  <si>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</si>
  <si>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</si>
  <si>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</si>
  <si>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</si>
  <si>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</si>
  <si>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</si>
  <si>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</si>
  <si>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</si>
  <si>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</si>
  <si>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</si>
  <si>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</si>
  <si>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</si>
  <si>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</si>
  <si>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</si>
  <si>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</si>
  <si>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</si>
  <si>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</si>
  <si>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</si>
  <si>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</si>
  <si>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</si>
  <si>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</si>
  <si>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</si>
  <si>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</si>
  <si>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</si>
  <si>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</si>
  <si>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</si>
  <si>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</si>
  <si>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</si>
  <si>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</si>
  <si>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</si>
  <si>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</si>
  <si>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</si>
  <si>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</si>
  <si>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</si>
  <si>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</si>
  <si>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</si>
  <si>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</si>
  <si>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</si>
  <si>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</si>
  <si>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</si>
  <si>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</si>
  <si>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</si>
  <si>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</si>
  <si>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</si>
  <si>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</si>
  <si>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</si>
  <si>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</si>
  <si>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</si>
  <si>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</si>
  <si>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</si>
  <si>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</si>
  <si>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</si>
  <si>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</si>
  <si>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</si>
  <si>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</si>
  <si>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</si>
  <si>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</si>
  <si>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</si>
  <si>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</si>
  <si>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</si>
  <si>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</si>
  <si>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</si>
  <si>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</si>
  <si>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</si>
  <si>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</si>
  <si>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</si>
  <si>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</si>
  <si>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</si>
  <si>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</si>
  <si>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</si>
  <si>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</si>
  <si>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</si>
  <si>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</si>
  <si>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</si>
  <si>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</si>
  <si>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</si>
  <si>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</si>
  <si>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</si>
  <si>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</si>
  <si>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</si>
  <si>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</si>
  <si>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</si>
  <si>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</si>
  <si>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</si>
  <si>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</si>
  <si>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</si>
  <si>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</si>
  <si>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</si>
  <si>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</si>
  <si>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</si>
  <si>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</si>
  <si>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</si>
  <si>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</si>
  <si>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</si>
  <si>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</si>
  <si>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</si>
  <si>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</si>
  <si>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</si>
  <si>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</si>
  <si>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</si>
  <si>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</si>
  <si>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</si>
  <si>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</si>
  <si>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</si>
  <si>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</si>
  <si>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</si>
  <si>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</si>
  <si>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</si>
  <si>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</si>
  <si>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</si>
  <si>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</si>
  <si>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</si>
  <si>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</si>
  <si>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</si>
  <si>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</si>
  <si>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</si>
  <si>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</si>
  <si>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</si>
  <si>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</si>
  <si>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</si>
  <si>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</si>
  <si>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</si>
  <si>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</si>
  <si>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</si>
  <si>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</si>
  <si>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</si>
  <si>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</si>
  <si>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</si>
  <si>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</si>
  <si>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</si>
  <si>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</si>
  <si>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</si>
  <si>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</si>
  <si>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</si>
  <si>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</si>
  <si>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</si>
  <si>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</si>
  <si>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</si>
  <si>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</si>
  <si>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</si>
  <si>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</si>
  <si>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</si>
  <si>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</si>
  <si>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</si>
  <si>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</si>
  <si>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</si>
  <si>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</si>
  <si>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</si>
  <si>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</si>
  <si>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</si>
  <si>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</si>
  <si>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</si>
  <si>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</si>
  <si>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</si>
  <si>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</si>
  <si>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</si>
  <si>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</si>
  <si>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</si>
  <si>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</si>
  <si>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</si>
  <si>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</si>
  <si>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</si>
  <si>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</si>
  <si>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</si>
  <si>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</si>
  <si>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</si>
  <si>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</si>
  <si>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</si>
  <si>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</si>
  <si>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</si>
  <si>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</si>
  <si>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</si>
  <si>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</si>
  <si>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</si>
  <si>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</si>
  <si>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</si>
  <si>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</si>
  <si>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</si>
  <si>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</si>
  <si>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</si>
  <si>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</si>
  <si>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</si>
  <si>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</si>
  <si>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</si>
  <si>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</si>
  <si>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</si>
  <si>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</si>
  <si>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</si>
  <si>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</si>
  <si>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</si>
  <si>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</si>
  <si>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</si>
  <si>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</si>
  <si>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</si>
  <si>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</si>
  <si>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</si>
  <si>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</si>
  <si>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</si>
  <si>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</si>
  <si>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</si>
  <si>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</si>
  <si>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</si>
  <si>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</si>
  <si>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</si>
  <si>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</si>
  <si>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</si>
  <si>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</si>
  <si>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</si>
  <si>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</si>
  <si>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</si>
  <si>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</si>
  <si>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</si>
  <si>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</si>
  <si>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</si>
  <si>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</si>
  <si>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</si>
  <si>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</si>
  <si>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</si>
  <si>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</si>
  <si>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</si>
  <si>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</si>
  <si>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</si>
  <si>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</si>
  <si>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</si>
  <si>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</si>
  <si>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</si>
  <si>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</si>
  <si>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</si>
  <si>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</si>
  <si>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</si>
  <si>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</si>
  <si>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</si>
  <si>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</si>
  <si>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</si>
  <si>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</si>
  <si>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</si>
  <si>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</si>
  <si>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</si>
  <si>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</si>
  <si>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</si>
  <si>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</si>
  <si>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</si>
  <si>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</si>
  <si>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</si>
  <si>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</si>
  <si>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</si>
  <si>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</si>
  <si>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</si>
  <si>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</si>
  <si>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</si>
  <si>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</si>
  <si>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</si>
  <si>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</si>
  <si>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</si>
  <si>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</si>
  <si>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</si>
  <si>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</si>
  <si>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</si>
  <si>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</si>
  <si>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</si>
  <si>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</si>
  <si>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</si>
  <si>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</si>
  <si>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</si>
  <si>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</si>
  <si>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</si>
  <si>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</si>
  <si>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</si>
  <si>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</si>
  <si>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</si>
  <si>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</si>
  <si>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</si>
  <si>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</si>
  <si>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</si>
  <si>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</si>
  <si>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</si>
  <si>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</si>
  <si>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</si>
  <si>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</si>
  <si>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</si>
  <si>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</si>
  <si>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</si>
  <si>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</si>
  <si>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</si>
  <si>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</si>
  <si>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</si>
  <si>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</si>
  <si>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</si>
  <si>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</si>
  <si>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</si>
  <si>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</si>
  <si>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</si>
  <si>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</si>
  <si>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</si>
  <si>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</si>
  <si>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</si>
  <si>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</si>
  <si>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</si>
  <si>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</si>
  <si>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</si>
  <si>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</si>
  <si>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</si>
  <si>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</si>
  <si>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</si>
  <si>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</si>
  <si>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</si>
  <si>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</si>
  <si>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</si>
  <si>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</si>
  <si>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</si>
  <si>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</si>
  <si>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</si>
  <si>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</si>
  <si>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</si>
  <si>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</si>
  <si>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</si>
  <si>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</si>
  <si>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</si>
  <si>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</si>
  <si>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</si>
  <si>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</si>
  <si>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</si>
  <si>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</si>
  <si>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</si>
  <si>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</si>
  <si>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</si>
  <si>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</si>
  <si>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</si>
  <si>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</si>
  <si>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</si>
  <si>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</si>
  <si>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</si>
  <si>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</si>
  <si>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</si>
  <si>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</si>
  <si>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</si>
  <si>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</si>
  <si>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</si>
  <si>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</si>
  <si>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</si>
  <si>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</si>
  <si>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</si>
  <si>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</si>
  <si>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</si>
  <si>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</si>
  <si>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</si>
  <si>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</si>
  <si>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</si>
  <si>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</si>
  <si>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</si>
  <si>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</si>
  <si>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</si>
  <si>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</si>
  <si>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</si>
  <si>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</si>
  <si>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</si>
  <si>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</si>
  <si>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</si>
  <si>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</si>
  <si>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</si>
  <si>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</si>
  <si>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</si>
  <si>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</si>
  <si>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</si>
  <si>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</si>
  <si>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</si>
  <si>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</si>
  <si>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</si>
  <si>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</si>
  <si>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</si>
  <si>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</si>
  <si>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</si>
  <si>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</si>
  <si>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</si>
  <si>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</si>
  <si>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</si>
  <si>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</si>
  <si>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</si>
  <si>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</si>
  <si>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</si>
  <si>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</si>
  <si>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</si>
  <si>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</si>
  <si>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</si>
  <si>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</si>
  <si>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</si>
  <si>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</si>
  <si>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</si>
  <si>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</si>
  <si>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</si>
  <si>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</si>
  <si>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</si>
  <si>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</si>
  <si>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</si>
  <si>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</si>
  <si>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</si>
  <si>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</si>
  <si>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</si>
  <si>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</si>
  <si>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</si>
  <si>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</si>
  <si>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</si>
  <si>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</si>
  <si>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</si>
  <si>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</si>
  <si>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</si>
  <si>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</si>
  <si>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</si>
  <si>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</si>
  <si>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</si>
  <si>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</si>
  <si>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</si>
  <si>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</si>
  <si>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</si>
  <si>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</si>
  <si>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</si>
  <si>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</si>
  <si>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</si>
  <si>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</si>
  <si>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</si>
  <si>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</si>
  <si>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</si>
  <si>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</si>
  <si>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</si>
  <si>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</si>
  <si>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</si>
  <si>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</si>
  <si>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</si>
  <si>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</si>
  <si>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</si>
  <si>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</si>
  <si>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</si>
  <si>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</si>
  <si>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</si>
  <si>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</si>
  <si>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</si>
  <si>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</si>
  <si>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</si>
  <si>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</si>
  <si>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</si>
  <si>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</si>
  <si>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</si>
  <si>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</si>
  <si>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</si>
  <si>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</si>
  <si>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</si>
  <si>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</si>
  <si>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</si>
  <si>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</si>
  <si>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</si>
  <si>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</si>
  <si>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</si>
  <si>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</si>
  <si>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</si>
  <si>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</si>
  <si>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</si>
  <si>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</si>
  <si>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</si>
  <si>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</si>
  <si>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</si>
  <si>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</si>
  <si>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</si>
  <si>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</si>
  <si>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</si>
  <si>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</si>
  <si>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</si>
  <si>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</si>
  <si>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</si>
  <si>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</si>
  <si>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</si>
  <si>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</si>
  <si>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</si>
  <si>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</si>
  <si>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</si>
  <si>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</si>
  <si>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</si>
  <si>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</si>
  <si>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</si>
  <si>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</si>
  <si>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</si>
  <si>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</si>
  <si>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</si>
  <si>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</si>
  <si>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</si>
  <si>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</si>
  <si>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</si>
  <si>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</si>
  <si>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</si>
  <si>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</si>
  <si>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</si>
  <si>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</si>
  <si>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</si>
  <si>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</si>
  <si>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</si>
  <si>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</si>
  <si>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</si>
  <si>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</si>
  <si>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</si>
  <si>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</si>
  <si>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</si>
  <si>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</si>
  <si>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</si>
  <si>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</si>
  <si>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</si>
  <si>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</si>
  <si>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</si>
  <si>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</si>
  <si>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</si>
  <si>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</si>
  <si>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</si>
  <si>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</si>
  <si>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</si>
  <si>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</si>
  <si>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</si>
  <si>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</si>
  <si>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</si>
  <si>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</si>
  <si>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</si>
  <si>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</si>
  <si>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</si>
  <si>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</si>
  <si>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</si>
  <si>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</si>
  <si>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</si>
  <si>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</si>
  <si>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</si>
  <si>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</si>
  <si>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</si>
  <si>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</si>
  <si>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</si>
  <si>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</si>
  <si>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</si>
  <si>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</si>
  <si>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</si>
  <si>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</si>
  <si>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</si>
  <si>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</si>
  <si>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</si>
  <si>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</si>
  <si>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</si>
  <si>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</si>
  <si>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</si>
  <si>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</si>
  <si>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</si>
  <si>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</si>
  <si>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</si>
  <si>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</si>
  <si>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</si>
  <si>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</si>
  <si>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</si>
  <si>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</si>
  <si>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</si>
  <si>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</si>
  <si>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</si>
  <si>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</si>
  <si>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</si>
  <si>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</si>
  <si>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</si>
  <si>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</si>
  <si>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</si>
  <si>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</si>
  <si>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</si>
  <si>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</si>
  <si>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</si>
  <si>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</si>
  <si>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</si>
  <si>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</si>
  <si>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</si>
  <si>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</si>
  <si>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</si>
  <si>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</si>
  <si>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</si>
  <si>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</si>
  <si>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</si>
  <si>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</si>
  <si>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</si>
  <si>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</si>
  <si>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</si>
  <si>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</si>
  <si>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</si>
  <si>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</si>
  <si>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</si>
  <si>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</si>
  <si>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</si>
  <si>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</si>
  <si>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</si>
  <si>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</si>
  <si>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</si>
  <si>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</si>
  <si>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</si>
  <si>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</si>
  <si>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</si>
  <si>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</si>
  <si>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</si>
  <si>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</si>
  <si>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</si>
  <si>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</si>
  <si>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</si>
  <si>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</si>
  <si>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</si>
  <si>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</si>
  <si>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</si>
  <si>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</si>
  <si>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</si>
  <si>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</si>
  <si>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</si>
  <si>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</si>
  <si>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</si>
  <si>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</si>
  <si>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</si>
  <si>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</si>
  <si>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</si>
  <si>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</si>
  <si>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</si>
  <si>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</si>
  <si>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</si>
  <si>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</si>
  <si>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</si>
  <si>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</si>
  <si>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</si>
  <si>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</si>
  <si>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</si>
  <si>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</si>
  <si>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</si>
  <si>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</si>
  <si>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</si>
  <si>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</si>
  <si>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</si>
  <si>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</si>
  <si>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</si>
  <si>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</si>
  <si>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</si>
  <si>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</si>
  <si>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</si>
  <si>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</si>
  <si>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</si>
  <si>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</si>
  <si>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</si>
  <si>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</si>
  <si>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</si>
  <si>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</si>
  <si>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</si>
  <si>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</si>
  <si>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</si>
  <si>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</si>
  <si>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</si>
  <si>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</si>
  <si>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</si>
  <si>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</si>
  <si>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</si>
  <si>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</si>
  <si>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</si>
  <si>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</si>
  <si>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</si>
  <si>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</si>
  <si>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</si>
  <si>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</si>
  <si>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</si>
  <si>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</si>
  <si>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</si>
  <si>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</si>
  <si>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</si>
  <si>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</si>
  <si>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</si>
  <si>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</si>
  <si>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</si>
  <si>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</si>
  <si>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</si>
  <si>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</si>
  <si>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</si>
  <si>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</si>
  <si>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</si>
  <si>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</si>
  <si>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</si>
  <si>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</si>
  <si>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</si>
  <si>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</si>
  <si>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</si>
  <si>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</si>
  <si>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</si>
  <si>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</si>
  <si>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</si>
  <si>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</si>
  <si>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</si>
  <si>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</si>
  <si>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</si>
  <si>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</si>
  <si>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</si>
  <si>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</si>
  <si>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</si>
  <si>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</si>
  <si>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</si>
  <si>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</si>
  <si>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</si>
  <si>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</si>
  <si>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</si>
  <si>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</si>
  <si>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</si>
  <si>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</si>
  <si>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</si>
  <si>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</si>
  <si>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</si>
  <si>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</si>
  <si>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</si>
  <si>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</si>
  <si>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</si>
  <si>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</si>
  <si>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</si>
  <si>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</si>
  <si>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</si>
  <si>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</si>
  <si>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</si>
  <si>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</si>
  <si>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</si>
  <si>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</si>
  <si>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</si>
  <si>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</si>
  <si>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</si>
  <si>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</si>
  <si>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</si>
  <si>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</si>
  <si>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</si>
  <si>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</si>
  <si>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</si>
  <si>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</si>
  <si>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</si>
  <si>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</si>
  <si>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</si>
  <si>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</si>
  <si>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</si>
  <si>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</si>
  <si>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</si>
  <si>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</si>
  <si>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</si>
  <si>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</si>
  <si>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</si>
  <si>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</si>
  <si>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</si>
  <si>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</si>
  <si>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</si>
  <si>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</si>
  <si>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</si>
  <si>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</si>
  <si>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</si>
  <si>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</si>
  <si>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</si>
  <si>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</si>
  <si>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</si>
  <si>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</si>
  <si>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</si>
  <si>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</si>
  <si>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</si>
  <si>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</si>
  <si>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</si>
  <si>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</si>
  <si>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</si>
  <si>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</si>
  <si>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</si>
  <si>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</si>
  <si>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</si>
  <si>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</si>
  <si>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</si>
  <si>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</si>
  <si>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</si>
  <si>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</si>
  <si>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</si>
  <si>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</si>
  <si>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</si>
  <si>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</si>
  <si>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</si>
  <si>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</si>
  <si>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</si>
  <si>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</si>
  <si>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</si>
  <si>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</si>
  <si>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</si>
  <si>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</si>
  <si>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</si>
  <si>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</si>
  <si>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</si>
  <si>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</si>
  <si>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</si>
  <si>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</si>
  <si>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</si>
  <si>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</si>
  <si>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</si>
  <si>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</si>
  <si>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</si>
  <si>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</si>
  <si>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</si>
  <si>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</si>
  <si>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</si>
  <si>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</si>
  <si>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</si>
  <si>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</si>
  <si>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</si>
  <si>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</si>
  <si>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</si>
  <si>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</si>
  <si>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</si>
  <si>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</si>
  <si>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</si>
  <si>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</si>
  <si>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</si>
  <si>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</si>
  <si>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</si>
  <si>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</si>
  <si>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</si>
  <si>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</si>
  <si>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</si>
  <si>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</si>
  <si>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</si>
  <si>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</si>
  <si>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</si>
  <si>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</si>
  <si>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</si>
  <si>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</si>
  <si>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</si>
  <si>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</si>
  <si>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</si>
  <si>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</si>
  <si>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</si>
  <si>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</si>
  <si>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</si>
  <si>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</si>
  <si>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</si>
  <si>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</si>
  <si>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</si>
  <si>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</si>
  <si>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</si>
  <si>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</si>
  <si>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</si>
  <si>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</si>
  <si>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</si>
  <si>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</si>
  <si>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</si>
  <si>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</si>
  <si>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</si>
  <si>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</si>
  <si>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</si>
  <si>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</si>
  <si>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</si>
  <si>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</si>
  <si>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</si>
  <si>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</si>
  <si>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</si>
  <si>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</si>
  <si>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</si>
  <si>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</si>
  <si>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</si>
  <si>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</si>
  <si>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</si>
  <si>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</si>
  <si>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</si>
  <si>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</si>
  <si>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</si>
  <si>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</si>
  <si>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</si>
  <si>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</si>
  <si>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</si>
  <si>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</si>
  <si>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</si>
  <si>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</si>
  <si>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</si>
  <si>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</si>
  <si>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</si>
  <si>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</si>
  <si>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</si>
  <si>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</si>
  <si>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</si>
  <si>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</si>
  <si>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</si>
  <si>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</si>
  <si>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</si>
  <si>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</si>
  <si>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</si>
  <si>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</si>
  <si>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</si>
  <si>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</si>
  <si>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</si>
  <si>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</si>
  <si>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</si>
  <si>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</si>
  <si>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</si>
  <si>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</si>
  <si>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</si>
  <si>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</si>
  <si>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</si>
  <si>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</si>
  <si>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</si>
  <si>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</si>
  <si>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</si>
  <si>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</si>
  <si>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</si>
  <si>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</si>
  <si>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</si>
  <si>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</si>
  <si>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</si>
  <si>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</si>
  <si>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</si>
  <si>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</si>
  <si>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</si>
  <si>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</si>
  <si>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</si>
  <si>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</si>
  <si>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</si>
  <si>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</si>
  <si>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</si>
  <si>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</si>
  <si>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</si>
  <si>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</si>
  <si>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</si>
  <si>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</si>
  <si>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</si>
  <si>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</si>
  <si>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</si>
  <si>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</si>
  <si>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</si>
  <si>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</si>
  <si>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</si>
  <si>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</si>
  <si>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</si>
  <si>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</si>
  <si>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</si>
  <si>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</si>
  <si>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</si>
  <si>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</si>
  <si>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</si>
  <si>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</si>
  <si>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</si>
  <si>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</si>
  <si>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</si>
  <si>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</si>
  <si>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</si>
  <si>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</si>
  <si>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</si>
  <si>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</si>
  <si>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</si>
  <si>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</si>
  <si>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</si>
  <si>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</si>
  <si>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</si>
  <si>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</si>
  <si>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</si>
  <si>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</si>
  <si>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</si>
  <si>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</si>
  <si>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</si>
  <si>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</si>
  <si>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</si>
  <si>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</si>
  <si>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</si>
  <si>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</si>
  <si>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</si>
  <si>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</si>
  <si>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</si>
  <si>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</si>
  <si>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</si>
  <si>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</si>
  <si>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</si>
  <si>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</si>
  <si>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</si>
  <si>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</si>
  <si>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</si>
  <si>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</si>
  <si>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</si>
  <si>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</si>
  <si>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</si>
  <si>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</si>
  <si>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</si>
  <si>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</si>
  <si>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</si>
  <si>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</si>
  <si>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</si>
  <si>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</si>
  <si>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</si>
  <si>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</si>
  <si>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</si>
  <si>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</si>
  <si>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</si>
  <si>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</si>
  <si>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</si>
  <si>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</si>
  <si>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</si>
  <si>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</si>
  <si>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</si>
  <si>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</si>
  <si>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</si>
  <si>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</si>
  <si>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</si>
  <si>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</si>
  <si>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</si>
  <si>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</si>
  <si>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</si>
  <si>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</si>
  <si>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</si>
  <si>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</si>
  <si>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</si>
  <si>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</si>
  <si>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</si>
  <si>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</si>
  <si>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</si>
  <si>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</si>
  <si>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</si>
  <si>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</si>
  <si>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</si>
  <si>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</si>
  <si>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</si>
  <si>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</si>
  <si>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</si>
  <si>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</si>
  <si>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</si>
  <si>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</si>
  <si>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</si>
  <si>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</si>
  <si>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</si>
  <si>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</si>
  <si>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</si>
  <si>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</si>
  <si>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</si>
  <si>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</si>
  <si>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</si>
  <si>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</si>
  <si>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</si>
  <si>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</si>
  <si>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</si>
  <si>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</si>
  <si>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</si>
  <si>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</si>
  <si>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</si>
  <si>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</si>
  <si>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</si>
  <si>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</si>
  <si>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</si>
  <si>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</si>
  <si>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</si>
  <si>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</si>
  <si>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</si>
  <si>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</si>
  <si>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</si>
  <si>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</si>
  <si>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</si>
  <si>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</si>
  <si>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</si>
  <si>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</si>
  <si>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</si>
  <si>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</si>
  <si>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</si>
  <si>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</si>
  <si>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</si>
  <si>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</si>
  <si>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</si>
  <si>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</si>
  <si>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</si>
  <si>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</si>
  <si>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</si>
  <si>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</si>
  <si>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</si>
  <si>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</si>
  <si>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</si>
  <si>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</si>
  <si>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</si>
  <si>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</si>
  <si>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</si>
  <si>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</si>
  <si>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</si>
  <si>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</si>
  <si>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</si>
  <si>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</si>
  <si>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</si>
  <si>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</si>
  <si>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</si>
  <si>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</si>
  <si>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</si>
  <si>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</si>
  <si>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</si>
  <si>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</si>
  <si>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</si>
  <si>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</si>
  <si>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</si>
  <si>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</si>
  <si>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</si>
  <si>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</si>
  <si>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</si>
  <si>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</si>
  <si>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</si>
  <si>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</si>
  <si>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</si>
  <si>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</si>
  <si>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</si>
  <si>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</si>
  <si>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</si>
  <si>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</si>
  <si>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</si>
  <si>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</si>
  <si>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</si>
  <si>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</si>
  <si>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</si>
  <si>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</si>
  <si>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</si>
  <si>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</si>
  <si>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</si>
  <si>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</si>
  <si>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</si>
  <si>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</si>
  <si>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</si>
  <si>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</si>
  <si>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</si>
  <si>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</si>
  <si>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</si>
  <si>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</si>
  <si>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</si>
  <si>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</si>
  <si>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</si>
  <si>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</si>
  <si>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</si>
  <si>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</si>
  <si>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</si>
  <si>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</si>
  <si>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</si>
  <si>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</si>
  <si>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</si>
  <si>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</si>
  <si>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</si>
  <si>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</si>
  <si>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</si>
  <si>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</si>
  <si>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</si>
  <si>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</si>
  <si>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</si>
  <si>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</si>
  <si>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</si>
  <si>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</si>
  <si>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</si>
  <si>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</si>
  <si>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</si>
  <si>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</si>
  <si>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</si>
  <si>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</si>
  <si>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</si>
  <si>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</si>
  <si>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</si>
  <si>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</si>
  <si>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</si>
  <si>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</si>
  <si>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</si>
  <si>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</si>
  <si>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</si>
  <si>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</si>
  <si>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</si>
  <si>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</si>
  <si>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</si>
  <si>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</si>
  <si>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</si>
  <si>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</si>
  <si>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</si>
  <si>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</si>
  <si>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</si>
  <si>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</si>
  <si>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</si>
  <si>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</si>
  <si>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</si>
  <si>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</si>
  <si>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</si>
  <si>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</si>
  <si>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</si>
  <si>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</si>
  <si>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</si>
  <si>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</si>
  <si>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</si>
  <si>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</si>
  <si>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</si>
  <si>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</si>
  <si>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</si>
  <si>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</si>
  <si>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</si>
  <si>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</si>
  <si>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</si>
  <si>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</si>
  <si>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</si>
  <si>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</si>
  <si>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</si>
  <si>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</si>
  <si>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</si>
  <si>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</si>
  <si>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</si>
  <si>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</si>
  <si>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</si>
  <si>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</si>
  <si>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</si>
  <si>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</si>
  <si>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</si>
  <si>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</si>
  <si>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</si>
  <si>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</si>
  <si>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</si>
  <si>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</si>
  <si>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</si>
  <si>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</si>
  <si>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</si>
  <si>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</si>
  <si>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</si>
  <si>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</si>
  <si>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</si>
  <si>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</si>
  <si>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</si>
  <si>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</si>
  <si>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</si>
  <si>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</si>
  <si>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</si>
  <si>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</si>
  <si>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</si>
  <si>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</si>
  <si>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</si>
  <si>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</si>
  <si>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</si>
  <si>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</si>
  <si>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</si>
  <si>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</si>
  <si>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</si>
  <si>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</si>
  <si>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</si>
  <si>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</si>
  <si>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</si>
  <si>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</si>
  <si>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</si>
  <si>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</si>
  <si>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</si>
  <si>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</si>
  <si>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</si>
  <si>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</si>
  <si>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</si>
  <si>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</si>
  <si>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</si>
  <si>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</si>
  <si>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</si>
  <si>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</si>
  <si>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</si>
  <si>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</si>
  <si>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</si>
  <si>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</si>
  <si>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</si>
  <si>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</si>
  <si>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</si>
  <si>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</si>
  <si>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</si>
  <si>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</si>
  <si>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</si>
  <si>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</si>
  <si>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</si>
  <si>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</si>
  <si>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</si>
  <si>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</si>
  <si>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</si>
  <si>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</si>
  <si>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</si>
  <si>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</si>
  <si>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</si>
  <si>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</si>
  <si>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</si>
  <si>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</si>
  <si>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</si>
  <si>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</si>
  <si>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</si>
  <si>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</si>
  <si>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</si>
  <si>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</si>
  <si>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</si>
  <si>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</si>
  <si>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</si>
  <si>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</si>
  <si>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</si>
  <si>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</si>
  <si>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</si>
  <si>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</si>
  <si>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</si>
  <si>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</si>
  <si>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</si>
  <si>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</si>
  <si>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</si>
  <si>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</si>
  <si>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</si>
  <si>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</si>
  <si>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</si>
  <si>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</si>
  <si>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</si>
  <si>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</si>
  <si>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</si>
  <si>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</si>
  <si>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</si>
  <si>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</si>
  <si>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</si>
  <si>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</si>
  <si>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</si>
  <si>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</si>
  <si>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</si>
  <si>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</si>
  <si>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</si>
  <si>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</si>
  <si>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</si>
  <si>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</si>
  <si>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</si>
  <si>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</si>
  <si>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</si>
  <si>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</si>
  <si>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</si>
  <si>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</si>
  <si>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</si>
  <si>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</si>
  <si>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</si>
  <si>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</si>
  <si>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</si>
  <si>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</si>
  <si>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</si>
  <si>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</si>
  <si>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</si>
  <si>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</si>
  <si>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</si>
  <si>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</si>
  <si>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</si>
  <si>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</si>
  <si>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</si>
  <si>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</si>
  <si>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</si>
  <si>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</si>
  <si>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</si>
  <si>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</si>
  <si>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</si>
  <si>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</si>
  <si>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</si>
  <si>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</si>
  <si>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</si>
  <si>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</si>
  <si>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</si>
  <si>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</si>
  <si>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</si>
  <si>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</si>
  <si>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</si>
  <si>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</si>
  <si>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</si>
  <si>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</si>
  <si>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</si>
  <si>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</si>
  <si>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</si>
  <si>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</si>
  <si>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</si>
  <si>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</si>
  <si>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</si>
  <si>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</si>
  <si>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</si>
  <si>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</si>
  <si>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</si>
  <si>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</si>
  <si>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</si>
  <si>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</si>
  <si>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</si>
  <si>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</si>
  <si>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</si>
  <si>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</si>
  <si>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</si>
  <si>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</si>
  <si>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</si>
  <si>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</si>
  <si>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</si>
  <si>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</si>
  <si>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</si>
  <si>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</si>
  <si>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</si>
  <si>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</si>
  <si>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</si>
  <si>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</si>
  <si>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</si>
  <si>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</si>
  <si>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</si>
  <si>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</si>
  <si>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</si>
  <si>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</si>
  <si>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</si>
  <si>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</si>
  <si>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</si>
  <si>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</si>
  <si>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</si>
  <si>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</si>
  <si>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</si>
  <si>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</si>
  <si>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</si>
  <si>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</si>
  <si>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</si>
  <si>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</si>
  <si>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</si>
  <si>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</si>
  <si>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</si>
  <si>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</si>
  <si>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</si>
  <si>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</si>
  <si>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</si>
  <si>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</si>
  <si>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</si>
  <si>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</si>
  <si>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</si>
  <si>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</si>
  <si>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</si>
  <si>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</si>
  <si>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</si>
  <si>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</si>
  <si>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</si>
  <si>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</si>
  <si>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</si>
  <si>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</si>
  <si>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</si>
  <si>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</si>
  <si>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</si>
  <si>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</si>
  <si>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</si>
  <si>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</si>
  <si>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</si>
  <si>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</si>
  <si>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</si>
  <si>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</si>
  <si>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</si>
  <si>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</si>
  <si>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</si>
  <si>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</si>
  <si>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</si>
  <si>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</si>
  <si>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</si>
  <si>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</si>
  <si>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</si>
  <si>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</si>
  <si>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</si>
  <si>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</si>
  <si>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</si>
  <si>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</si>
  <si>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</si>
  <si>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</si>
  <si>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</si>
  <si>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</si>
  <si>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</si>
  <si>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</si>
  <si>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</si>
  <si>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</si>
  <si>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</si>
  <si>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</si>
  <si>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</si>
  <si>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</si>
  <si>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</si>
  <si>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</si>
  <si>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</si>
  <si>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</si>
  <si>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</si>
  <si>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</si>
  <si>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</si>
  <si>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</si>
  <si>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</si>
  <si>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</si>
  <si>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</si>
  <si>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</si>
  <si>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</si>
  <si>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</si>
  <si>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</si>
  <si>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</si>
  <si>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</si>
  <si>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</si>
  <si>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</si>
  <si>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</si>
  <si>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</si>
  <si>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</si>
  <si>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</si>
  <si>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</si>
  <si>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</si>
  <si>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</si>
  <si>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</si>
  <si>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</si>
  <si>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</si>
  <si>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</si>
  <si>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</si>
  <si>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</si>
  <si>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</si>
  <si>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</si>
  <si>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</si>
  <si>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</si>
  <si>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</si>
  <si>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</si>
  <si>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</si>
  <si>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</si>
  <si>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</si>
  <si>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</si>
  <si>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</si>
  <si>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</si>
  <si>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</si>
  <si>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</si>
  <si>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</si>
  <si>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</si>
  <si>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</si>
  <si>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</si>
  <si>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</si>
  <si>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</si>
  <si>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</si>
  <si>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</si>
  <si>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</si>
  <si>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</si>
  <si>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</si>
  <si>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</si>
  <si>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</si>
  <si>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</si>
  <si>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</si>
  <si>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</si>
  <si>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</si>
  <si>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</si>
  <si>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</si>
  <si>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</si>
  <si>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</si>
  <si>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</si>
  <si>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</si>
  <si>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</si>
  <si>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</si>
  <si>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</si>
  <si>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</si>
  <si>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</si>
  <si>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</si>
  <si>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</si>
  <si>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</si>
  <si>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</si>
  <si>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</si>
  <si>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</si>
  <si>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</si>
  <si>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</si>
  <si>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</si>
  <si>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</si>
  <si>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</si>
  <si>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</si>
  <si>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</si>
  <si>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</si>
  <si>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</si>
  <si>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</si>
  <si>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</si>
  <si>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</si>
  <si>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</si>
  <si>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</si>
  <si>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</si>
  <si>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</si>
  <si>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</si>
  <si>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</si>
  <si>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</si>
  <si>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</si>
  <si>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</si>
  <si>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</si>
  <si>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</si>
  <si>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</si>
  <si>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</si>
  <si>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</si>
  <si>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</si>
  <si>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</si>
  <si>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</si>
  <si>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</si>
  <si>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</si>
  <si>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</si>
  <si>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</si>
  <si>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</si>
  <si>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</si>
  <si>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</si>
  <si>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</si>
  <si>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</si>
  <si>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</si>
  <si>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</si>
  <si>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</si>
  <si>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</si>
  <si>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</si>
  <si>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</si>
  <si>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</si>
  <si>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</si>
  <si>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</si>
  <si>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</si>
  <si>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</si>
  <si>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</si>
  <si>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</si>
  <si>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</si>
  <si>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</si>
  <si>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</si>
  <si>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</si>
  <si>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</si>
  <si>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</si>
  <si>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</si>
  <si>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</si>
  <si>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</si>
  <si>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</si>
  <si>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</si>
  <si>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</si>
  <si>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</si>
  <si>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</si>
  <si>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</si>
  <si>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</si>
  <si>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</si>
  <si>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</si>
  <si>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</si>
  <si>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</si>
  <si>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</si>
  <si>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</si>
  <si>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</si>
  <si>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</si>
  <si>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</si>
  <si>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</si>
  <si>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</si>
  <si>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</si>
  <si>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</si>
  <si>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</si>
  <si>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</si>
  <si>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</si>
  <si>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</si>
  <si>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</si>
  <si>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</si>
  <si>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</si>
  <si>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</si>
  <si>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</si>
  <si>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</si>
  <si>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</si>
  <si>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</si>
  <si>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</si>
  <si>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</si>
  <si>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</si>
  <si>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</si>
  <si>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</si>
  <si>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</si>
  <si>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</si>
  <si>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</si>
  <si>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</si>
  <si>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</si>
  <si>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</si>
  <si>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</si>
  <si>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</si>
  <si>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</si>
  <si>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</si>
  <si>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</si>
  <si>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</si>
  <si>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</si>
  <si>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</si>
  <si>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</si>
  <si>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</si>
  <si>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</si>
  <si>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</si>
  <si>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</si>
  <si>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</si>
  <si>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</si>
  <si>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</si>
  <si>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</si>
  <si>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</si>
  <si>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</si>
  <si>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</si>
  <si>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</si>
  <si>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</si>
  <si>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</si>
  <si>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</si>
  <si>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</si>
  <si>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</si>
  <si>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</si>
  <si>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</si>
  <si>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</si>
  <si>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</si>
  <si>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</si>
  <si>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</si>
  <si>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</si>
  <si>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</si>
  <si>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</si>
  <si>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</si>
  <si>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</si>
  <si>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</si>
  <si>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</si>
  <si>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</si>
  <si>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</si>
  <si>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</si>
  <si>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</si>
  <si>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</si>
  <si>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</si>
  <si>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</si>
  <si>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</si>
  <si>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</si>
  <si>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</si>
  <si>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</si>
  <si>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</si>
  <si>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</si>
  <si>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</si>
  <si>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</si>
  <si>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</si>
  <si>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</si>
  <si>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</si>
  <si>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</si>
  <si>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</si>
  <si>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</si>
  <si>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</si>
  <si>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</si>
  <si>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</si>
  <si>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</si>
  <si>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</si>
  <si>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</si>
  <si>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</si>
  <si>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</si>
  <si>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</si>
  <si>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</si>
  <si>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</si>
  <si>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</si>
  <si>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</si>
  <si>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</si>
  <si>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</si>
  <si>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</si>
  <si>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</si>
  <si>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</si>
  <si>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</si>
  <si>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</si>
  <si>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</si>
  <si>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</si>
  <si>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</si>
  <si>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</si>
  <si>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</si>
  <si>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</si>
  <si>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</si>
  <si>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</si>
  <si>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</si>
  <si>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</si>
  <si>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</si>
  <si>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</si>
  <si>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</si>
  <si>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</si>
  <si>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</si>
  <si>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</si>
  <si>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</si>
  <si>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</si>
  <si>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</si>
  <si>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</si>
  <si>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</si>
  <si>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</si>
  <si>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</si>
  <si>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</si>
  <si>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</si>
  <si>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</si>
  <si>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</si>
  <si>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</si>
  <si>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</si>
  <si>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</si>
  <si>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</si>
  <si>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</si>
  <si>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</si>
  <si>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</si>
  <si>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</si>
  <si>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</si>
  <si>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</si>
  <si>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</si>
  <si>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</si>
  <si>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</si>
  <si>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</si>
  <si>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</si>
  <si>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</si>
  <si>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</si>
  <si>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</si>
  <si>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</si>
  <si>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</si>
  <si>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</si>
  <si>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</si>
  <si>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</si>
  <si>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</si>
  <si>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</si>
  <si>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</si>
  <si>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</si>
  <si>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</si>
  <si>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</si>
  <si>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</si>
  <si>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</si>
  <si>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</si>
  <si>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</si>
  <si>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</si>
  <si>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</si>
  <si>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</si>
  <si>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</si>
  <si>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</si>
  <si>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</si>
  <si>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</si>
  <si>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</si>
  <si>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</si>
  <si>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</si>
  <si>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</si>
  <si>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</si>
  <si>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</si>
  <si>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</si>
  <si>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</si>
  <si>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</si>
  <si>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</si>
  <si>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</si>
  <si>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</si>
  <si>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</si>
  <si>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</si>
  <si>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</si>
  <si>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</si>
  <si>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</si>
  <si>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</si>
  <si>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</si>
  <si>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</si>
  <si>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</si>
  <si>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</si>
  <si>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</si>
  <si>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</si>
  <si>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</si>
  <si>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</si>
  <si>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</si>
  <si>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</si>
  <si>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</si>
  <si>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</si>
  <si>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</si>
  <si>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</si>
  <si>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</si>
  <si>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</si>
  <si>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</si>
  <si>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</si>
  <si>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</si>
  <si>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</si>
  <si>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</si>
  <si>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</si>
  <si>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</si>
  <si>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</si>
  <si>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</si>
  <si>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</si>
  <si>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</si>
  <si>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</si>
  <si>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</si>
  <si>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</si>
  <si>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</si>
  <si>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</si>
  <si>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</si>
  <si>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</si>
  <si>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</si>
  <si>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</si>
  <si>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</si>
  <si>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</si>
  <si>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</si>
  <si>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</si>
  <si>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</si>
  <si>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</si>
  <si>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</si>
  <si>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</si>
  <si>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</si>
  <si>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</si>
  <si>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</si>
  <si>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</si>
  <si>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</si>
  <si>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</si>
  <si>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</si>
  <si>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</si>
  <si>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</si>
  <si>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</si>
  <si>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</si>
  <si>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</si>
  <si>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</si>
  <si>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</si>
  <si>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</si>
  <si>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</si>
  <si>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</si>
  <si>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</si>
  <si>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</si>
  <si>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</si>
  <si>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</si>
  <si>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</si>
  <si>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</si>
  <si>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</si>
  <si>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</si>
  <si>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</si>
  <si>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</si>
  <si>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</si>
  <si>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</si>
  <si>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</si>
  <si>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</si>
  <si>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</si>
  <si>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</si>
  <si>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</si>
  <si>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</si>
  <si>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</si>
  <si>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</si>
  <si>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</si>
  <si>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</si>
  <si>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</si>
  <si>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</si>
  <si>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</si>
  <si>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</si>
  <si>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</si>
  <si>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</si>
  <si>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</si>
  <si>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</si>
  <si>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</si>
  <si>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</si>
  <si>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</si>
  <si>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</si>
  <si>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</si>
  <si>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</si>
  <si>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</si>
  <si>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</si>
  <si>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</si>
  <si>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</si>
  <si>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</si>
  <si>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</si>
  <si>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</si>
  <si>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</si>
  <si>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</si>
  <si>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</si>
  <si>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</si>
  <si>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</si>
  <si>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</si>
  <si>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</si>
  <si>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</si>
  <si>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</si>
  <si>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</si>
  <si>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</si>
  <si>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</si>
  <si>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</si>
  <si>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</si>
  <si>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</si>
  <si>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</si>
  <si>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</si>
  <si>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</si>
  <si>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</si>
  <si>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</si>
  <si>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</si>
  <si>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</si>
  <si>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</si>
  <si>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</si>
  <si>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</si>
  <si>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</si>
  <si>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</si>
  <si>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</si>
  <si>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</si>
  <si>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</si>
  <si>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</si>
  <si>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</si>
  <si>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</si>
  <si>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</si>
  <si>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</si>
  <si>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</si>
  <si>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</si>
  <si>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</si>
  <si>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</si>
  <si>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</si>
  <si>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</si>
  <si>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</si>
  <si>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</si>
  <si>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</si>
  <si>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</si>
  <si>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</si>
  <si>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</si>
  <si>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</si>
  <si>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</si>
  <si>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</si>
  <si>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</si>
  <si>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</si>
  <si>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</si>
  <si>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</si>
  <si>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</si>
  <si>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</si>
  <si>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</si>
  <si>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</si>
  <si>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</si>
  <si>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</si>
  <si>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</si>
  <si>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</si>
  <si>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Use conditional formatting to fill each cell in the state column with a different color, depending on whether the associated campaign was successful, failed, or canceled, or is currently live.</t>
  </si>
  <si>
    <t>Question</t>
  </si>
  <si>
    <t xml:space="preserve">Status </t>
  </si>
  <si>
    <t xml:space="preserve">Complete </t>
  </si>
  <si>
    <t>Create a new column O called Percent Funded that uses a formula to uncover how much money a campaign made to reach its initial goal.</t>
  </si>
  <si>
    <t>Percent Funded</t>
  </si>
  <si>
    <t xml:space="preserve">Comments </t>
  </si>
  <si>
    <t>Use conditional formatting to fill each cell in the Percent Funded column using a three-color scale. The scale should start at 0 and be a dark shade of red, transitioning to green at 100, and blue at 200.</t>
  </si>
  <si>
    <t xml:space="preserve">blue applied to 200% and above </t>
  </si>
  <si>
    <t>Create a new column P called Average Donation that uses a formula to uncover how much each backer for the project paid on average.</t>
  </si>
  <si>
    <t>Average Donation</t>
  </si>
  <si>
    <t>average = 0 for projects with no Backers</t>
  </si>
  <si>
    <t>Create two new columns, one called Category at Q and another called Sub-Category at R, which use formulas to split the Category and Sub-Category column into two parts.</t>
  </si>
  <si>
    <t>Create a new sheet with a pivot table that will analyze your initial worksheet to count how many campaigns were successful, failed, canceled, or are currently live per category.</t>
  </si>
  <si>
    <t>Row Labels</t>
  </si>
  <si>
    <t>Grand Total</t>
  </si>
  <si>
    <t>Category</t>
  </si>
  <si>
    <t>Sub-Category</t>
  </si>
  <si>
    <t>film &amp; video</t>
  </si>
  <si>
    <t>food</t>
  </si>
  <si>
    <t>games</t>
  </si>
  <si>
    <t>music</t>
  </si>
  <si>
    <t>photography</t>
  </si>
  <si>
    <t>publishing</t>
  </si>
  <si>
    <t>technology</t>
  </si>
  <si>
    <t>theater</t>
  </si>
  <si>
    <t>Create a stacked column pivot chart that can be filtered by country based on the table you have created.</t>
  </si>
  <si>
    <t>(All)</t>
  </si>
  <si>
    <t>Count of outcome</t>
  </si>
  <si>
    <t>Create a new sheet with a pivot table that will analyze your initial sheet to count how many campaigns were successful, failed, or canceled, or are currently live per sub-category.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</si>
  <si>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</si>
  <si>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</si>
  <si>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</si>
  <si>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</si>
  <si>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</si>
  <si>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</si>
  <si>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</si>
  <si>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</si>
  <si>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</si>
  <si>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</si>
  <si>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</si>
  <si>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</si>
  <si>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</si>
  <si>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</si>
  <si>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</si>
  <si>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</si>
  <si>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</si>
  <si>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</si>
  <si>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</si>
  <si>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</si>
  <si>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</si>
  <si>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</si>
  <si>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</si>
  <si>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</si>
  <si>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</si>
  <si>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</si>
  <si>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</si>
  <si>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</si>
  <si>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</si>
  <si>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</si>
  <si>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</si>
  <si>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</si>
  <si>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</si>
  <si>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</si>
  <si>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</si>
  <si>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</si>
  <si>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</si>
  <si>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</si>
  <si>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</si>
  <si>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</si>
  <si>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</si>
  <si>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Column Labels</t>
  </si>
  <si>
    <t>Create a stacked column pivot chart that can be filtered by country and parent-category based on the table you have created.</t>
  </si>
  <si>
    <t>Date Created Conversion</t>
  </si>
  <si>
    <t>Create a new column named Date Created Conversion that will use this formula to convert the data contained within launched_at into Excel's date format.</t>
  </si>
  <si>
    <t>Create a new column named Date Ended Conversion that will use this formula to convert the data contained within deadline into Excel's date format.</t>
  </si>
  <si>
    <t>Date Ended Conversion</t>
  </si>
  <si>
    <t>Create a new sheet with a pivot table with a column of state, rows of Date Created Conversion, values based on the count of state, and filters based on parent category and Years.</t>
  </si>
  <si>
    <t>Qtr2</t>
  </si>
  <si>
    <t>Qtr3</t>
  </si>
  <si>
    <t>Qtr4</t>
  </si>
  <si>
    <t>Qtr1</t>
  </si>
  <si>
    <t>Count of state</t>
  </si>
  <si>
    <t>Years</t>
  </si>
  <si>
    <t>Now create a pivot chart line graph that visualizes this new table.</t>
  </si>
  <si>
    <t>journalism</t>
  </si>
  <si>
    <t>Average of Percent Funded</t>
  </si>
  <si>
    <t>Create a report in Microsoft Word and answer the following questions.</t>
  </si>
  <si>
    <t>unsuccessful</t>
  </si>
  <si>
    <t>state_un</t>
  </si>
  <si>
    <t xml:space="preserve">Mean </t>
  </si>
  <si>
    <t>Median</t>
  </si>
  <si>
    <t xml:space="preserve">Min </t>
  </si>
  <si>
    <t>Max</t>
  </si>
  <si>
    <t>Std Var</t>
  </si>
  <si>
    <t>Var</t>
  </si>
  <si>
    <t>Use Excel to evaluate the following for successful campaigns, and then for unsuccessful campaigns:</t>
  </si>
  <si>
    <t>some goals have very low amounts ($1 - $10)</t>
  </si>
  <si>
    <t>Count of name</t>
  </si>
  <si>
    <t>&gt;1000</t>
  </si>
  <si>
    <t>1000 to 4999</t>
  </si>
  <si>
    <t>5000 to 9999</t>
  </si>
  <si>
    <t>10,000 to 14,999</t>
  </si>
  <si>
    <t>15,000 to 19,999</t>
  </si>
  <si>
    <t>25,000 to 29,999</t>
  </si>
  <si>
    <t>30,000 to 34,999</t>
  </si>
  <si>
    <t>35,000 to 39,999</t>
  </si>
  <si>
    <t>40,000 to 44,999</t>
  </si>
  <si>
    <t>45,000 to 49,999</t>
  </si>
  <si>
    <t>Number Successful</t>
  </si>
  <si>
    <t>Percentage Successful</t>
  </si>
  <si>
    <t>Goal Range</t>
  </si>
  <si>
    <t>Number Failed</t>
  </si>
  <si>
    <t>Number Canceled</t>
  </si>
  <si>
    <t>Total Projects</t>
  </si>
  <si>
    <t>Percentage Failed</t>
  </si>
  <si>
    <t>Percentage Canceled</t>
  </si>
  <si>
    <t>20,000 to 24,999</t>
  </si>
  <si>
    <t>&gt;50,000</t>
  </si>
  <si>
    <t>Bonus Questions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</si>
</sst>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0" fillId="2" borderId="0" xfId="0" applyFill="1"/>
    <xf numFmtId="0" fontId="0" fillId="3" borderId="0" xfId="0" applyFill="1"/>
    <xf numFmtId="3" fontId="0" fillId="0" borderId="0" xfId="0" applyNumberFormat="1"/>
  </cellXfs>
  <cellStyles count="2">
    <cellStyle name="Normal" xfId="0" builtinId="0"/>
    <cellStyle name="Percent" xfId="1" builtinId="5"/>
  </cellStyles>
  <dxfs count="8"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3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3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[HW1_StarterBook.xlsx]PT State per Cat!PivotTable11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Project</a:t>
            </a:r>
            <a:r>
              <a:rPr lang="en-US" baseline="0"/>
              <a:t> States per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'PT State per Cat'!$B$3:$B$4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'PT State per Cat'!$A$5:$A$14</c:f>
              <c:strCache>
                <c:ptCount val="9"/>
                <c:pt idx="0">
                  <c:v>journalism</c:v>
                </c:pt>
                <c:pt idx="1">
                  <c:v>food</c:v>
                </c:pt>
                <c:pt idx="2">
                  <c:v>photography</c:v>
                </c:pt>
                <c:pt idx="3">
                  <c:v>games</c:v>
                </c:pt>
                <c:pt idx="4">
                  <c:v>publishing</c:v>
                </c:pt>
                <c:pt idx="5">
                  <c:v>film &amp; video</c:v>
                </c:pt>
                <c:pt idx="6">
                  <c:v>technology</c:v>
                </c:pt>
                <c:pt idx="7">
                  <c:v>music</c:v>
                </c:pt>
                <c:pt idx="8">
                  <c:v>theater</c:v>
                </c:pt>
              </c:strCache>
            </c:strRef>
          </c:cat>
          <c:val>
            <c:numRef>
              <c:f>'PT State per Cat'!$B$5:$B$14</c:f>
              <c:numCache>
                <c:formatCode>General</c:formatCode>
                <c:ptCount val="9"/>
                <c:pt idx="0">
                  <c:v>24</c:v>
                </c:pt>
                <c:pt idx="1">
                  <c:v>20</c:v>
                </c:pt>
                <c:pt idx="4">
                  <c:v>30</c:v>
                </c:pt>
                <c:pt idx="5">
                  <c:v>40</c:v>
                </c:pt>
                <c:pt idx="6">
                  <c:v>178</c:v>
                </c:pt>
                <c:pt idx="7">
                  <c:v>20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F8B-4D63-B795-9F1C3AA10C85}"/>
            </c:ext>
          </c:extLst>
        </c:ser>
        <c:ser>
          <c:idx val="1"/>
          <c:order val="1"/>
          <c:tx>
            <c:strRef>
              <c:f>'PT State per Cat'!$C$3:$C$4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'PT State per Cat'!$A$5:$A$14</c:f>
              <c:strCache>
                <c:ptCount val="9"/>
                <c:pt idx="0">
                  <c:v>journalism</c:v>
                </c:pt>
                <c:pt idx="1">
                  <c:v>food</c:v>
                </c:pt>
                <c:pt idx="2">
                  <c:v>photography</c:v>
                </c:pt>
                <c:pt idx="3">
                  <c:v>games</c:v>
                </c:pt>
                <c:pt idx="4">
                  <c:v>publishing</c:v>
                </c:pt>
                <c:pt idx="5">
                  <c:v>film &amp; video</c:v>
                </c:pt>
                <c:pt idx="6">
                  <c:v>technology</c:v>
                </c:pt>
                <c:pt idx="7">
                  <c:v>music</c:v>
                </c:pt>
                <c:pt idx="8">
                  <c:v>theater</c:v>
                </c:pt>
              </c:strCache>
            </c:strRef>
          </c:cat>
          <c:val>
            <c:numRef>
              <c:f>'PT State per Cat'!$C$5:$C$14</c:f>
              <c:numCache>
                <c:formatCode>General</c:formatCode>
                <c:ptCount val="9"/>
                <c:pt idx="1">
                  <c:v>140</c:v>
                </c:pt>
                <c:pt idx="2">
                  <c:v>117</c:v>
                </c:pt>
                <c:pt idx="3">
                  <c:v>140</c:v>
                </c:pt>
                <c:pt idx="4">
                  <c:v>127</c:v>
                </c:pt>
                <c:pt idx="5">
                  <c:v>180</c:v>
                </c:pt>
                <c:pt idx="6">
                  <c:v>213</c:v>
                </c:pt>
                <c:pt idx="7">
                  <c:v>120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F8B-4D63-B795-9F1C3AA10C85}"/>
            </c:ext>
          </c:extLst>
        </c:ser>
        <c:ser>
          <c:idx val="2"/>
          <c:order val="2"/>
          <c:tx>
            <c:strRef>
              <c:f>'PT State per Cat'!$D$3:$D$4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'PT State per Cat'!$A$5:$A$14</c:f>
              <c:strCache>
                <c:ptCount val="9"/>
                <c:pt idx="0">
                  <c:v>journalism</c:v>
                </c:pt>
                <c:pt idx="1">
                  <c:v>food</c:v>
                </c:pt>
                <c:pt idx="2">
                  <c:v>photography</c:v>
                </c:pt>
                <c:pt idx="3">
                  <c:v>games</c:v>
                </c:pt>
                <c:pt idx="4">
                  <c:v>publishing</c:v>
                </c:pt>
                <c:pt idx="5">
                  <c:v>film &amp; video</c:v>
                </c:pt>
                <c:pt idx="6">
                  <c:v>technology</c:v>
                </c:pt>
                <c:pt idx="7">
                  <c:v>music</c:v>
                </c:pt>
                <c:pt idx="8">
                  <c:v>theater</c:v>
                </c:pt>
              </c:strCache>
            </c:strRef>
          </c:cat>
          <c:val>
            <c:numRef>
              <c:f>'PT State per Cat'!$D$5:$D$14</c:f>
              <c:numCache>
                <c:formatCode>General</c:formatCode>
                <c:ptCount val="9"/>
                <c:pt idx="1">
                  <c:v>6</c:v>
                </c:pt>
                <c:pt idx="7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F8B-4D63-B795-9F1C3AA10C85}"/>
            </c:ext>
          </c:extLst>
        </c:ser>
        <c:ser>
          <c:idx val="3"/>
          <c:order val="3"/>
          <c:tx>
            <c:strRef>
              <c:f>'PT State per Cat'!$E$3:$E$4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'PT State per Cat'!$A$5:$A$14</c:f>
              <c:strCache>
                <c:ptCount val="9"/>
                <c:pt idx="0">
                  <c:v>journalism</c:v>
                </c:pt>
                <c:pt idx="1">
                  <c:v>food</c:v>
                </c:pt>
                <c:pt idx="2">
                  <c:v>photography</c:v>
                </c:pt>
                <c:pt idx="3">
                  <c:v>games</c:v>
                </c:pt>
                <c:pt idx="4">
                  <c:v>publishing</c:v>
                </c:pt>
                <c:pt idx="5">
                  <c:v>film &amp; video</c:v>
                </c:pt>
                <c:pt idx="6">
                  <c:v>technology</c:v>
                </c:pt>
                <c:pt idx="7">
                  <c:v>music</c:v>
                </c:pt>
                <c:pt idx="8">
                  <c:v>theater</c:v>
                </c:pt>
              </c:strCache>
            </c:strRef>
          </c:cat>
          <c:val>
            <c:numRef>
              <c:f>'PT State per Cat'!$E$5:$E$14</c:f>
              <c:numCache>
                <c:formatCode>General</c:formatCode>
                <c:ptCount val="9"/>
                <c:pt idx="1">
                  <c:v>34</c:v>
                </c:pt>
                <c:pt idx="2">
                  <c:v>103</c:v>
                </c:pt>
                <c:pt idx="3">
                  <c:v>80</c:v>
                </c:pt>
                <c:pt idx="4">
                  <c:v>80</c:v>
                </c:pt>
                <c:pt idx="5">
                  <c:v>300</c:v>
                </c:pt>
                <c:pt idx="6">
                  <c:v>209</c:v>
                </c:pt>
                <c:pt idx="7">
                  <c:v>540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E8-43A3-9BF6-F0938422FB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89479688"/>
        <c:axId val="789477064"/>
      </c:barChart>
      <c:catAx>
        <c:axId val="7894796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9477064"/>
        <c:crosses val="autoZero"/>
        <c:auto val="1"/>
        <c:lblAlgn val="ctr"/>
        <c:lblOffset val="100"/>
        <c:noMultiLvlLbl val="0"/>
      </c:catAx>
      <c:valAx>
        <c:axId val="789477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9479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[HW1_StarterBook.xlsx]PT State per Sub-Cat!PivotTable12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</a:t>
            </a:r>
            <a:r>
              <a:rPr lang="en-US" baseline="0"/>
              <a:t> per Sub-Category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'PT State per Sub-Cat'!$B$4:$B$5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'PT State per Sub-Cat'!$A$6:$A$47</c:f>
              <c:strCache>
                <c:ptCount val="41"/>
                <c:pt idx="0">
                  <c:v>metal</c:v>
                </c:pt>
                <c:pt idx="1">
                  <c:v>world music</c:v>
                </c:pt>
                <c:pt idx="2">
                  <c:v>art books</c:v>
                </c:pt>
                <c:pt idx="3">
                  <c:v>gadgets</c:v>
                </c:pt>
                <c:pt idx="4">
                  <c:v>radio &amp; podcasts</c:v>
                </c:pt>
                <c:pt idx="5">
                  <c:v>nature</c:v>
                </c:pt>
                <c:pt idx="6">
                  <c:v>restaurants</c:v>
                </c:pt>
                <c:pt idx="7">
                  <c:v>people</c:v>
                </c:pt>
                <c:pt idx="8">
                  <c:v>makerspaces</c:v>
                </c:pt>
                <c:pt idx="9">
                  <c:v>places</c:v>
                </c:pt>
                <c:pt idx="10">
                  <c:v>audio</c:v>
                </c:pt>
                <c:pt idx="11">
                  <c:v>mobile games</c:v>
                </c:pt>
                <c:pt idx="12">
                  <c:v>fiction</c:v>
                </c:pt>
                <c:pt idx="13">
                  <c:v>children's books</c:v>
                </c:pt>
                <c:pt idx="14">
                  <c:v>electronic music</c:v>
                </c:pt>
                <c:pt idx="15">
                  <c:v>science fiction</c:v>
                </c:pt>
                <c:pt idx="16">
                  <c:v>classical music</c:v>
                </c:pt>
                <c:pt idx="17">
                  <c:v>small batch</c:v>
                </c:pt>
                <c:pt idx="18">
                  <c:v>pop</c:v>
                </c:pt>
                <c:pt idx="19">
                  <c:v>translations</c:v>
                </c:pt>
                <c:pt idx="20">
                  <c:v>nonfiction</c:v>
                </c:pt>
                <c:pt idx="21">
                  <c:v>shorts</c:v>
                </c:pt>
                <c:pt idx="22">
                  <c:v>jazz</c:v>
                </c:pt>
                <c:pt idx="23">
                  <c:v>faith</c:v>
                </c:pt>
                <c:pt idx="24">
                  <c:v>television</c:v>
                </c:pt>
                <c:pt idx="25">
                  <c:v>space exploration</c:v>
                </c:pt>
                <c:pt idx="26">
                  <c:v>drama</c:v>
                </c:pt>
                <c:pt idx="27">
                  <c:v>tabletop games</c:v>
                </c:pt>
                <c:pt idx="28">
                  <c:v>animation</c:v>
                </c:pt>
                <c:pt idx="29">
                  <c:v>video games</c:v>
                </c:pt>
                <c:pt idx="30">
                  <c:v>musical</c:v>
                </c:pt>
                <c:pt idx="31">
                  <c:v>food trucks</c:v>
                </c:pt>
                <c:pt idx="32">
                  <c:v>hardware</c:v>
                </c:pt>
                <c:pt idx="33">
                  <c:v>photobooks</c:v>
                </c:pt>
                <c:pt idx="34">
                  <c:v>indie rock</c:v>
                </c:pt>
                <c:pt idx="35">
                  <c:v>web</c:v>
                </c:pt>
                <c:pt idx="36">
                  <c:v>documentary</c:v>
                </c:pt>
                <c:pt idx="37">
                  <c:v>spaces</c:v>
                </c:pt>
                <c:pt idx="38">
                  <c:v>wearables</c:v>
                </c:pt>
                <c:pt idx="39">
                  <c:v>rock</c:v>
                </c:pt>
                <c:pt idx="40">
                  <c:v>plays</c:v>
                </c:pt>
              </c:strCache>
            </c:strRef>
          </c:cat>
          <c:val>
            <c:numRef>
              <c:f>'PT State per Sub-Cat'!$B$6:$B$47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20</c:v>
                </c:pt>
                <c:pt idx="10">
                  <c:v>24</c:v>
                </c:pt>
                <c:pt idx="15">
                  <c:v>40</c:v>
                </c:pt>
                <c:pt idx="19">
                  <c:v>10</c:v>
                </c:pt>
                <c:pt idx="25">
                  <c:v>18</c:v>
                </c:pt>
                <c:pt idx="30">
                  <c:v>20</c:v>
                </c:pt>
                <c:pt idx="31">
                  <c:v>20</c:v>
                </c:pt>
                <c:pt idx="35">
                  <c:v>100</c:v>
                </c:pt>
                <c:pt idx="37">
                  <c:v>17</c:v>
                </c:pt>
                <c:pt idx="38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D3-47A1-B95D-430E5DDF0C89}"/>
            </c:ext>
          </c:extLst>
        </c:ser>
        <c:ser>
          <c:idx val="1"/>
          <c:order val="1"/>
          <c:tx>
            <c:strRef>
              <c:f>'PT State per Sub-Cat'!$C$4:$C$5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'PT State per Sub-Cat'!$A$6:$A$47</c:f>
              <c:strCache>
                <c:ptCount val="41"/>
                <c:pt idx="0">
                  <c:v>metal</c:v>
                </c:pt>
                <c:pt idx="1">
                  <c:v>world music</c:v>
                </c:pt>
                <c:pt idx="2">
                  <c:v>art books</c:v>
                </c:pt>
                <c:pt idx="3">
                  <c:v>gadgets</c:v>
                </c:pt>
                <c:pt idx="4">
                  <c:v>radio &amp; podcasts</c:v>
                </c:pt>
                <c:pt idx="5">
                  <c:v>nature</c:v>
                </c:pt>
                <c:pt idx="6">
                  <c:v>restaurants</c:v>
                </c:pt>
                <c:pt idx="7">
                  <c:v>people</c:v>
                </c:pt>
                <c:pt idx="8">
                  <c:v>makerspaces</c:v>
                </c:pt>
                <c:pt idx="9">
                  <c:v>places</c:v>
                </c:pt>
                <c:pt idx="10">
                  <c:v>audio</c:v>
                </c:pt>
                <c:pt idx="11">
                  <c:v>mobile games</c:v>
                </c:pt>
                <c:pt idx="12">
                  <c:v>fiction</c:v>
                </c:pt>
                <c:pt idx="13">
                  <c:v>children's books</c:v>
                </c:pt>
                <c:pt idx="14">
                  <c:v>electronic music</c:v>
                </c:pt>
                <c:pt idx="15">
                  <c:v>science fiction</c:v>
                </c:pt>
                <c:pt idx="16">
                  <c:v>classical music</c:v>
                </c:pt>
                <c:pt idx="17">
                  <c:v>small batch</c:v>
                </c:pt>
                <c:pt idx="18">
                  <c:v>pop</c:v>
                </c:pt>
                <c:pt idx="19">
                  <c:v>translations</c:v>
                </c:pt>
                <c:pt idx="20">
                  <c:v>nonfiction</c:v>
                </c:pt>
                <c:pt idx="21">
                  <c:v>shorts</c:v>
                </c:pt>
                <c:pt idx="22">
                  <c:v>jazz</c:v>
                </c:pt>
                <c:pt idx="23">
                  <c:v>faith</c:v>
                </c:pt>
                <c:pt idx="24">
                  <c:v>television</c:v>
                </c:pt>
                <c:pt idx="25">
                  <c:v>space exploration</c:v>
                </c:pt>
                <c:pt idx="26">
                  <c:v>drama</c:v>
                </c:pt>
                <c:pt idx="27">
                  <c:v>tabletop games</c:v>
                </c:pt>
                <c:pt idx="28">
                  <c:v>animation</c:v>
                </c:pt>
                <c:pt idx="29">
                  <c:v>video games</c:v>
                </c:pt>
                <c:pt idx="30">
                  <c:v>musical</c:v>
                </c:pt>
                <c:pt idx="31">
                  <c:v>food trucks</c:v>
                </c:pt>
                <c:pt idx="32">
                  <c:v>hardware</c:v>
                </c:pt>
                <c:pt idx="33">
                  <c:v>photobooks</c:v>
                </c:pt>
                <c:pt idx="34">
                  <c:v>indie rock</c:v>
                </c:pt>
                <c:pt idx="35">
                  <c:v>web</c:v>
                </c:pt>
                <c:pt idx="36">
                  <c:v>documentary</c:v>
                </c:pt>
                <c:pt idx="37">
                  <c:v>spaces</c:v>
                </c:pt>
                <c:pt idx="38">
                  <c:v>wearables</c:v>
                </c:pt>
                <c:pt idx="39">
                  <c:v>rock</c:v>
                </c:pt>
                <c:pt idx="40">
                  <c:v>plays</c:v>
                </c:pt>
              </c:strCache>
            </c:strRef>
          </c:cat>
          <c:val>
            <c:numRef>
              <c:f>'PT State per Sub-Cat'!$C$6:$C$47</c:f>
              <c:numCache>
                <c:formatCode>General</c:formatCode>
                <c:ptCount val="41"/>
                <c:pt idx="3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11</c:v>
                </c:pt>
                <c:pt idx="9">
                  <c:v>20</c:v>
                </c:pt>
                <c:pt idx="11">
                  <c:v>40</c:v>
                </c:pt>
                <c:pt idx="12">
                  <c:v>40</c:v>
                </c:pt>
                <c:pt idx="13">
                  <c:v>40</c:v>
                </c:pt>
                <c:pt idx="19">
                  <c:v>47</c:v>
                </c:pt>
                <c:pt idx="22">
                  <c:v>60</c:v>
                </c:pt>
                <c:pt idx="23">
                  <c:v>40</c:v>
                </c:pt>
                <c:pt idx="25">
                  <c:v>2</c:v>
                </c:pt>
                <c:pt idx="26">
                  <c:v>80</c:v>
                </c:pt>
                <c:pt idx="28">
                  <c:v>100</c:v>
                </c:pt>
                <c:pt idx="29">
                  <c:v>100</c:v>
                </c:pt>
                <c:pt idx="30">
                  <c:v>60</c:v>
                </c:pt>
                <c:pt idx="31">
                  <c:v>120</c:v>
                </c:pt>
                <c:pt idx="33">
                  <c:v>57</c:v>
                </c:pt>
                <c:pt idx="34">
                  <c:v>20</c:v>
                </c:pt>
                <c:pt idx="35">
                  <c:v>60</c:v>
                </c:pt>
                <c:pt idx="37">
                  <c:v>80</c:v>
                </c:pt>
                <c:pt idx="38">
                  <c:v>120</c:v>
                </c:pt>
                <c:pt idx="4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D3-47A1-B95D-430E5DDF0C89}"/>
            </c:ext>
          </c:extLst>
        </c:ser>
        <c:ser>
          <c:idx val="2"/>
          <c:order val="2"/>
          <c:tx>
            <c:strRef>
              <c:f>'PT State per Sub-Cat'!$D$4:$D$5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'PT State per Sub-Cat'!$A$6:$A$47</c:f>
              <c:strCache>
                <c:ptCount val="41"/>
                <c:pt idx="0">
                  <c:v>metal</c:v>
                </c:pt>
                <c:pt idx="1">
                  <c:v>world music</c:v>
                </c:pt>
                <c:pt idx="2">
                  <c:v>art books</c:v>
                </c:pt>
                <c:pt idx="3">
                  <c:v>gadgets</c:v>
                </c:pt>
                <c:pt idx="4">
                  <c:v>radio &amp; podcasts</c:v>
                </c:pt>
                <c:pt idx="5">
                  <c:v>nature</c:v>
                </c:pt>
                <c:pt idx="6">
                  <c:v>restaurants</c:v>
                </c:pt>
                <c:pt idx="7">
                  <c:v>people</c:v>
                </c:pt>
                <c:pt idx="8">
                  <c:v>makerspaces</c:v>
                </c:pt>
                <c:pt idx="9">
                  <c:v>places</c:v>
                </c:pt>
                <c:pt idx="10">
                  <c:v>audio</c:v>
                </c:pt>
                <c:pt idx="11">
                  <c:v>mobile games</c:v>
                </c:pt>
                <c:pt idx="12">
                  <c:v>fiction</c:v>
                </c:pt>
                <c:pt idx="13">
                  <c:v>children's books</c:v>
                </c:pt>
                <c:pt idx="14">
                  <c:v>electronic music</c:v>
                </c:pt>
                <c:pt idx="15">
                  <c:v>science fiction</c:v>
                </c:pt>
                <c:pt idx="16">
                  <c:v>classical music</c:v>
                </c:pt>
                <c:pt idx="17">
                  <c:v>small batch</c:v>
                </c:pt>
                <c:pt idx="18">
                  <c:v>pop</c:v>
                </c:pt>
                <c:pt idx="19">
                  <c:v>translations</c:v>
                </c:pt>
                <c:pt idx="20">
                  <c:v>nonfiction</c:v>
                </c:pt>
                <c:pt idx="21">
                  <c:v>shorts</c:v>
                </c:pt>
                <c:pt idx="22">
                  <c:v>jazz</c:v>
                </c:pt>
                <c:pt idx="23">
                  <c:v>faith</c:v>
                </c:pt>
                <c:pt idx="24">
                  <c:v>television</c:v>
                </c:pt>
                <c:pt idx="25">
                  <c:v>space exploration</c:v>
                </c:pt>
                <c:pt idx="26">
                  <c:v>drama</c:v>
                </c:pt>
                <c:pt idx="27">
                  <c:v>tabletop games</c:v>
                </c:pt>
                <c:pt idx="28">
                  <c:v>animation</c:v>
                </c:pt>
                <c:pt idx="29">
                  <c:v>video games</c:v>
                </c:pt>
                <c:pt idx="30">
                  <c:v>musical</c:v>
                </c:pt>
                <c:pt idx="31">
                  <c:v>food trucks</c:v>
                </c:pt>
                <c:pt idx="32">
                  <c:v>hardware</c:v>
                </c:pt>
                <c:pt idx="33">
                  <c:v>photobooks</c:v>
                </c:pt>
                <c:pt idx="34">
                  <c:v>indie rock</c:v>
                </c:pt>
                <c:pt idx="35">
                  <c:v>web</c:v>
                </c:pt>
                <c:pt idx="36">
                  <c:v>documentary</c:v>
                </c:pt>
                <c:pt idx="37">
                  <c:v>spaces</c:v>
                </c:pt>
                <c:pt idx="38">
                  <c:v>wearables</c:v>
                </c:pt>
                <c:pt idx="39">
                  <c:v>rock</c:v>
                </c:pt>
                <c:pt idx="40">
                  <c:v>plays</c:v>
                </c:pt>
              </c:strCache>
            </c:strRef>
          </c:cat>
          <c:val>
            <c:numRef>
              <c:f>'PT State per Sub-Cat'!$D$6:$D$47</c:f>
              <c:numCache>
                <c:formatCode>General</c:formatCode>
                <c:ptCount val="41"/>
                <c:pt idx="17">
                  <c:v>6</c:v>
                </c:pt>
                <c:pt idx="23">
                  <c:v>20</c:v>
                </c:pt>
                <c:pt idx="37">
                  <c:v>5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6D3-47A1-B95D-430E5DDF0C89}"/>
            </c:ext>
          </c:extLst>
        </c:ser>
        <c:ser>
          <c:idx val="3"/>
          <c:order val="3"/>
          <c:tx>
            <c:strRef>
              <c:f>'PT State per Sub-Cat'!$E$4:$E$5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'PT State per Sub-Cat'!$A$6:$A$47</c:f>
              <c:strCache>
                <c:ptCount val="41"/>
                <c:pt idx="0">
                  <c:v>metal</c:v>
                </c:pt>
                <c:pt idx="1">
                  <c:v>world music</c:v>
                </c:pt>
                <c:pt idx="2">
                  <c:v>art books</c:v>
                </c:pt>
                <c:pt idx="3">
                  <c:v>gadgets</c:v>
                </c:pt>
                <c:pt idx="4">
                  <c:v>radio &amp; podcasts</c:v>
                </c:pt>
                <c:pt idx="5">
                  <c:v>nature</c:v>
                </c:pt>
                <c:pt idx="6">
                  <c:v>restaurants</c:v>
                </c:pt>
                <c:pt idx="7">
                  <c:v>people</c:v>
                </c:pt>
                <c:pt idx="8">
                  <c:v>makerspaces</c:v>
                </c:pt>
                <c:pt idx="9">
                  <c:v>places</c:v>
                </c:pt>
                <c:pt idx="10">
                  <c:v>audio</c:v>
                </c:pt>
                <c:pt idx="11">
                  <c:v>mobile games</c:v>
                </c:pt>
                <c:pt idx="12">
                  <c:v>fiction</c:v>
                </c:pt>
                <c:pt idx="13">
                  <c:v>children's books</c:v>
                </c:pt>
                <c:pt idx="14">
                  <c:v>electronic music</c:v>
                </c:pt>
                <c:pt idx="15">
                  <c:v>science fiction</c:v>
                </c:pt>
                <c:pt idx="16">
                  <c:v>classical music</c:v>
                </c:pt>
                <c:pt idx="17">
                  <c:v>small batch</c:v>
                </c:pt>
                <c:pt idx="18">
                  <c:v>pop</c:v>
                </c:pt>
                <c:pt idx="19">
                  <c:v>translations</c:v>
                </c:pt>
                <c:pt idx="20">
                  <c:v>nonfiction</c:v>
                </c:pt>
                <c:pt idx="21">
                  <c:v>shorts</c:v>
                </c:pt>
                <c:pt idx="22">
                  <c:v>jazz</c:v>
                </c:pt>
                <c:pt idx="23">
                  <c:v>faith</c:v>
                </c:pt>
                <c:pt idx="24">
                  <c:v>television</c:v>
                </c:pt>
                <c:pt idx="25">
                  <c:v>space exploration</c:v>
                </c:pt>
                <c:pt idx="26">
                  <c:v>drama</c:v>
                </c:pt>
                <c:pt idx="27">
                  <c:v>tabletop games</c:v>
                </c:pt>
                <c:pt idx="28">
                  <c:v>animation</c:v>
                </c:pt>
                <c:pt idx="29">
                  <c:v>video games</c:v>
                </c:pt>
                <c:pt idx="30">
                  <c:v>musical</c:v>
                </c:pt>
                <c:pt idx="31">
                  <c:v>food trucks</c:v>
                </c:pt>
                <c:pt idx="32">
                  <c:v>hardware</c:v>
                </c:pt>
                <c:pt idx="33">
                  <c:v>photobooks</c:v>
                </c:pt>
                <c:pt idx="34">
                  <c:v>indie rock</c:v>
                </c:pt>
                <c:pt idx="35">
                  <c:v>web</c:v>
                </c:pt>
                <c:pt idx="36">
                  <c:v>documentary</c:v>
                </c:pt>
                <c:pt idx="37">
                  <c:v>spaces</c:v>
                </c:pt>
                <c:pt idx="38">
                  <c:v>wearables</c:v>
                </c:pt>
                <c:pt idx="39">
                  <c:v>rock</c:v>
                </c:pt>
                <c:pt idx="40">
                  <c:v>plays</c:v>
                </c:pt>
              </c:strCache>
            </c:strRef>
          </c:cat>
          <c:val>
            <c:numRef>
              <c:f>'PT State per Sub-Cat'!$E$6:$E$47</c:f>
              <c:numCache>
                <c:formatCode>General</c:formatCode>
                <c:ptCount val="41"/>
                <c:pt idx="0">
                  <c:v>20</c:v>
                </c:pt>
                <c:pt idx="4">
                  <c:v>20</c:v>
                </c:pt>
                <c:pt idx="8">
                  <c:v>9</c:v>
                </c:pt>
                <c:pt idx="14">
                  <c:v>40</c:v>
                </c:pt>
                <c:pt idx="16">
                  <c:v>40</c:v>
                </c:pt>
                <c:pt idx="17">
                  <c:v>34</c:v>
                </c:pt>
                <c:pt idx="18">
                  <c:v>40</c:v>
                </c:pt>
                <c:pt idx="20">
                  <c:v>60</c:v>
                </c:pt>
                <c:pt idx="21">
                  <c:v>60</c:v>
                </c:pt>
                <c:pt idx="24">
                  <c:v>60</c:v>
                </c:pt>
                <c:pt idx="25">
                  <c:v>40</c:v>
                </c:pt>
                <c:pt idx="27">
                  <c:v>80</c:v>
                </c:pt>
                <c:pt idx="30">
                  <c:v>60</c:v>
                </c:pt>
                <c:pt idx="32">
                  <c:v>140</c:v>
                </c:pt>
                <c:pt idx="33">
                  <c:v>103</c:v>
                </c:pt>
                <c:pt idx="34">
                  <c:v>140</c:v>
                </c:pt>
                <c:pt idx="36">
                  <c:v>180</c:v>
                </c:pt>
                <c:pt idx="37">
                  <c:v>85</c:v>
                </c:pt>
                <c:pt idx="38">
                  <c:v>20</c:v>
                </c:pt>
                <c:pt idx="39">
                  <c:v>260</c:v>
                </c:pt>
                <c:pt idx="4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6D3-47A1-B95D-430E5DDF0C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90775328"/>
        <c:axId val="790775656"/>
      </c:barChart>
      <c:catAx>
        <c:axId val="7907753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775656"/>
        <c:crosses val="autoZero"/>
        <c:auto val="1"/>
        <c:lblAlgn val="ctr"/>
        <c:lblOffset val="100"/>
        <c:noMultiLvlLbl val="0"/>
      </c:catAx>
      <c:valAx>
        <c:axId val="790775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775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[HW1_StarterBook.xlsx]PT Date Conv!PivotTable1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'PT Date Conv'!$B$4:$B$5</c:f>
              <c:strCache>
                <c:ptCount val="1"/>
                <c:pt idx="0">
                  <c:v>AT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'PT Date Conv'!$A$6:$A$10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'PT Date Conv'!$B$6:$B$10</c:f>
              <c:numCache>
                <c:formatCode>General</c:formatCode>
                <c:ptCount val="4"/>
                <c:pt idx="0">
                  <c:v>3</c:v>
                </c:pt>
                <c:pt idx="3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5F-4E3F-BE17-EAAC71375B62}"/>
            </c:ext>
          </c:extLst>
        </c:ser>
        <c:ser>
          <c:idx val="1"/>
          <c:order val="1"/>
          <c:tx>
            <c:strRef>
              <c:f>'PT Date Conv'!$C$4:$C$5</c:f>
              <c:strCache>
                <c:ptCount val="1"/>
                <c:pt idx="0">
                  <c:v>AU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'PT Date Conv'!$A$6:$A$10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'PT Date Conv'!$C$6:$C$10</c:f>
              <c:numCache>
                <c:formatCode>General</c:formatCode>
                <c:ptCount val="4"/>
                <c:pt idx="0">
                  <c:v>14</c:v>
                </c:pt>
                <c:pt idx="1">
                  <c:v>23</c:v>
                </c:pt>
                <c:pt idx="2">
                  <c:v>17</c:v>
                </c:pt>
                <c:pt idx="3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B5F-4E3F-BE17-EAAC71375B62}"/>
            </c:ext>
          </c:extLst>
        </c:ser>
        <c:ser>
          <c:idx val="2"/>
          <c:order val="2"/>
          <c:tx>
            <c:strRef>
              <c:f>'PT Date Conv'!$D$4:$D$5</c:f>
              <c:strCache>
                <c:ptCount val="1"/>
                <c:pt idx="0">
                  <c:v>BE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'PT Date Conv'!$A$6:$A$10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'PT Date Conv'!$D$6:$D$10</c:f>
              <c:numCache>
                <c:formatCode>General</c:formatCode>
                <c:ptCount val="4"/>
                <c:pt idx="0">
                  <c:v>1</c:v>
                </c:pt>
                <c:pt idx="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B5F-4E3F-BE17-EAAC71375B62}"/>
            </c:ext>
          </c:extLst>
        </c:ser>
        <c:ser>
          <c:idx val="3"/>
          <c:order val="3"/>
          <c:tx>
            <c:strRef>
              <c:f>'PT Date Conv'!$E$4:$E$5</c:f>
              <c:strCache>
                <c:ptCount val="1"/>
                <c:pt idx="0">
                  <c:v>CA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'PT Date Conv'!$A$6:$A$10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'PT Date Conv'!$E$6:$E$10</c:f>
              <c:numCache>
                <c:formatCode>General</c:formatCode>
                <c:ptCount val="4"/>
                <c:pt idx="0">
                  <c:v>37</c:v>
                </c:pt>
                <c:pt idx="1">
                  <c:v>34</c:v>
                </c:pt>
                <c:pt idx="2">
                  <c:v>35</c:v>
                </c:pt>
                <c:pt idx="3">
                  <c:v>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B5F-4E3F-BE17-EAAC71375B62}"/>
            </c:ext>
          </c:extLst>
        </c:ser>
        <c:ser>
          <c:idx val="4"/>
          <c:order val="4"/>
          <c:tx>
            <c:strRef>
              <c:f>'PT Date Conv'!$F$4:$F$5</c:f>
              <c:strCache>
                <c:ptCount val="1"/>
                <c:pt idx="0">
                  <c:v>CH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'PT Date Conv'!$A$6:$A$10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'PT Date Conv'!$F$6:$F$10</c:f>
              <c:numCache>
                <c:formatCode>General</c:formatCode>
                <c:ptCount val="4"/>
                <c:pt idx="0">
                  <c:v>2</c:v>
                </c:pt>
                <c:pt idx="2">
                  <c:v>1</c:v>
                </c:pt>
                <c:pt idx="3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B5F-4E3F-BE17-EAAC71375B62}"/>
            </c:ext>
          </c:extLst>
        </c:ser>
        <c:ser>
          <c:idx val="5"/>
          <c:order val="5"/>
          <c:tx>
            <c:strRef>
              <c:f>'PT Date Conv'!$G$4:$G$5</c:f>
              <c:strCache>
                <c:ptCount val="1"/>
                <c:pt idx="0">
                  <c:v>DE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'PT Date Conv'!$A$6:$A$10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'PT Date Conv'!$G$6:$G$10</c:f>
              <c:numCache>
                <c:formatCode>General</c:formatCode>
                <c:ptCount val="4"/>
                <c:pt idx="0">
                  <c:v>12</c:v>
                </c:pt>
                <c:pt idx="1">
                  <c:v>13</c:v>
                </c:pt>
                <c:pt idx="2">
                  <c:v>15</c:v>
                </c:pt>
                <c:pt idx="3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B5F-4E3F-BE17-EAAC71375B62}"/>
            </c:ext>
          </c:extLst>
        </c:ser>
        <c:ser>
          <c:idx val="6"/>
          <c:order val="6"/>
          <c:tx>
            <c:strRef>
              <c:f>'PT Date Conv'!$H$4:$H$5</c:f>
              <c:strCache>
                <c:ptCount val="1"/>
                <c:pt idx="0">
                  <c:v>DK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'PT Date Conv'!$A$6:$A$10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'PT Date Conv'!$H$6:$H$10</c:f>
              <c:numCache>
                <c:formatCode>General</c:formatCode>
                <c:ptCount val="4"/>
                <c:pt idx="0">
                  <c:v>4</c:v>
                </c:pt>
                <c:pt idx="1">
                  <c:v>5</c:v>
                </c:pt>
                <c:pt idx="2">
                  <c:v>3</c:v>
                </c:pt>
                <c:pt idx="3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B5F-4E3F-BE17-EAAC71375B62}"/>
            </c:ext>
          </c:extLst>
        </c:ser>
        <c:ser>
          <c:idx val="7"/>
          <c:order val="7"/>
          <c:tx>
            <c:strRef>
              <c:f>'PT Date Conv'!$I$4:$I$5</c:f>
              <c:strCache>
                <c:ptCount val="1"/>
                <c:pt idx="0">
                  <c:v>ES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'PT Date Conv'!$A$6:$A$10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'PT Date Conv'!$I$6:$I$10</c:f>
              <c:numCache>
                <c:formatCode>General</c:formatCode>
                <c:ptCount val="4"/>
                <c:pt idx="0">
                  <c:v>7</c:v>
                </c:pt>
                <c:pt idx="1">
                  <c:v>2</c:v>
                </c:pt>
                <c:pt idx="2">
                  <c:v>4</c:v>
                </c:pt>
                <c:pt idx="3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B5F-4E3F-BE17-EAAC71375B62}"/>
            </c:ext>
          </c:extLst>
        </c:ser>
        <c:ser>
          <c:idx val="8"/>
          <c:order val="8"/>
          <c:tx>
            <c:strRef>
              <c:f>'PT Date Conv'!$J$4:$J$5</c:f>
              <c:strCache>
                <c:ptCount val="1"/>
                <c:pt idx="0">
                  <c:v>FR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'PT Date Conv'!$A$6:$A$10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'PT Date Conv'!$J$6:$J$10</c:f>
              <c:numCache>
                <c:formatCode>General</c:formatCode>
                <c:ptCount val="4"/>
                <c:pt idx="0">
                  <c:v>10</c:v>
                </c:pt>
                <c:pt idx="1">
                  <c:v>5</c:v>
                </c:pt>
                <c:pt idx="2">
                  <c:v>4</c:v>
                </c:pt>
                <c:pt idx="3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B5F-4E3F-BE17-EAAC71375B62}"/>
            </c:ext>
          </c:extLst>
        </c:ser>
        <c:ser>
          <c:idx val="9"/>
          <c:order val="9"/>
          <c:tx>
            <c:strRef>
              <c:f>'PT Date Conv'!$K$4:$K$5</c:f>
              <c:strCache>
                <c:ptCount val="1"/>
                <c:pt idx="0">
                  <c:v>GB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'PT Date Conv'!$A$6:$A$10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'PT Date Conv'!$K$6:$K$10</c:f>
              <c:numCache>
                <c:formatCode>General</c:formatCode>
                <c:ptCount val="4"/>
                <c:pt idx="0">
                  <c:v>150</c:v>
                </c:pt>
                <c:pt idx="1">
                  <c:v>182</c:v>
                </c:pt>
                <c:pt idx="2">
                  <c:v>157</c:v>
                </c:pt>
                <c:pt idx="3">
                  <c:v>115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B5F-4E3F-BE17-EAAC71375B62}"/>
            </c:ext>
          </c:extLst>
        </c:ser>
        <c:ser>
          <c:idx val="10"/>
          <c:order val="10"/>
          <c:tx>
            <c:strRef>
              <c:f>'PT Date Conv'!$L$4:$L$5</c:f>
              <c:strCache>
                <c:ptCount val="1"/>
                <c:pt idx="0">
                  <c:v>HK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'PT Date Conv'!$A$6:$A$10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'PT Date Conv'!$L$6:$L$10</c:f>
              <c:numCache>
                <c:formatCode>General</c:formatCode>
                <c:ptCount val="4"/>
                <c:pt idx="0">
                  <c:v>1</c:v>
                </c:pt>
                <c:pt idx="2">
                  <c:v>1</c:v>
                </c:pt>
                <c:pt idx="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B5F-4E3F-BE17-EAAC71375B62}"/>
            </c:ext>
          </c:extLst>
        </c:ser>
        <c:ser>
          <c:idx val="11"/>
          <c:order val="11"/>
          <c:tx>
            <c:strRef>
              <c:f>'PT Date Conv'!$M$4:$M$5</c:f>
              <c:strCache>
                <c:ptCount val="1"/>
                <c:pt idx="0">
                  <c:v>IE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'PT Date Conv'!$A$6:$A$10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'PT Date Conv'!$M$6:$M$10</c:f>
              <c:numCache>
                <c:formatCode>General</c:formatCode>
                <c:ptCount val="4"/>
                <c:pt idx="0">
                  <c:v>7</c:v>
                </c:pt>
                <c:pt idx="1">
                  <c:v>2</c:v>
                </c:pt>
                <c:pt idx="2">
                  <c:v>2</c:v>
                </c:pt>
                <c:pt idx="3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6B5F-4E3F-BE17-EAAC71375B62}"/>
            </c:ext>
          </c:extLst>
        </c:ser>
        <c:ser>
          <c:idx val="12"/>
          <c:order val="12"/>
          <c:tx>
            <c:strRef>
              <c:f>'PT Date Conv'!$N$4:$N$5</c:f>
              <c:strCache>
                <c:ptCount val="1"/>
                <c:pt idx="0">
                  <c:v>IT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'PT Date Conv'!$A$6:$A$10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'PT Date Conv'!$N$6:$N$10</c:f>
              <c:numCache>
                <c:formatCode>General</c:formatCode>
                <c:ptCount val="4"/>
                <c:pt idx="0">
                  <c:v>3</c:v>
                </c:pt>
                <c:pt idx="1">
                  <c:v>9</c:v>
                </c:pt>
                <c:pt idx="2">
                  <c:v>7</c:v>
                </c:pt>
                <c:pt idx="3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6B5F-4E3F-BE17-EAAC71375B62}"/>
            </c:ext>
          </c:extLst>
        </c:ser>
        <c:ser>
          <c:idx val="13"/>
          <c:order val="13"/>
          <c:tx>
            <c:strRef>
              <c:f>'PT Date Conv'!$O$4:$O$5</c:f>
              <c:strCache>
                <c:ptCount val="1"/>
                <c:pt idx="0">
                  <c:v>LU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'PT Date Conv'!$A$6:$A$10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'PT Date Conv'!$O$6:$O$10</c:f>
              <c:numCache>
                <c:formatCode>General</c:formatCode>
                <c:ptCount val="4"/>
                <c:pt idx="0">
                  <c:v>1</c:v>
                </c:pt>
                <c:pt idx="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6B5F-4E3F-BE17-EAAC71375B62}"/>
            </c:ext>
          </c:extLst>
        </c:ser>
        <c:ser>
          <c:idx val="14"/>
          <c:order val="14"/>
          <c:tx>
            <c:strRef>
              <c:f>'PT Date Conv'!$P$4:$P$5</c:f>
              <c:strCache>
                <c:ptCount val="1"/>
                <c:pt idx="0">
                  <c:v>MX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'PT Date Conv'!$A$6:$A$10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'PT Date Conv'!$P$6:$P$10</c:f>
              <c:numCache>
                <c:formatCode>General</c:formatCode>
                <c:ptCount val="4"/>
                <c:pt idx="0">
                  <c:v>5</c:v>
                </c:pt>
                <c:pt idx="3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6B5F-4E3F-BE17-EAAC71375B62}"/>
            </c:ext>
          </c:extLst>
        </c:ser>
        <c:ser>
          <c:idx val="15"/>
          <c:order val="15"/>
          <c:tx>
            <c:strRef>
              <c:f>'PT Date Conv'!$Q$4:$Q$5</c:f>
              <c:strCache>
                <c:ptCount val="1"/>
                <c:pt idx="0">
                  <c:v>NL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'PT Date Conv'!$A$6:$A$10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'PT Date Conv'!$Q$6:$Q$10</c:f>
              <c:numCache>
                <c:formatCode>General</c:formatCode>
                <c:ptCount val="4"/>
                <c:pt idx="0">
                  <c:v>8</c:v>
                </c:pt>
                <c:pt idx="1">
                  <c:v>3</c:v>
                </c:pt>
                <c:pt idx="2">
                  <c:v>1</c:v>
                </c:pt>
                <c:pt idx="3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6B5F-4E3F-BE17-EAAC71375B62}"/>
            </c:ext>
          </c:extLst>
        </c:ser>
        <c:ser>
          <c:idx val="16"/>
          <c:order val="16"/>
          <c:tx>
            <c:strRef>
              <c:f>'PT Date Conv'!$R$4:$R$5</c:f>
              <c:strCache>
                <c:ptCount val="1"/>
                <c:pt idx="0">
                  <c:v>NO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'PT Date Conv'!$A$6:$A$10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'PT Date Conv'!$R$6:$R$10</c:f>
              <c:numCache>
                <c:formatCode>General</c:formatCode>
                <c:ptCount val="4"/>
                <c:pt idx="0">
                  <c:v>3</c:v>
                </c:pt>
                <c:pt idx="2">
                  <c:v>2</c:v>
                </c:pt>
                <c:pt idx="3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6B5F-4E3F-BE17-EAAC71375B62}"/>
            </c:ext>
          </c:extLst>
        </c:ser>
        <c:ser>
          <c:idx val="17"/>
          <c:order val="17"/>
          <c:tx>
            <c:strRef>
              <c:f>'PT Date Conv'!$S$4:$S$5</c:f>
              <c:strCache>
                <c:ptCount val="1"/>
                <c:pt idx="0">
                  <c:v>NZ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'PT Date Conv'!$A$6:$A$10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'PT Date Conv'!$S$6:$S$10</c:f>
              <c:numCache>
                <c:formatCode>General</c:formatCode>
                <c:ptCount val="4"/>
                <c:pt idx="0">
                  <c:v>3</c:v>
                </c:pt>
                <c:pt idx="1">
                  <c:v>1</c:v>
                </c:pt>
                <c:pt idx="2">
                  <c:v>4</c:v>
                </c:pt>
                <c:pt idx="3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6B5F-4E3F-BE17-EAAC71375B62}"/>
            </c:ext>
          </c:extLst>
        </c:ser>
        <c:ser>
          <c:idx val="18"/>
          <c:order val="18"/>
          <c:tx>
            <c:strRef>
              <c:f>'PT Date Conv'!$T$4:$T$5</c:f>
              <c:strCache>
                <c:ptCount val="1"/>
                <c:pt idx="0">
                  <c:v>SE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'PT Date Conv'!$A$6:$A$10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'PT Date Conv'!$T$6:$T$10</c:f>
              <c:numCache>
                <c:formatCode>General</c:formatCode>
                <c:ptCount val="4"/>
                <c:pt idx="0">
                  <c:v>7</c:v>
                </c:pt>
                <c:pt idx="1">
                  <c:v>5</c:v>
                </c:pt>
                <c:pt idx="2">
                  <c:v>5</c:v>
                </c:pt>
                <c:pt idx="3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6B5F-4E3F-BE17-EAAC71375B62}"/>
            </c:ext>
          </c:extLst>
        </c:ser>
        <c:ser>
          <c:idx val="19"/>
          <c:order val="19"/>
          <c:tx>
            <c:strRef>
              <c:f>'PT Date Conv'!$U$4:$U$5</c:f>
              <c:strCache>
                <c:ptCount val="1"/>
                <c:pt idx="0">
                  <c:v>SG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'PT Date Conv'!$A$6:$A$10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'PT Date Conv'!$U$6:$U$10</c:f>
              <c:numCache>
                <c:formatCode>General</c:formatCode>
                <c:ptCount val="4"/>
                <c:pt idx="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6B5F-4E3F-BE17-EAAC71375B62}"/>
            </c:ext>
          </c:extLst>
        </c:ser>
        <c:ser>
          <c:idx val="20"/>
          <c:order val="20"/>
          <c:tx>
            <c:strRef>
              <c:f>'PT Date Conv'!$V$4:$V$5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'PT Date Conv'!$A$6:$A$10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'PT Date Conv'!$V$6:$V$10</c:f>
              <c:numCache>
                <c:formatCode>General</c:formatCode>
                <c:ptCount val="4"/>
                <c:pt idx="0">
                  <c:v>706</c:v>
                </c:pt>
                <c:pt idx="1">
                  <c:v>764</c:v>
                </c:pt>
                <c:pt idx="2">
                  <c:v>826</c:v>
                </c:pt>
                <c:pt idx="3">
                  <c:v>742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6B5F-4E3F-BE17-EAAC71375B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9640560"/>
        <c:axId val="599642200"/>
      </c:lineChart>
      <c:catAx>
        <c:axId val="599640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9642200"/>
        <c:crosses val="autoZero"/>
        <c:auto val="1"/>
        <c:lblAlgn val="ctr"/>
        <c:lblOffset val="100"/>
        <c:noMultiLvlLbl val="0"/>
      </c:catAx>
      <c:valAx>
        <c:axId val="599642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9640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</a:t>
            </a:r>
            <a:r>
              <a:rPr lang="en-US" baseline="0"/>
              <a:t> Range Outcome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Data_Bonus!$H$1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Data_Bonus!$C$2:$C$13</c:f>
              <c:strCache>
                <c:ptCount val="12"/>
                <c:pt idx="0">
                  <c:v>&gt;1000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&gt;50,000</c:v>
                </c:pt>
              </c:strCache>
            </c:strRef>
          </c:cat>
          <c:val>
            <c:numRef>
              <c:f>Data_Bonus!$H$2:$H$13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0.16369047619047619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3A-4FB9-88BB-859560052849}"/>
            </c:ext>
          </c:extLst>
        </c:ser>
        <c:ser>
          <c:idx val="1"/>
          <c:order val="1"/>
          <c:tx>
            <c:strRef>
              <c:f>Data_Bonus!$I$1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Data_Bonus!$C$2:$C$13</c:f>
              <c:strCache>
                <c:ptCount val="12"/>
                <c:pt idx="0">
                  <c:v>&gt;1000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&gt;50,000</c:v>
                </c:pt>
              </c:strCache>
            </c:strRef>
          </c:cat>
          <c:val>
            <c:numRef>
              <c:f>Data_Bonus!$I$2:$I$13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0.5892857142857143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3A-4FB9-88BB-859560052849}"/>
            </c:ext>
          </c:extLst>
        </c:ser>
        <c:ser>
          <c:idx val="2"/>
          <c:order val="2"/>
          <c:tx>
            <c:strRef>
              <c:f>Data_Bonus!$J$1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Data_Bonus!$C$2:$C$13</c:f>
              <c:strCache>
                <c:ptCount val="12"/>
                <c:pt idx="0">
                  <c:v>&gt;1000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&gt;50,000</c:v>
                </c:pt>
              </c:strCache>
            </c:strRef>
          </c:cat>
          <c:val>
            <c:numRef>
              <c:f>Data_Bonus!$J$2:$J$13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0.24702380952380953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33A-4FB9-88BB-8595600528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4911056"/>
        <c:axId val="814913352"/>
      </c:lineChart>
      <c:catAx>
        <c:axId val="814911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913352"/>
        <c:crosses val="autoZero"/>
        <c:auto val="1"/>
        <c:lblAlgn val="ctr"/>
        <c:lblOffset val="100"/>
        <c:noMultiLvlLbl val="0"/>
      </c:catAx>
      <c:valAx>
        <c:axId val="814913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911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[HW1_StarterBook.xlsx]Report_Funding!PivotTable2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 Ave Funding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Report_Funding!$B$3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Report_Funding!$A$4:$A$13</c:f>
              <c:strCache>
                <c:ptCount val="9"/>
                <c:pt idx="0">
                  <c:v>journalism</c:v>
                </c:pt>
                <c:pt idx="1">
                  <c:v>food</c:v>
                </c:pt>
                <c:pt idx="2">
                  <c:v>publishing</c:v>
                </c:pt>
                <c:pt idx="3">
                  <c:v>film &amp; video</c:v>
                </c:pt>
                <c:pt idx="4">
                  <c:v>theater</c:v>
                </c:pt>
                <c:pt idx="5">
                  <c:v>photography</c:v>
                </c:pt>
                <c:pt idx="6">
                  <c:v>music</c:v>
                </c:pt>
                <c:pt idx="7">
                  <c:v>technology</c:v>
                </c:pt>
                <c:pt idx="8">
                  <c:v>games</c:v>
                </c:pt>
              </c:strCache>
            </c:strRef>
          </c:cat>
          <c:val>
            <c:numRef>
              <c:f>Report_Funding!$B$4:$B$13</c:f>
              <c:numCache>
                <c:formatCode>General</c:formatCode>
                <c:ptCount val="9"/>
                <c:pt idx="0">
                  <c:v>4.6690005724683896E-2</c:v>
                </c:pt>
                <c:pt idx="1">
                  <c:v>0.31508123535479987</c:v>
                </c:pt>
                <c:pt idx="2">
                  <c:v>0.56002923519504455</c:v>
                </c:pt>
                <c:pt idx="3">
                  <c:v>0.79275963519180292</c:v>
                </c:pt>
                <c:pt idx="4">
                  <c:v>0.81632695368007568</c:v>
                </c:pt>
                <c:pt idx="5">
                  <c:v>0.85659748954442672</c:v>
                </c:pt>
                <c:pt idx="6">
                  <c:v>5.3789136732661866</c:v>
                </c:pt>
                <c:pt idx="7">
                  <c:v>39.252570819734338</c:v>
                </c:pt>
                <c:pt idx="8">
                  <c:v>44.016619076943357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02-4EE8-95B7-C1E03A3395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9119168"/>
        <c:axId val="819121464"/>
      </c:lineChart>
      <c:catAx>
        <c:axId val="819119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121464"/>
        <c:crosses val="autoZero"/>
        <c:auto val="1"/>
        <c:lblAlgn val="ctr"/>
        <c:lblOffset val="100"/>
        <c:noMultiLvlLbl val="0"/>
      </c:catAx>
      <c:valAx>
        <c:axId val="819121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119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[HW1_StarterBook.xlsx]Report_Country!PivotTable3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Projects per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Report_Country!$B$3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Report_Country!$A$4:$A$25</c:f>
              <c:strCache>
                <c:ptCount val="21"/>
                <c:pt idx="0">
                  <c:v>US</c:v>
                </c:pt>
                <c:pt idx="1">
                  <c:v>GB</c:v>
                </c:pt>
                <c:pt idx="2">
                  <c:v>CA</c:v>
                </c:pt>
                <c:pt idx="3">
                  <c:v>AU</c:v>
                </c:pt>
                <c:pt idx="4">
                  <c:v>DE</c:v>
                </c:pt>
                <c:pt idx="5">
                  <c:v>IT</c:v>
                </c:pt>
                <c:pt idx="6">
                  <c:v>FR</c:v>
                </c:pt>
                <c:pt idx="7">
                  <c:v>NL</c:v>
                </c:pt>
                <c:pt idx="8">
                  <c:v>ES</c:v>
                </c:pt>
                <c:pt idx="9">
                  <c:v>SE</c:v>
                </c:pt>
                <c:pt idx="10">
                  <c:v>IE</c:v>
                </c:pt>
                <c:pt idx="11">
                  <c:v>DK</c:v>
                </c:pt>
                <c:pt idx="12">
                  <c:v>MX</c:v>
                </c:pt>
                <c:pt idx="13">
                  <c:v>NZ</c:v>
                </c:pt>
                <c:pt idx="14">
                  <c:v>NO</c:v>
                </c:pt>
                <c:pt idx="15">
                  <c:v>CH</c:v>
                </c:pt>
                <c:pt idx="16">
                  <c:v>AT</c:v>
                </c:pt>
                <c:pt idx="17">
                  <c:v>HK</c:v>
                </c:pt>
                <c:pt idx="18">
                  <c:v>BE</c:v>
                </c:pt>
                <c:pt idx="19">
                  <c:v>LU</c:v>
                </c:pt>
                <c:pt idx="20">
                  <c:v>SG</c:v>
                </c:pt>
              </c:strCache>
            </c:strRef>
          </c:cat>
          <c:val>
            <c:numRef>
              <c:f>Report_Country!$B$4:$B$25</c:f>
              <c:numCache>
                <c:formatCode>General</c:formatCode>
                <c:ptCount val="21"/>
                <c:pt idx="0">
                  <c:v>3038</c:v>
                </c:pt>
                <c:pt idx="1">
                  <c:v>604</c:v>
                </c:pt>
                <c:pt idx="2">
                  <c:v>146</c:v>
                </c:pt>
                <c:pt idx="3">
                  <c:v>74</c:v>
                </c:pt>
                <c:pt idx="4">
                  <c:v>53</c:v>
                </c:pt>
                <c:pt idx="5">
                  <c:v>29</c:v>
                </c:pt>
                <c:pt idx="6">
                  <c:v>27</c:v>
                </c:pt>
                <c:pt idx="7">
                  <c:v>21</c:v>
                </c:pt>
                <c:pt idx="8">
                  <c:v>21</c:v>
                </c:pt>
                <c:pt idx="9">
                  <c:v>21</c:v>
                </c:pt>
                <c:pt idx="10">
                  <c:v>15</c:v>
                </c:pt>
                <c:pt idx="11">
                  <c:v>14</c:v>
                </c:pt>
                <c:pt idx="12">
                  <c:v>12</c:v>
                </c:pt>
                <c:pt idx="13">
                  <c:v>12</c:v>
                </c:pt>
                <c:pt idx="14">
                  <c:v>7</c:v>
                </c:pt>
                <c:pt idx="15">
                  <c:v>6</c:v>
                </c:pt>
                <c:pt idx="16">
                  <c:v>6</c:v>
                </c:pt>
                <c:pt idx="17">
                  <c:v>3</c:v>
                </c:pt>
                <c:pt idx="18">
                  <c:v>2</c:v>
                </c:pt>
                <c:pt idx="19">
                  <c:v>2</c:v>
                </c:pt>
                <c:pt idx="2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6D-4485-B8F8-3EDCFE443F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9703224"/>
        <c:axId val="597203728"/>
      </c:lineChart>
      <c:catAx>
        <c:axId val="609703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7203728"/>
        <c:crosses val="autoZero"/>
        <c:auto val="1"/>
        <c:lblAlgn val="ctr"/>
        <c:lblOffset val="100"/>
        <c:noMultiLvlLbl val="0"/>
      </c:catAx>
      <c:valAx>
        <c:axId val="597203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97032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441960</xdr:colOff>
      <xdr:row>1</xdr:row>
      <xdr:rowOff>121920</xdr:rowOff>
    </xdr:from>
    <xdr:to>
      <xdr:col>18</xdr:col>
      <xdr:colOff>76200</xdr:colOff>
      <xdr:row>23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18AB5C-FD15-4BF0-AB4D-C02C051019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106680</xdr:colOff>
      <xdr:row>2</xdr:row>
      <xdr:rowOff>121920</xdr:rowOff>
    </xdr:from>
    <xdr:to>
      <xdr:col>18</xdr:col>
      <xdr:colOff>205740</xdr:colOff>
      <xdr:row>21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833333-10A3-425F-B295-25F7472448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106680</xdr:colOff>
      <xdr:row>11</xdr:row>
      <xdr:rowOff>53340</xdr:rowOff>
    </xdr:from>
    <xdr:to>
      <xdr:col>23</xdr:col>
      <xdr:colOff>426720</xdr:colOff>
      <xdr:row>26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2D9FBE-BC48-4F3F-B9DD-E6F5E09E9E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804862</xdr:colOff>
      <xdr:row>13</xdr:row>
      <xdr:rowOff>161925</xdr:rowOff>
    </xdr:from>
    <xdr:to>
      <xdr:col>8</xdr:col>
      <xdr:colOff>1047749</xdr:colOff>
      <xdr:row>30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9E06C4-94E8-4365-A102-789D1CCC1B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7620</xdr:colOff>
      <xdr:row>6</xdr:row>
      <xdr:rowOff>15240</xdr:rowOff>
    </xdr:from>
    <xdr:to>
      <xdr:col>10</xdr:col>
      <xdr:colOff>312420</xdr:colOff>
      <xdr:row>21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0AA885-2028-4948-B24C-AB4CC3904F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114300</xdr:colOff>
      <xdr:row>4</xdr:row>
      <xdr:rowOff>106680</xdr:rowOff>
    </xdr:from>
    <xdr:to>
      <xdr:col>12</xdr:col>
      <xdr:colOff>601980</xdr:colOff>
      <xdr:row>21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8AC0F9-F64E-4BC6-AC76-7EBC381FBE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der Elkhatib" refreshedDate="43621.331576736113" createdVersion="6" refreshedVersion="6" minRefreshableVersion="3" recordCount="4114" xr:uid="{A8752138-7C1A-4283-BE1D-ABF1B1C4F8F7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29T19:26:00" maxDate="2017-05-22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6-05T03:55:13" maxDate="2017-04-03T15:30:07" count="4114">
        <d v="2015-07-11T00:10:11"/>
        <d v="2017-02-19T14:24:43"/>
        <d v="2016-02-24T16:51:23"/>
        <d v="2014-07-27T12:21:47"/>
        <d v="2015-12-08T20:01:19"/>
        <d v="2016-07-31T22:23:27"/>
        <d v="2014-06-23T01:44:10"/>
        <d v="2016-06-14T01:07:47"/>
        <d v="2016-04-27T22:40:12"/>
        <d v="2016-04-06T02:29:04"/>
        <d v="2014-06-09T01:37:59"/>
        <d v="2016-08-09T18:41:02"/>
        <d v="2014-06-20T17:07:05"/>
        <d v="2016-06-06T16:15:09"/>
        <d v="2014-07-07T00:38:08"/>
        <d v="2015-09-28T09:24:18"/>
        <d v="2014-05-20T19:06:51"/>
        <d v="2014-10-24T17:33:42"/>
        <d v="2014-09-06T13:00:56"/>
        <d v="2015-07-09T19:35:34"/>
        <d v="2015-08-03T18:11:52"/>
        <d v="2014-09-15T15:03:09"/>
        <d v="2015-01-04T21:52:20"/>
        <d v="2015-04-22T18:41:41"/>
        <d v="2015-09-01T19:41:03"/>
        <d v="2015-11-29T00:36:01"/>
        <d v="2014-07-27T12:22:24"/>
        <d v="2014-11-05T03:57:13"/>
        <d v="2015-12-05T23:08:04"/>
        <d v="2014-07-11T16:09:28"/>
        <d v="2014-08-10T07:01:55"/>
        <d v="2016-01-26T19:00:34"/>
        <d v="2016-04-20T15:03:37"/>
        <d v="2015-10-28T15:51:41"/>
        <d v="2014-08-09T07:43:21"/>
        <d v="2015-04-23T07:00:14"/>
        <d v="2015-03-24T07:22:05"/>
        <d v="2015-02-16T16:37:59"/>
        <d v="2013-04-30T01:22:24"/>
        <d v="2014-05-14T01:07:48"/>
        <d v="2014-06-18T05:08:08"/>
        <d v="2014-09-24T13:39:14"/>
        <d v="2014-12-17T15:20:26"/>
        <d v="2014-07-01T18:58:06"/>
        <d v="2014-09-11T02:22:17"/>
        <d v="2016-04-16T14:58:27"/>
        <d v="2015-12-04T23:09:34"/>
        <d v="2014-11-08T19:40:07"/>
        <d v="2015-02-17T12:24:20"/>
        <d v="2015-10-13T04:14:05"/>
        <d v="2015-01-10T18:04:18"/>
        <d v="2015-07-30T22:17:17"/>
        <d v="2014-07-06T16:50:46"/>
        <d v="2014-04-09T13:10:45"/>
        <d v="2015-12-14T17:07:01"/>
        <d v="2016-05-25T23:15:16"/>
        <d v="2015-06-13T13:10:24"/>
        <d v="2015-04-14T19:59:22"/>
        <d v="2014-11-08T17:52:52"/>
        <d v="2015-09-02T05:39:36"/>
        <d v="2014-03-22T21:38:37"/>
        <d v="2013-06-03T19:32:37"/>
        <d v="2013-02-25T19:11:18"/>
        <d v="2013-12-23T21:53:33"/>
        <d v="2013-06-27T00:26:21"/>
        <d v="2014-08-03T19:42:34"/>
        <d v="2016-07-07T20:23:40"/>
        <d v="2012-07-04T14:00:04"/>
        <d v="2014-02-12T13:39:51"/>
        <d v="2011-09-19T04:30:25"/>
        <d v="2011-07-25T21:30:45"/>
        <d v="2012-04-17T06:30:57"/>
        <d v="2012-11-14T00:14:41"/>
        <d v="2011-03-04T18:09:44"/>
        <d v="2016-01-10T11:41:35"/>
        <d v="2013-04-12T05:01:12"/>
        <d v="2011-11-16T16:35:58"/>
        <d v="2012-04-17T03:28:37"/>
        <d v="2016-09-10T17:32:01"/>
        <d v="2014-04-14T18:38:13"/>
        <d v="2013-11-24T02:00:56"/>
        <d v="2012-07-29T03:48:47"/>
        <d v="2011-09-28T19:41:01"/>
        <d v="2015-02-26T14:46:29"/>
        <d v="2011-05-04T18:11:26"/>
        <d v="2011-09-12T03:00:37"/>
        <d v="2015-11-02T13:20:45"/>
        <d v="2010-06-12T12:56:43"/>
        <d v="2014-06-15T15:48:51"/>
        <d v="2013-05-27T18:03:12"/>
        <d v="2011-07-01T07:08:19"/>
        <d v="2011-04-05T09:39:24"/>
        <d v="2017-01-05T04:46:23"/>
        <d v="2012-06-24T20:35:37"/>
        <d v="2014-04-06T17:13:42"/>
        <d v="2012-02-15T00:07:21"/>
        <d v="2010-06-14T15:54:01"/>
        <d v="2011-07-01T03:14:42"/>
        <d v="2012-11-20T19:04:34"/>
        <d v="2014-01-11T21:39:59"/>
        <d v="2012-11-03T18:04:46"/>
        <d v="2013-01-19T18:38:30"/>
        <d v="2010-12-12T03:08:53"/>
        <d v="2014-03-03T19:20:30"/>
        <d v="2011-03-29T16:41:06"/>
        <d v="2016-05-14T17:23:40"/>
        <d v="2012-04-07T18:38:21"/>
        <d v="2011-04-21T23:34:47"/>
        <d v="2013-04-20T14:42:50"/>
        <d v="2011-02-15T00:37:10"/>
        <d v="2013-10-29T22:47:33"/>
        <d v="2015-05-20T07:59:47"/>
        <d v="2014-04-08T01:01:58"/>
        <d v="2011-08-17T18:12:08"/>
        <d v="2011-12-03T06:34:48"/>
        <d v="2012-01-29T17:44:04"/>
        <d v="2011-03-12T11:55:55"/>
        <d v="2010-03-30T20:02:24"/>
        <d v="2011-07-18T01:17:16"/>
        <d v="2011-08-03T01:39:46"/>
        <d v="2016-09-22T01:11:47"/>
        <d v="2015-04-21T16:55:10"/>
        <d v="2016-08-30T10:21:47"/>
        <d v="2014-10-11T18:46:04"/>
        <d v="2015-05-09T22:17:22"/>
        <d v="2016-12-24T23:51:20"/>
        <d v="2015-05-30T14:08:57"/>
        <d v="2015-03-23T14:59:01"/>
        <d v="2016-10-04T05:28:13"/>
        <d v="2014-09-19T22:29:43"/>
        <d v="2014-06-07T21:58:12"/>
        <d v="2016-07-09T20:06:01"/>
        <d v="2014-10-12T19:30:07"/>
        <d v="2016-05-20T19:23:04"/>
        <d v="2015-08-24T21:50:18"/>
        <d v="2014-06-17T09:09:57"/>
        <d v="2015-04-21T09:50:34"/>
        <d v="2015-09-11T13:46:33"/>
        <d v="2015-07-20T06:10:41"/>
        <d v="2015-07-21T22:06:12"/>
        <d v="2015-03-09T04:45:32"/>
        <d v="2015-05-05T03:40:23"/>
        <d v="2014-11-14T21:26:18"/>
        <d v="2016-07-27T01:32:22"/>
        <d v="2015-03-03T18:17:52"/>
        <d v="2015-08-03T13:00:52"/>
        <d v="2016-12-08T00:23:18"/>
        <d v="2014-12-15T18:25:40"/>
        <d v="2016-02-16T06:45:36"/>
        <d v="2014-12-14T04:07:50"/>
        <d v="2015-04-15T03:53:02"/>
        <d v="2015-05-08T13:13:11"/>
        <d v="2014-09-12T01:51:40"/>
        <d v="2014-11-09T14:04:04"/>
        <d v="2015-05-10T13:08:15"/>
        <d v="2015-07-02T13:25:35"/>
        <d v="2014-06-23T02:59:56"/>
        <d v="2016-02-15T21:52:52"/>
        <d v="2014-10-11T01:50:28"/>
        <d v="2016-06-12T10:25:45"/>
        <d v="2015-07-05T21:54:51"/>
        <d v="2014-06-21T16:29:55"/>
        <d v="2014-08-03T03:02:36"/>
        <d v="2015-09-15T23:04:14"/>
        <d v="2014-08-09T18:18:21"/>
        <d v="2016-01-01T15:48:44"/>
        <d v="2017-01-05T01:49:22"/>
        <d v="2015-06-24T22:15:35"/>
        <d v="2015-03-08T20:02:50"/>
        <d v="2014-10-07T12:07:39"/>
        <d v="2015-08-19T23:28:03"/>
        <d v="2016-07-02T04:20:14"/>
        <d v="2015-03-03T09:28:43"/>
        <d v="2015-02-17T13:45:08"/>
        <d v="2015-03-28T18:12:56"/>
        <d v="2014-08-23T18:40:11"/>
        <d v="2015-07-25T19:46:39"/>
        <d v="2015-03-26T01:08:46"/>
        <d v="2015-11-15T22:55:45"/>
        <d v="2016-02-22T01:55:55"/>
        <d v="2015-03-23T23:47:23"/>
        <d v="2015-06-11T17:48:15"/>
        <d v="2016-12-27T00:17:12"/>
        <d v="2014-11-15T19:26:50"/>
        <d v="2014-07-24T18:59:22"/>
        <d v="2016-08-07T21:52:19"/>
        <d v="2017-02-20T19:30:34"/>
        <d v="2015-07-16T05:37:37"/>
        <d v="2014-08-25T04:23:35"/>
        <d v="2016-07-24T16:34:37"/>
        <d v="2016-06-25T15:37:26"/>
        <d v="2015-09-11T10:35:38"/>
        <d v="2014-10-06T19:00:32"/>
        <d v="2014-10-18T22:26:06"/>
        <d v="2016-01-25T23:55:31"/>
        <d v="2015-05-30T16:05:32"/>
        <d v="2015-10-01T13:01:38"/>
        <d v="2017-01-25T20:21:40"/>
        <d v="2014-09-24T09:12:02"/>
        <d v="2016-08-21T02:58:22"/>
        <d v="2014-09-04T02:00:03"/>
        <d v="2015-02-07T19:38:49"/>
        <d v="2015-09-27T22:16:04"/>
        <d v="2014-12-19T20:21:04"/>
        <d v="2016-07-24T14:00:03"/>
        <d v="2015-09-20T15:10:22"/>
        <d v="2016-08-04T00:06:23"/>
        <d v="2014-12-24T04:43:58"/>
        <d v="2014-12-05T08:52:47"/>
        <d v="2015-06-29T22:08:55"/>
        <d v="2015-09-21T01:33:12"/>
        <d v="2015-09-08T03:50:17"/>
        <d v="2016-03-06T21:08:40"/>
        <d v="2015-08-05T14:15:47"/>
        <d v="2015-01-24T15:22:29"/>
        <d v="2016-01-25T05:31:22"/>
        <d v="2015-03-22T23:00:37"/>
        <d v="2014-12-16T15:22:29"/>
        <d v="2015-04-04T15:04:49"/>
        <d v="2016-03-19T07:50:25"/>
        <d v="2015-07-29T15:27:10"/>
        <d v="2015-02-15T20:06:04"/>
        <d v="2015-02-15T18:28:38"/>
        <d v="2016-05-11T01:09:10"/>
        <d v="2015-05-30T05:38:46"/>
        <d v="2016-03-28T23:04:14"/>
        <d v="2015-05-01T15:59:04"/>
        <d v="2015-06-28T21:27:21"/>
        <d v="2015-04-21T16:28:25"/>
        <d v="2016-02-02T22:24:57"/>
        <d v="2015-05-24T18:39:11"/>
        <d v="2015-12-22T23:00:51"/>
        <d v="2015-02-16T19:49:06"/>
        <d v="2016-09-18T21:52:52"/>
        <d v="2015-05-31T00:50:59"/>
        <d v="2015-06-28T21:48:17"/>
        <d v="2015-12-02T02:01:39"/>
        <d v="2016-01-27T13:51:09"/>
        <d v="2016-12-28T23:06:00"/>
        <d v="2015-11-08T02:38:50"/>
        <d v="2013-04-09T17:00:11"/>
        <d v="2014-11-25T16:45:04"/>
        <d v="2011-12-04T11:49:50"/>
        <d v="2014-02-11T01:08:24"/>
        <d v="2010-02-23T07:45:59"/>
        <d v="2012-08-05T01:16:25"/>
        <d v="2010-11-17T08:43:25"/>
        <d v="2010-09-28T14:30:14"/>
        <d v="2011-12-12T18:35:09"/>
        <d v="2010-06-22T22:10:20"/>
        <d v="2013-05-26T13:34:51"/>
        <d v="2012-05-03T18:54:06"/>
        <d v="2010-04-17T15:54:18"/>
        <d v="2012-02-04T15:37:15"/>
        <d v="2015-10-05T22:51:50"/>
        <d v="2011-03-05T12:38:02"/>
        <d v="2013-03-05T18:27:47"/>
        <d v="2016-05-08T15:02:42"/>
        <d v="2011-06-07T01:14:26"/>
        <d v="2015-03-28T17:42:49"/>
        <d v="2010-06-20T18:07:59"/>
        <d v="2012-05-07T21:15:04"/>
        <d v="2011-01-31T05:57:08"/>
        <d v="2012-09-16T22:54:54"/>
        <d v="2012-04-30T14:53:15"/>
        <d v="2010-04-18T05:53:50"/>
        <d v="2010-02-15T04:11:47"/>
        <d v="2014-06-14T10:51:39"/>
        <d v="2011-10-12T03:39:38"/>
        <d v="2017-02-11T04:43:42"/>
        <d v="2011-04-23T20:47:50"/>
        <d v="2013-12-23T02:24:21"/>
        <d v="2010-03-17T21:36:31"/>
        <d v="2011-06-22T11:57:46"/>
        <d v="2012-03-20T21:53:49"/>
        <d v="2012-10-30T00:46:06"/>
        <d v="2012-03-18T01:57:54"/>
        <d v="2015-05-12T21:23:39"/>
        <d v="2012-10-01T00:58:59"/>
        <d v="2017-02-12T05:51:36"/>
        <d v="2014-05-04T14:10:35"/>
        <d v="2009-06-05T03:55:13"/>
        <d v="2010-02-04T22:04:52"/>
        <d v="2011-05-31T17:02:24"/>
        <d v="2012-01-15T17:43:00"/>
        <d v="2013-09-08T18:08:48"/>
        <d v="2013-02-27T19:35:24"/>
        <d v="2012-10-21T06:40:18"/>
        <d v="2012-06-10T04:03:13"/>
        <d v="2013-10-22T10:57:14"/>
        <d v="2011-01-02T08:51:37"/>
        <d v="2013-05-01T18:27:26"/>
        <d v="2011-10-15T19:16:39"/>
        <d v="2014-04-09T16:01:54"/>
        <d v="2010-07-03T02:01:34"/>
        <d v="2013-09-21T00:06:49"/>
        <d v="2012-09-01T11:24:43"/>
        <d v="2015-04-14T17:28:21"/>
        <d v="2014-03-30T11:07:28"/>
        <d v="2010-11-06T05:24:20"/>
        <d v="2011-04-12T23:02:18"/>
        <d v="2013-02-26T17:42:15"/>
        <d v="2012-02-13T20:33:58"/>
        <d v="2012-05-22T01:42:26"/>
        <d v="2012-08-12T02:16:37"/>
        <d v="2012-02-28T15:07:29"/>
        <d v="2013-03-19T20:05:33"/>
        <d v="2013-01-27T22:40:01"/>
        <d v="2011-02-12T16:40:10"/>
        <d v="2012-09-01T18:02:14"/>
        <d v="2011-10-24T04:23:43"/>
        <d v="2011-12-10T05:16:32"/>
        <d v="2013-04-03T21:03:52"/>
        <d v="2010-07-17T05:28:14"/>
        <d v="2013-02-18T19:59:48"/>
        <d v="2012-08-11T18:32:14"/>
        <d v="2014-11-26T22:09:57"/>
        <d v="2013-11-30T16:14:43"/>
        <d v="2013-03-16T00:55:51"/>
        <d v="2009-11-25T20:07:09"/>
        <d v="2015-12-12T13:13:53"/>
        <d v="2016-10-23T10:43:06"/>
        <d v="2016-05-02T13:40:48"/>
        <d v="2016-12-12T07:42:46"/>
        <d v="2015-07-18T15:01:48"/>
        <d v="2016-12-04T04:30:33"/>
        <d v="2017-02-28T07:33:26"/>
        <d v="2015-03-14T05:38:49"/>
        <d v="2015-10-20T22:43:08"/>
        <d v="2015-11-02T11:12:07"/>
        <d v="2013-05-04T12:22:43"/>
        <d v="2016-06-05T13:57:14"/>
        <d v="2015-10-05T16:19:37"/>
        <d v="2016-03-27T15:16:31"/>
        <d v="2015-04-26T16:22:37"/>
        <d v="2015-04-26T17:41:55"/>
        <d v="2015-11-02T14:18:38"/>
        <d v="2015-03-03T03:05:08"/>
        <d v="2016-07-27T18:08:10"/>
        <d v="2015-04-18T18:14:28"/>
        <d v="2017-02-25T16:03:27"/>
        <d v="2014-10-01T21:06:38"/>
        <d v="2016-04-18T18:44:25"/>
        <d v="2014-11-02T17:42:25"/>
        <d v="2015-05-06T23:18:14"/>
        <d v="2015-05-09T22:39:50"/>
        <d v="2015-10-03T12:00:21"/>
        <d v="2015-11-03T11:53:29"/>
        <d v="2015-08-10T14:05:16"/>
        <d v="2017-02-13T11:58:28"/>
        <d v="2016-08-23T01:35:09"/>
        <d v="2016-03-17T23:09:14"/>
        <d v="2014-09-27T04:01:08"/>
        <d v="2015-11-08T19:00:19"/>
        <d v="2016-03-28T19:52:01"/>
        <d v="2014-11-19T07:03:14"/>
        <d v="2016-03-05T19:16:33"/>
        <d v="2015-04-03T05:19:57"/>
        <d v="2016-06-05T20:38:41"/>
        <d v="2014-11-11T01:41:30"/>
        <d v="2015-06-27T21:33:00"/>
        <d v="2014-11-12T00:01:46"/>
        <d v="2014-08-05T05:03:11"/>
        <d v="2010-04-06T17:52:16"/>
        <d v="2014-06-09T20:37:52"/>
        <d v="2014-02-17T14:33:19"/>
        <d v="2012-05-09T19:01:58"/>
        <d v="2013-04-10T13:51:18"/>
        <d v="2015-02-27T14:32:02"/>
        <d v="2012-01-04T13:14:29"/>
        <d v="2016-12-26T19:05:00"/>
        <d v="2013-01-06T18:25:39"/>
        <d v="2016-03-15T13:50:44"/>
        <d v="2012-07-07T21:53:18"/>
        <d v="2011-08-21T21:20:31"/>
        <d v="2014-02-06T23:38:31"/>
        <d v="2016-08-13T10:51:56"/>
        <d v="2015-11-03T06:01:08"/>
        <d v="2016-01-20T13:43:28"/>
        <d v="2012-04-07T16:31:12"/>
        <d v="2016-01-17T17:16:32"/>
        <d v="2012-07-14T16:45:17"/>
        <d v="2012-09-11T17:01:40"/>
        <d v="2014-05-15T02:49:19"/>
        <d v="2014-12-26T18:45:47"/>
        <d v="2014-11-10T14:01:41"/>
        <d v="2015-08-14T22:49:51"/>
        <d v="2015-08-03T16:14:18"/>
        <d v="2016-07-17T01:49:40"/>
        <d v="2014-02-23T01:30:50"/>
        <d v="2015-05-07T00:52:52"/>
        <d v="2011-12-07T01:00:51"/>
        <d v="2011-08-27T17:12:51"/>
        <d v="2013-09-28T17:00:52"/>
        <d v="2016-03-07T19:38:02"/>
        <d v="2012-04-10T21:49:20"/>
        <d v="2012-07-11T13:33:26"/>
        <d v="2010-08-08T18:38:04"/>
        <d v="2015-04-03T19:02:06"/>
        <d v="2016-12-02T21:01:07"/>
        <d v="2014-05-05T15:15:47"/>
        <d v="2011-07-27T20:12:50"/>
        <d v="2015-11-03T12:56:57"/>
        <d v="2011-07-13T07:27:21"/>
        <d v="2014-01-26T15:04:22"/>
        <d v="2014-02-23T02:02:19"/>
        <d v="2011-04-24T03:53:57"/>
        <d v="2011-10-09T20:54:10"/>
        <d v="2013-10-15T17:39:50"/>
        <d v="2016-07-11T20:42:24"/>
        <d v="2015-05-08T23:33:17"/>
        <d v="2013-12-09T04:13:24"/>
        <d v="2012-07-28T17:49:38"/>
        <d v="2012-07-08T21:03:31"/>
        <d v="2013-10-01T01:31:05"/>
        <d v="2014-10-11T20:26:42"/>
        <d v="2014-01-28T09:30:31"/>
        <d v="2013-04-15T23:17:40"/>
        <d v="2015-07-12T06:46:37"/>
        <d v="2013-05-19T20:13:07"/>
        <d v="2014-03-03T05:40:31"/>
        <d v="2015-07-11T11:47:36"/>
        <d v="2014-08-31T06:14:57"/>
        <d v="2013-05-25T22:13:50"/>
        <d v="2012-02-14T09:01:39"/>
        <d v="2015-10-17T20:40:04"/>
        <d v="2016-02-19T17:05:14"/>
        <d v="2015-10-27T21:49:00"/>
        <d v="2014-06-07T18:24:05"/>
        <d v="2009-10-03T21:38:02"/>
        <d v="2013-09-15T02:34:27"/>
        <d v="2016-06-24T20:54:43"/>
        <d v="2015-09-10T17:26:21"/>
        <d v="2015-08-31T15:07:02"/>
        <d v="2013-11-17T20:01:42"/>
        <d v="2013-09-02T17:56:20"/>
        <d v="2013-07-20T08:41:53"/>
        <d v="2016-08-28T07:38:46"/>
        <d v="2015-11-07T06:15:58"/>
        <d v="2014-10-26T18:16:58"/>
        <d v="2016-03-13T23:39:13"/>
        <d v="2013-10-22T19:03:16"/>
        <d v="2015-02-08T21:19:43"/>
        <d v="2014-01-30T00:21:41"/>
        <d v="2012-01-05T21:46:01"/>
        <d v="2015-05-25T08:02:55"/>
        <d v="2015-02-21T02:00:20"/>
        <d v="2013-03-17T13:19:23"/>
        <d v="2014-05-13T18:11:35"/>
        <d v="2013-10-06T13:38:05"/>
        <d v="2014-02-03T22:43:20"/>
        <d v="2014-01-14T17:09:51"/>
        <d v="2015-05-02T16:53:35"/>
        <d v="2015-02-22T19:47:59"/>
        <d v="2014-11-14T17:12:51"/>
        <d v="2012-03-22T00:03:42"/>
        <d v="2013-10-19T16:40:01"/>
        <d v="2014-08-05T18:25:12"/>
        <d v="2013-05-03T16:47:40"/>
        <d v="2011-10-03T15:22:07"/>
        <d v="2014-05-19T13:01:15"/>
        <d v="2013-06-01T20:19:27"/>
        <d v="2011-06-30T03:02:21"/>
        <d v="2011-08-14T17:02:33"/>
        <d v="2016-05-17T20:22:15"/>
        <d v="2014-06-30T02:52:54"/>
        <d v="2012-08-27T22:37:44"/>
        <d v="2012-09-02T16:18:54"/>
        <d v="2012-05-31T04:01:23"/>
        <d v="2014-07-26T23:45:24"/>
        <d v="2013-12-16T04:01:29"/>
        <d v="2014-03-24T17:19:39"/>
        <d v="2014-08-12T22:08:38"/>
        <d v="2014-09-06T16:45:19"/>
        <d v="2017-02-06T07:53:49"/>
        <d v="2015-04-25T02:04:03"/>
        <d v="2014-05-17T23:24:01"/>
        <d v="2012-04-07T20:02:14"/>
        <d v="2015-03-21T21:51:49"/>
        <d v="2014-10-11T09:47:15"/>
        <d v="2013-07-29T12:00:15"/>
        <d v="2012-09-29T16:08:09"/>
        <d v="2016-04-06T21:31:30"/>
        <d v="2012-12-19T04:44:32"/>
        <d v="2015-10-14T22:32:52"/>
        <d v="2013-05-06T12:08:19"/>
        <d v="2014-05-21T22:37:19"/>
        <d v="2016-11-14T14:16:34"/>
        <d v="2016-12-29T01:18:20"/>
        <d v="2011-12-24T11:33:36"/>
        <d v="2012-08-11T23:14:45"/>
        <d v="2016-01-16T23:34:59"/>
        <d v="2016-09-02T00:50:30"/>
        <d v="2015-05-09T17:25:38"/>
        <d v="2014-06-28T19:56:05"/>
        <d v="2015-07-05T19:51:45"/>
        <d v="2013-12-31T22:21:14"/>
        <d v="2014-11-21T00:54:25"/>
        <d v="2011-11-30T18:17:29"/>
        <d v="2009-09-06T21:29:28"/>
        <d v="2010-03-29T21:15:51"/>
        <d v="2011-06-28T05:37:31"/>
        <d v="2012-03-07T13:17:05"/>
        <d v="2015-01-06T12:38:23"/>
        <d v="2012-02-29T23:36:27"/>
        <d v="2015-11-29T02:21:26"/>
        <d v="2013-07-30T13:15:20"/>
        <d v="2012-09-23T23:00:57"/>
        <d v="2012-04-15T00:35:01"/>
        <d v="2015-06-17T15:09:30"/>
        <d v="2016-02-19T04:13:59"/>
        <d v="2013-03-26T07:16:22"/>
        <d v="2016-10-25T17:48:47"/>
        <d v="2016-07-20T15:41:45"/>
        <d v="2014-07-29T14:44:07"/>
        <d v="2015-12-08T11:46:41"/>
        <d v="2015-04-16T18:41:20"/>
        <d v="2017-01-22T14:46:01"/>
        <d v="2015-08-26T14:47:04"/>
        <d v="2012-11-24T09:23:41"/>
        <d v="2015-11-29T16:51:01"/>
        <d v="2016-10-22T02:13:39"/>
        <d v="2016-03-20T00:58:45"/>
        <d v="2015-09-10T03:11:16"/>
        <d v="2016-05-21T17:12:49"/>
        <d v="2014-08-18T09:37:21"/>
        <d v="2015-07-26T14:12:24"/>
        <d v="2017-02-06T04:56:06"/>
        <d v="2015-06-19T22:05:07"/>
        <d v="2017-01-09T00:44:54"/>
        <d v="2015-06-21T14:11:08"/>
        <d v="2016-11-21T01:33:49"/>
        <d v="2016-05-02T00:10:08"/>
        <d v="2016-05-11T10:26:05"/>
        <d v="2015-10-12T19:27:50"/>
        <d v="2016-12-26T13:05:05"/>
        <d v="2015-07-13T08:16:47"/>
        <d v="2015-10-24T18:26:31"/>
        <d v="2016-05-02T19:04:23"/>
        <d v="2016-07-03T01:11:47"/>
        <d v="2015-01-24T19:36:46"/>
        <d v="2015-10-18T01:07:14"/>
        <d v="2016-03-23T17:41:56"/>
        <d v="2014-10-21T02:12:42"/>
        <d v="2016-06-23T15:46:00"/>
        <d v="2015-10-25T14:13:09"/>
        <d v="2015-09-21T16:01:55"/>
        <d v="2016-01-30T16:42:44"/>
        <d v="2015-10-18T21:40:48"/>
        <d v="2015-06-27T15:17:02"/>
        <d v="2017-02-06T16:17:25"/>
        <d v="2015-07-07T06:37:04"/>
        <d v="2015-11-29T14:48:16"/>
        <d v="2014-11-03T17:16:31"/>
        <d v="2014-10-08T16:26:12"/>
        <d v="2016-06-01T08:29:03"/>
        <d v="2015-12-26T20:38:37"/>
        <d v="2016-11-21T22:36:43"/>
        <d v="2015-03-13T21:11:45"/>
        <d v="2015-12-02T06:47:40"/>
        <d v="2014-12-06T18:30:45"/>
        <d v="2015-10-10T15:48:33"/>
        <d v="2016-12-07T09:20:15"/>
        <d v="2015-02-06T01:40:47"/>
        <d v="2016-03-01T22:37:55"/>
        <d v="2015-06-29T18:50:49"/>
        <d v="2016-07-03T16:25:33"/>
        <d v="2014-12-21T20:13:14"/>
        <d v="2015-12-29T22:07:03"/>
        <d v="2015-12-21T20:20:12"/>
        <d v="2016-02-07T19:09:29"/>
        <d v="2015-07-26T19:35:23"/>
        <d v="2015-10-24T17:11:28"/>
        <d v="2014-12-09T01:12:11"/>
        <d v="2016-10-08T10:38:27"/>
        <d v="2015-06-02T16:37:23"/>
        <d v="2015-02-15T11:19:12"/>
        <d v="2016-04-09T14:08:22"/>
        <d v="2015-09-02T13:53:13"/>
        <d v="2014-12-14T20:27:03"/>
        <d v="2016-09-11T21:47:47"/>
        <d v="2015-07-22T00:18:24"/>
        <d v="2015-03-11T17:45:19"/>
        <d v="2015-03-08T22:31:27"/>
        <d v="2015-03-05T17:11:56"/>
        <d v="2015-10-25T09:22:57"/>
        <d v="2015-02-04T20:30:07"/>
        <d v="2015-04-05T18:10:33"/>
        <d v="2016-10-07T18:28:06"/>
        <d v="2015-07-12T14:44:59"/>
        <d v="2016-01-27T13:18:51"/>
        <d v="2015-07-11T13:02:10"/>
        <d v="2014-11-22T05:34:20"/>
        <d v="2015-03-26T16:15:45"/>
        <d v="2016-04-05T18:43:26"/>
        <d v="2015-04-08T01:40:38"/>
        <d v="2016-10-22T21:31:32"/>
        <d v="2016-07-13T16:55:35"/>
        <d v="2014-11-24T00:03:01"/>
        <d v="2015-03-03T19:30:02"/>
        <d v="2015-03-29T19:09:22"/>
        <d v="2014-12-15T20:35:39"/>
        <d v="2015-06-07T19:03:35"/>
        <d v="2014-08-03T15:20:23"/>
        <d v="2014-08-17T00:50:56"/>
        <d v="2015-07-28T08:35:08"/>
        <d v="2015-04-27T15:36:49"/>
        <d v="2015-11-11T19:48:56"/>
        <d v="2015-06-04T22:06:20"/>
        <d v="2015-11-18T00:49:04"/>
        <d v="2015-04-11T19:56:26"/>
        <d v="2015-12-09T13:27:17"/>
        <d v="2016-08-22T00:45:46"/>
        <d v="2015-09-19T11:55:20"/>
        <d v="2016-06-13T01:29:00"/>
        <d v="2015-09-14T02:55:59"/>
        <d v="2017-02-14T09:01:47"/>
        <d v="2015-04-12T08:14:03"/>
        <d v="2015-11-28T19:26:43"/>
        <d v="2014-10-15T15:36:30"/>
        <d v="2014-07-30T17:12:18"/>
        <d v="2016-06-26T23:42:17"/>
        <d v="2016-06-30T18:35:38"/>
        <d v="2015-05-17T00:13:17"/>
        <d v="2015-05-03T23:44:01"/>
        <d v="2017-03-15T21:29:37"/>
        <d v="2015-08-01T13:25:39"/>
        <d v="2016-02-03T07:21:51"/>
        <d v="2014-07-02T16:37:37"/>
        <d v="2016-05-03T15:18:28"/>
        <d v="2015-08-26T14:52:01"/>
        <d v="2016-05-18T18:32:09"/>
        <d v="2015-11-14T15:49:25"/>
        <d v="2016-06-05T07:11:02"/>
        <d v="2015-02-15T22:17:09"/>
        <d v="2015-04-01T02:12:42"/>
        <d v="2015-05-26T10:55:50"/>
        <d v="2017-02-15T23:05:18"/>
        <d v="2017-02-12T14:14:22"/>
        <d v="2014-09-02T13:59:55"/>
        <d v="2016-11-28T10:05:15"/>
        <d v="2015-08-02T13:40:48"/>
        <d v="2015-08-02T15:37:54"/>
        <d v="2015-04-25T15:24:35"/>
        <d v="2014-10-05T15:58:59"/>
        <d v="2016-08-01T00:37:54"/>
        <d v="2014-07-31T20:27:47"/>
        <d v="2016-03-06T18:25:49"/>
        <d v="2014-09-28T16:38:28"/>
        <d v="2014-09-14T21:53:33"/>
        <d v="2014-11-08T00:53:04"/>
        <d v="2014-12-02T00:25:11"/>
        <d v="2016-11-20T16:34:10"/>
        <d v="2015-08-02T14:50:40"/>
        <d v="2015-06-27T22:58:33"/>
        <d v="2015-03-01T22:58:32"/>
        <d v="2016-03-07T19:18:39"/>
        <d v="2015-12-12T20:17:52"/>
        <d v="2015-07-13T03:51:29"/>
        <d v="2015-08-12T14:14:55"/>
        <d v="2014-10-29T17:47:59"/>
        <d v="2016-10-12T15:29:19"/>
        <d v="2015-01-05T10:30:47"/>
        <d v="2015-07-07T20:14:16"/>
        <d v="2015-04-02T15:59:35"/>
        <d v="2016-12-03T17:04:21"/>
        <d v="2014-08-06T19:58:18"/>
        <d v="2016-10-08T08:57:43"/>
        <d v="2015-04-15T19:57:02"/>
        <d v="2016-06-25T15:00:58"/>
        <d v="2016-06-04T17:02:00"/>
        <d v="2014-12-30T16:37:32"/>
        <d v="2014-12-20T05:16:04"/>
        <d v="2014-08-06T20:10:17"/>
        <d v="2014-07-02T02:47:07"/>
        <d v="2014-12-21T22:20:04"/>
        <d v="2015-01-27T18:26:21"/>
        <d v="2016-06-02T09:41:35"/>
        <d v="2016-05-10T09:02:18"/>
        <d v="2016-07-24T16:41:49"/>
        <d v="2014-09-01T12:02:11"/>
        <d v="2016-10-15T19:20:04"/>
        <d v="2017-03-03T18:22:02"/>
        <d v="2016-10-10T21:36:04"/>
        <d v="2014-07-08T11:21:31"/>
        <d v="2014-12-17T20:47:52"/>
        <d v="2015-07-23T16:09:30"/>
        <d v="2016-12-26T18:00:53"/>
        <d v="2015-10-04T02:30:53"/>
        <d v="2016-11-20T16:01:37"/>
        <d v="2016-08-16T15:14:01"/>
        <d v="2015-06-22T00:40:46"/>
        <d v="2016-12-11T09:01:03"/>
        <d v="2015-04-19T19:23:47"/>
        <d v="2017-01-21T15:55:59"/>
        <d v="2014-10-20T12:30:20"/>
        <d v="2014-07-14T22:15:02"/>
        <d v="2016-02-07T12:33:09"/>
        <d v="2014-09-03T22:20:45"/>
        <d v="2013-11-04T11:39:08"/>
        <d v="2016-12-30T16:31:21"/>
        <d v="2014-07-12T15:54:40"/>
        <d v="2016-11-13T17:26:27"/>
        <d v="2016-12-26T22:49:09"/>
        <d v="2017-01-10T04:37:48"/>
        <d v="2017-01-10T11:47:58"/>
        <d v="2016-11-21T23:53:03"/>
        <d v="2016-12-11T15:55:27"/>
        <d v="2014-08-03T13:56:40"/>
        <d v="2014-11-24T00:59:19"/>
        <d v="2014-08-05T23:38:22"/>
        <d v="2016-11-23T11:01:08"/>
        <d v="2016-02-03T16:20:32"/>
        <d v="2016-05-25T12:42:12"/>
        <d v="2017-01-18T18:54:42"/>
        <d v="2015-10-15T02:10:40"/>
        <d v="2014-11-16T15:48:27"/>
        <d v="2014-08-25T20:30:02"/>
        <d v="2017-02-05T20:17:27"/>
        <d v="2016-02-28T00:57:56"/>
        <d v="2012-01-20T15:34:51"/>
        <d v="2014-07-06T13:43:27"/>
        <d v="2012-03-28T19:19:38"/>
        <d v="2015-07-18T19:35:49"/>
        <d v="2011-06-19T15:19:23"/>
        <d v="2015-12-02T15:01:52"/>
        <d v="2013-04-01T01:01:27"/>
        <d v="2012-12-23T00:29:09"/>
        <d v="2011-07-26T20:05:57"/>
        <d v="2012-08-09T04:27:41"/>
        <d v="2011-11-26T17:53:11"/>
        <d v="2011-12-21T19:05:47"/>
        <d v="2013-08-19T10:11:01"/>
        <d v="2013-12-09T10:04:52"/>
        <d v="2015-04-27T03:57:00"/>
        <d v="2014-11-22T00:42:26"/>
        <d v="2013-11-20T17:37:20"/>
        <d v="2014-02-16T06:36:27"/>
        <d v="2014-11-19T14:29:54"/>
        <d v="2014-07-28T12:03:49"/>
        <d v="2015-06-26T03:31:22"/>
        <d v="2013-05-26T15:33:26"/>
        <d v="2014-03-10T22:01:52"/>
        <d v="2012-04-10T17:01:25"/>
        <d v="2012-12-02T22:58:23"/>
        <d v="2013-04-22T13:44:05"/>
        <d v="2012-09-24T01:01:49"/>
        <d v="2015-01-03T13:10:19"/>
        <d v="2014-07-30T20:19:26"/>
        <d v="2017-01-17T22:35:30"/>
        <d v="2013-02-13T21:04:32"/>
        <d v="2011-07-08T15:07:55"/>
        <d v="2016-10-15T10:06:57"/>
        <d v="2015-02-03T14:09:51"/>
        <d v="2012-12-25T17:58:41"/>
        <d v="2013-05-08T14:31:17"/>
        <d v="2011-03-07T18:24:19"/>
        <d v="2012-12-11T01:18:34"/>
        <d v="2010-09-27T20:04:28"/>
        <d v="2014-06-18T07:55:39"/>
        <d v="2016-11-15T18:20:13"/>
        <d v="2014-01-22T18:02:06"/>
        <d v="2016-12-05T20:36:10"/>
        <d v="2013-08-04T10:43:28"/>
        <d v="2015-08-30T04:09:21"/>
        <d v="2014-10-08T13:01:24"/>
        <d v="2015-02-05T18:48:03"/>
        <d v="2015-05-10T03:26:50"/>
        <d v="2013-12-05T04:58:10"/>
        <d v="2013-12-15T23:54:54"/>
        <d v="2013-02-03T23:59:29"/>
        <d v="2015-12-30T19:46:42"/>
        <d v="2009-10-01T01:21:59"/>
        <d v="2015-04-25T17:39:45"/>
        <d v="2014-02-12T18:43:38"/>
        <d v="2011-12-05T01:26:35"/>
        <d v="2015-09-22T16:27:25"/>
        <d v="2013-07-20T23:32:57"/>
        <d v="2014-04-19T16:51:20"/>
        <d v="2010-10-04T16:25:05"/>
        <d v="2011-04-22T16:10:25"/>
        <d v="2013-05-28T00:01:14"/>
        <d v="2012-08-14T18:11:42"/>
        <d v="2012-04-07T18:34:09"/>
        <d v="2014-02-24T03:35:19"/>
        <d v="2013-02-17T14:15:15"/>
        <d v="2012-04-03T01:20:34"/>
        <d v="2013-10-21T15:03:46"/>
        <d v="2012-06-18T00:09:48"/>
        <d v="2013-01-22T04:28:00"/>
        <d v="2013-01-21T01:08:59"/>
        <d v="2013-10-29T18:44:06"/>
        <d v="2013-10-27T20:58:03"/>
        <d v="2013-07-06T17:47:24"/>
        <d v="2011-07-31T02:45:37"/>
        <d v="2012-03-14T14:42:46"/>
        <d v="2013-09-04T21:11:25"/>
        <d v="2012-04-16T23:51:28"/>
        <d v="2014-09-19T14:09:47"/>
        <d v="2012-04-16T16:00:46"/>
        <d v="2014-08-31T10:24:14"/>
        <d v="2011-06-20T19:05:20"/>
        <d v="2012-08-21T00:32:04"/>
        <d v="2011-05-21T22:47:58"/>
        <d v="2011-07-25T02:32:06"/>
        <d v="2011-06-15T19:45:12"/>
        <d v="2011-08-27T16:35:39"/>
        <d v="2017-02-12T15:05:11"/>
        <d v="2014-12-08T02:24:46"/>
        <d v="2014-01-08T20:00:30"/>
        <d v="2012-08-21T01:21:02"/>
        <d v="2013-07-07T15:26:42"/>
        <d v="2013-01-27T00:25:52"/>
        <d v="2012-07-09T23:02:45"/>
        <d v="2011-06-04T17:50:01"/>
        <d v="2014-10-21T22:01:43"/>
        <d v="2013-03-27T20:54:03"/>
        <d v="2012-02-05T14:23:31"/>
        <d v="2012-08-18T21:11:21"/>
        <d v="2013-12-30T23:57:34"/>
        <d v="2014-05-28T20:12:22"/>
        <d v="2015-04-18T22:07:45"/>
        <d v="2012-09-24T22:44:10"/>
        <d v="2015-03-11T23:20:52"/>
        <d v="2010-04-01T05:48:38"/>
        <d v="2012-10-23T07:21:24"/>
        <d v="2012-03-24T00:55:30"/>
        <d v="2012-02-07T11:21:47"/>
        <d v="2012-07-02T01:13:02"/>
        <d v="2016-06-02T19:14:00"/>
        <d v="2013-03-11T12:37:05"/>
        <d v="2012-04-16T15:31:34"/>
        <d v="2011-12-11T16:12:15"/>
        <d v="2014-04-08T21:04:35"/>
        <d v="2013-06-16T19:44:52"/>
        <d v="2012-04-25T10:59:18"/>
        <d v="2013-09-26T01:21:58"/>
        <d v="2014-04-20T23:57:42"/>
        <d v="2012-01-06T21:33:05"/>
        <d v="2012-09-11T18:19:16"/>
        <d v="2016-09-13T05:26:27"/>
        <d v="2014-10-30T20:07:43"/>
        <d v="2013-09-28T14:13:03"/>
        <d v="2016-12-10T06:11:20"/>
        <d v="2014-10-12T16:25:52"/>
        <d v="2016-08-15T04:56:36"/>
        <d v="2014-03-15T09:24:15"/>
        <d v="2015-06-29T19:09:36"/>
        <d v="2015-04-03T19:00:33"/>
        <d v="2015-03-07T03:34:24"/>
        <d v="2016-04-11T19:51:57"/>
        <d v="2016-06-20T21:07:33"/>
        <d v="2016-11-01T19:19:55"/>
        <d v="2015-02-05T19:58:29"/>
        <d v="2016-12-17T05:05:46"/>
        <d v="2016-07-13T03:00:17"/>
        <d v="2016-09-15T07:29:16"/>
        <d v="2015-11-02T13:57:11"/>
        <d v="2015-04-04T17:53:38"/>
        <d v="2015-05-23T19:41:08"/>
        <d v="2013-11-11T11:35:13"/>
        <d v="2016-09-05T23:10:04"/>
        <d v="2013-10-31T13:19:08"/>
        <d v="2012-02-01T02:49:26"/>
        <d v="2013-10-13T02:33:58"/>
        <d v="2012-12-06T18:33:17"/>
        <d v="2015-02-09T15:18:38"/>
        <d v="2009-10-21T02:31:46"/>
        <d v="2013-12-27T00:39:58"/>
        <d v="2013-03-28T20:17:37"/>
        <d v="2013-08-21T00:32:03"/>
        <d v="2013-11-18T13:28:15"/>
        <d v="2011-02-12T19:48:47"/>
        <d v="2012-10-21T04:00:40"/>
        <d v="2013-04-23T14:00:34"/>
        <d v="2015-09-20T17:22:11"/>
        <d v="2013-01-21T11:55:27"/>
        <d v="2013-12-08T18:56:00"/>
        <d v="2010-12-12T05:35:24"/>
        <d v="2012-05-27T19:55:05"/>
        <d v="2012-10-16T07:42:18"/>
        <d v="2011-12-19T06:01:26"/>
        <d v="2011-08-23T20:39:10"/>
        <d v="2016-01-21T22:27:15"/>
        <d v="2012-04-01T19:15:46"/>
        <d v="2016-12-28T22:35:11"/>
        <d v="2016-09-09T20:53:33"/>
        <d v="2012-05-16T23:00:55"/>
        <d v="2011-08-15T18:04:45"/>
        <d v="2014-09-24T18:49:03"/>
        <d v="2013-11-10T16:46:19"/>
        <d v="2014-08-10T00:45:30"/>
        <d v="2010-05-25T04:48:03"/>
        <d v="2015-03-21T21:32:43"/>
        <d v="2016-05-25T23:33:30"/>
        <d v="2010-09-29T03:03:49"/>
        <d v="2015-08-21T20:57:06"/>
        <d v="2012-11-17T16:31:48"/>
        <d v="2011-12-20T18:11:50"/>
        <d v="2011-05-02T02:22:42"/>
        <d v="2016-03-19T20:23:22"/>
        <d v="2010-05-12T19:28:34"/>
        <d v="2014-07-28T23:10:22"/>
        <d v="2012-09-16T19:06:20"/>
        <d v="2015-12-23T01:55:37"/>
        <d v="2010-12-14T05:45:26"/>
        <d v="2014-03-02T04:33:10"/>
        <d v="2011-08-31T04:37:03"/>
        <d v="2010-06-30T19:14:15"/>
        <d v="2012-07-10T16:34:00"/>
        <d v="2017-01-21T13:05:19"/>
        <d v="2014-01-22T00:07:25"/>
        <d v="2012-10-31T02:37:27"/>
        <d v="2012-04-24T03:20:19"/>
        <d v="2012-08-14T18:19:07"/>
        <d v="2012-02-17T16:18:34"/>
        <d v="2010-10-02T20:28:54"/>
        <d v="2014-07-01T22:38:50"/>
        <d v="2014-11-20T21:59:21"/>
        <d v="2012-12-03T15:24:05"/>
        <d v="2013-11-03T16:07:02"/>
        <d v="2011-11-19T04:06:16"/>
        <d v="2014-09-15T12:43:13"/>
        <d v="2014-11-10T23:02:03"/>
        <d v="2013-02-02T22:37:49"/>
        <d v="2013-11-16T21:08:31"/>
        <d v="2010-06-28T00:28:50"/>
        <d v="2012-05-03T19:44:55"/>
        <d v="2012-10-17T20:41:53"/>
        <d v="2012-03-29T05:42:49"/>
        <d v="2010-06-02T21:58:26"/>
        <d v="2014-03-01T08:38:22"/>
        <d v="2013-02-24T23:15:45"/>
        <d v="2014-04-01T04:03:29"/>
        <d v="2014-04-23T17:41:24"/>
        <d v="2016-01-18T08:00:29"/>
        <d v="2011-12-25T00:34:49"/>
        <d v="2013-10-23T19:09:17"/>
        <d v="2012-08-22T11:30:48"/>
        <d v="2013-06-10T18:18:58"/>
        <d v="2015-07-16T00:12:06"/>
        <d v="2017-01-30T02:19:05"/>
        <d v="2016-02-01T20:14:20"/>
        <d v="2016-11-18T16:01:45"/>
        <d v="2016-04-03T14:00:50"/>
        <d v="2017-01-16T20:57:06"/>
        <d v="2016-08-29T18:00:48"/>
        <d v="2016-05-20T18:45:06"/>
        <d v="2016-03-01T19:52:44"/>
        <d v="2016-01-11T01:02:56"/>
        <d v="2016-01-06T18:01:01"/>
        <d v="2016-05-09T15:41:12"/>
        <d v="2016-11-07T14:43:32"/>
        <d v="2015-01-14T03:56:39"/>
        <d v="2015-07-28T20:00:39"/>
        <d v="2016-08-23T07:05:00"/>
        <d v="2015-03-16T21:55:59"/>
        <d v="2016-11-05T13:15:33"/>
        <d v="2015-04-07T19:16:03"/>
        <d v="2015-01-08T04:11:05"/>
        <d v="2017-02-19T15:02:35"/>
        <d v="2017-01-24T16:38:55"/>
        <d v="2016-01-23T17:05:53"/>
        <d v="2016-10-01T15:15:19"/>
        <d v="2015-08-11T15:05:19"/>
        <d v="2016-10-13T00:24:06"/>
        <d v="2016-09-25T15:15:32"/>
        <d v="2016-03-12T06:06:14"/>
        <d v="2014-08-04T20:20:34"/>
        <d v="2017-01-26T07:16:47"/>
        <d v="2017-01-05T05:17:33"/>
        <d v="2015-05-06T17:01:00"/>
        <d v="2014-08-24T20:46:38"/>
        <d v="2015-09-29T00:21:33"/>
        <d v="2016-03-14T17:59:16"/>
        <d v="2016-05-18T16:43:05"/>
        <d v="2015-07-19T01:24:57"/>
        <d v="2016-02-10T22:36:37"/>
        <d v="2016-02-14T07:25:01"/>
        <d v="2016-06-04T10:00:28"/>
        <d v="2014-11-04T21:42:02"/>
        <d v="2014-07-29T22:43:42"/>
        <d v="2016-09-21T18:04:46"/>
        <d v="2016-08-11T16:01:25"/>
        <d v="2015-03-17T02:46:48"/>
        <d v="2015-12-20T23:13:30"/>
        <d v="2015-12-05T18:25:00"/>
        <d v="2014-06-02T07:04:10"/>
        <d v="2016-09-20T08:33:45"/>
        <d v="2016-09-17T22:24:55"/>
        <d v="2014-08-23T18:49:24"/>
        <d v="2016-07-06T18:09:48"/>
        <d v="2016-03-27T22:11:59"/>
        <d v="2016-10-28T23:09:28"/>
        <d v="2014-10-28T06:18:50"/>
        <d v="2014-11-23T22:34:40"/>
        <d v="2014-07-16T20:47:40"/>
        <d v="2014-11-17T02:28:17"/>
        <d v="2015-10-24T04:03:21"/>
        <d v="2014-11-02T07:11:30"/>
        <d v="2017-02-02T01:26:00"/>
        <d v="2017-01-04T17:16:53"/>
        <d v="2015-12-06T16:25:14"/>
        <d v="2017-03-05T17:01:01"/>
        <d v="2016-02-07T17:00:27"/>
        <d v="2015-10-18T14:59:43"/>
        <d v="2014-12-23T00:57:52"/>
        <d v="2016-11-21T14:00:23"/>
        <d v="2016-12-17T19:25:15"/>
        <d v="2016-06-08T14:30:46"/>
        <d v="2016-07-29T19:54:22"/>
        <d v="2014-11-22T21:33:15"/>
        <d v="2016-12-29T10:34:12"/>
        <d v="2015-12-20T20:00:56"/>
        <d v="2014-12-01T00:03:35"/>
        <d v="2015-11-14T21:04:55"/>
        <d v="2016-03-12T02:34:16"/>
        <d v="2015-10-31T16:12:15"/>
        <d v="2016-07-03T11:48:53"/>
        <d v="2015-01-24T23:22:29"/>
        <d v="2015-05-22T01:40:09"/>
        <d v="2015-10-13T06:02:51"/>
        <d v="2015-05-06T15:31:17"/>
        <d v="2015-06-09T22:04:21"/>
        <d v="2016-01-20T13:56:03"/>
        <d v="2015-03-05T20:00:37"/>
        <d v="2016-03-16T09:46:56"/>
        <d v="2014-10-12T00:49:07"/>
        <d v="2017-02-08T15:03:25"/>
        <d v="2015-02-28T17:05:07"/>
        <d v="2016-09-17T11:35:49"/>
        <d v="2015-12-05T18:20:10"/>
        <d v="2016-06-12T16:00:25"/>
        <d v="2016-12-03T17:34:40"/>
        <d v="2016-07-23T04:00:04"/>
        <d v="2015-01-31T15:23:40"/>
        <d v="2012-12-25T10:46:30"/>
        <d v="2015-05-14T19:44:22"/>
        <d v="2016-03-08T05:33:43"/>
        <d v="2016-12-07T02:37:26"/>
        <d v="2016-08-16T17:00:09"/>
        <d v="2014-07-30T01:26:32"/>
        <d v="2014-08-19T16:42:28"/>
        <d v="2015-05-09T06:04:15"/>
        <d v="2015-01-26T22:13:21"/>
        <d v="2014-08-12T20:59:10"/>
        <d v="2015-11-30T20:26:00"/>
        <d v="2014-10-25T19:38:35"/>
        <d v="2016-09-04T01:16:29"/>
        <d v="2016-02-01T10:20:45"/>
        <d v="2015-09-03T19:07:57"/>
        <d v="2014-08-18T00:20:25"/>
        <d v="2016-05-12T19:08:15"/>
        <d v="2017-02-28T04:08:52"/>
        <d v="2014-07-30T20:26:39"/>
        <d v="2016-02-25T23:49:05"/>
        <d v="2015-03-14T17:16:17"/>
        <d v="2016-11-23T20:54:43"/>
        <d v="2015-03-03T21:37:23"/>
        <d v="2015-03-02T18:57:36"/>
        <d v="2015-04-04T21:54:53"/>
        <d v="2016-03-22T06:38:28"/>
        <d v="2016-07-24T19:22:21"/>
        <d v="2016-08-20T00:44:22"/>
        <d v="2013-06-11T05:28:23"/>
        <d v="2014-02-10T09:08:42"/>
        <d v="2013-07-09T23:06:22"/>
        <d v="2013-12-10T20:32:11"/>
        <d v="2016-03-30T08:54:24"/>
        <d v="2013-11-13T05:30:59"/>
        <d v="2012-09-30T00:17:02"/>
        <d v="2015-11-06T18:04:53"/>
        <d v="2014-01-25T19:58:17"/>
        <d v="2011-10-05T23:09:01"/>
        <d v="2013-12-24T04:09:05"/>
        <d v="2012-04-25T21:41:56"/>
        <d v="2014-08-06T09:04:10"/>
        <d v="2016-01-03T04:00:11"/>
        <d v="2011-06-26T04:42:01"/>
        <d v="2016-05-08T13:35:36"/>
        <d v="2014-04-30T03:18:53"/>
        <d v="2015-01-17T22:14:52"/>
        <d v="2012-07-30T21:44:48"/>
        <d v="2014-06-22T15:49:43"/>
        <d v="2014-07-28T21:53:24"/>
        <d v="2016-03-03T16:06:15"/>
        <d v="2014-08-13T20:48:11"/>
        <d v="2014-06-04T17:08:07"/>
        <d v="2014-04-13T19:11:07"/>
        <d v="2015-06-15T04:32:55"/>
        <d v="2015-05-18T04:27:33"/>
        <d v="2016-03-30T19:41:12"/>
        <d v="2012-12-26T00:37:18"/>
        <d v="2016-02-15T23:22:17"/>
        <d v="2011-09-28T17:07:13"/>
        <d v="2013-08-19T12:53:40"/>
        <d v="2014-09-22T12:25:54"/>
        <d v="2014-02-09T19:01:17"/>
        <d v="2014-04-02T18:18:15"/>
        <d v="2015-05-02T20:04:28"/>
        <d v="2016-02-03T02:39:31"/>
        <d v="2016-07-06T18:32:18"/>
        <d v="2013-11-18T01:05:25"/>
        <d v="2016-05-08T05:19:50"/>
        <d v="2014-05-31T09:50:21"/>
        <d v="2014-03-13T03:15:27"/>
        <d v="2012-03-24T17:46:15"/>
        <d v="2014-07-12T20:40:24"/>
        <d v="2012-03-03T15:17:15"/>
        <d v="2016-11-07T18:03:10"/>
        <d v="2012-11-26T22:23:42"/>
        <d v="2015-12-28T04:53:10"/>
        <d v="2014-12-09T18:13:31"/>
        <d v="2014-08-03T23:27:00"/>
        <d v="2013-09-28T08:18:07"/>
        <d v="2016-03-19T16:41:35"/>
        <d v="2012-04-29T20:20:08"/>
        <d v="2015-12-14T14:21:53"/>
        <d v="2014-03-25T03:59:39"/>
        <d v="2014-04-12T19:01:04"/>
        <d v="2011-10-02T20:56:40"/>
        <d v="2016-03-02T22:25:16"/>
        <d v="2013-06-04T16:53:45"/>
        <d v="2014-04-08T12:34:08"/>
        <d v="2015-04-19T16:00:51"/>
        <d v="2015-08-15T14:58:50"/>
        <d v="2016-07-03T07:51:34"/>
        <d v="2014-11-02T20:30:00"/>
        <d v="2014-07-27T15:35:17"/>
        <d v="2016-05-25T06:21:33"/>
        <d v="2014-10-15T23:55:00"/>
        <d v="2015-12-13T21:47:48"/>
        <d v="2016-12-21T02:46:11"/>
        <d v="2014-07-20T09:46:21"/>
        <d v="2014-12-04T06:50:28"/>
        <d v="2016-07-26T23:44:54"/>
        <d v="2015-12-08T16:07:09"/>
        <d v="2016-04-12T19:40:21"/>
        <d v="2017-01-20T21:45:31"/>
        <d v="2014-12-21T08:20:26"/>
        <d v="2015-07-26T11:05:21"/>
        <d v="2015-06-28T16:47:30"/>
        <d v="2015-02-06T00:08:47"/>
        <d v="2015-12-06T04:38:46"/>
        <d v="2015-04-18T04:22:00"/>
        <d v="2014-08-22T17:56:32"/>
        <d v="2014-04-13T22:52:53"/>
        <d v="2014-09-08T23:19:43"/>
        <d v="2016-11-20T04:06:21"/>
        <d v="2016-06-05T17:02:46"/>
        <d v="2015-11-28T22:54:35"/>
        <d v="2015-08-27T02:27:43"/>
        <d v="2015-05-04T17:01:52"/>
        <d v="2015-06-07T17:08:25"/>
        <d v="2015-08-26T02:36:46"/>
        <d v="2014-08-03T18:20:08"/>
        <d v="2015-02-13T01:42:42"/>
        <d v="2014-10-25T15:04:40"/>
        <d v="2014-11-28T02:12:08"/>
        <d v="2015-06-18T17:26:05"/>
        <d v="2015-03-17T03:43:06"/>
        <d v="2015-05-17T15:06:29"/>
        <d v="2014-09-13T16:24:24"/>
        <d v="2014-07-29T17:22:00"/>
        <d v="2016-06-07T17:23:02"/>
        <d v="2014-06-21T05:08:50"/>
        <d v="2015-06-14T11:39:02"/>
        <d v="2014-08-31T17:38:15"/>
        <d v="2016-09-11T01:17:45"/>
        <d v="2015-02-11T08:29:23"/>
        <d v="2015-05-19T21:26:11"/>
        <d v="2014-11-14T19:18:47"/>
        <d v="2014-08-09T16:22:32"/>
        <d v="2015-07-18T04:27:37"/>
        <d v="2016-04-27T20:12:07"/>
        <d v="2015-07-04T17:28:59"/>
        <d v="2017-01-30T00:28:18"/>
        <d v="2014-10-04T15:51:36"/>
        <d v="2014-08-05T21:44:12"/>
        <d v="2015-10-17T17:17:07"/>
        <d v="2014-06-10T19:21:54"/>
        <d v="2015-02-18T08:08:41"/>
        <d v="2017-01-12T19:51:28"/>
        <d v="2016-11-01T20:40:23"/>
        <d v="2017-01-25T14:23:31"/>
        <d v="2015-05-25T20:45:49"/>
        <d v="2015-05-18T20:43:15"/>
        <d v="2015-05-04T21:28:43"/>
        <d v="2016-12-26T16:49:00"/>
        <d v="2016-06-27T23:29:55"/>
        <d v="2014-08-20T15:58:45"/>
        <d v="2016-03-09T14:29:20"/>
        <d v="2017-01-31T12:09:38"/>
        <d v="2016-02-28T18:37:33"/>
        <d v="2015-03-28T11:42:59"/>
        <d v="2015-11-09T08:20:53"/>
        <d v="2015-12-07T19:38:59"/>
        <d v="2016-06-01T15:57:14"/>
        <d v="2015-12-14T14:51:26"/>
        <d v="2015-06-25T18:30:00"/>
        <d v="2015-04-14T11:27:36"/>
        <d v="2016-07-04T14:34:06"/>
        <d v="2015-06-16T06:55:54"/>
        <d v="2015-05-20T14:45:27"/>
        <d v="2015-11-08T17:57:13"/>
        <d v="2015-06-02T12:09:11"/>
        <d v="2017-02-25T18:37:33"/>
        <d v="2016-03-20T10:19:33"/>
        <d v="2016-03-13T17:01:04"/>
        <d v="2017-02-14T20:18:25"/>
        <d v="2015-05-27T22:36:12"/>
        <d v="2016-06-13T20:47:41"/>
        <d v="2015-11-29T22:48:15"/>
        <d v="2017-01-15T18:08:20"/>
        <d v="2015-04-29T20:10:05"/>
        <d v="2014-05-19T22:09:16"/>
        <d v="2015-09-19T14:47:37"/>
        <d v="2016-07-03T19:25:40"/>
        <d v="2015-10-20T15:53:20"/>
        <d v="2016-10-09T11:05:13"/>
        <d v="2015-08-14T15:05:12"/>
        <d v="2016-11-25T11:24:48"/>
        <d v="2016-03-20T17:17:27"/>
        <d v="2016-10-30T04:15:09"/>
        <d v="2014-04-26T13:11:42"/>
        <d v="2013-09-11T21:44:38"/>
        <d v="2014-04-05T20:59:41"/>
        <d v="2014-07-26T22:03:36"/>
        <d v="2011-08-18T17:30:08"/>
        <d v="2012-04-05T11:02:07"/>
        <d v="2011-02-13T23:20:30"/>
        <d v="2015-07-27T22:36:08"/>
        <d v="2013-09-08T20:21:10"/>
        <d v="2012-02-19T22:46:14"/>
        <d v="2015-01-22T18:55:42"/>
        <d v="2013-11-24T03:14:59"/>
        <d v="2012-08-08T16:19:24"/>
        <d v="2012-08-23T06:47:45"/>
        <d v="2011-07-26T14:38:56"/>
        <d v="2011-12-25T23:06:07"/>
        <d v="2013-06-03T00:57:37"/>
        <d v="2014-10-30T20:06:20"/>
        <d v="2011-09-15T03:58:22"/>
        <d v="2011-05-27T21:06:11"/>
        <d v="2013-04-10T19:48:43"/>
        <d v="2014-06-03T14:23:54"/>
        <d v="2011-11-10T01:02:29"/>
        <d v="2013-04-25T07:00:55"/>
        <d v="2014-05-27T15:45:53"/>
        <d v="2012-06-26T17:46:51"/>
        <d v="2014-08-11T15:25:31"/>
        <d v="2011-08-15T19:32:47"/>
        <d v="2013-10-15T23:42:49"/>
        <d v="2014-08-23T18:48:27"/>
        <d v="2010-11-24T14:54:46"/>
        <d v="2013-11-20T20:17:32"/>
        <d v="2012-02-01T22:03:51"/>
        <d v="2011-03-04T02:03:10"/>
        <d v="2013-08-20T14:40:12"/>
        <d v="2014-05-26T23:17:44"/>
        <d v="2014-02-15T20:13:40"/>
        <d v="2014-01-18T08:13:47"/>
        <d v="2014-02-05T18:18:12"/>
        <d v="2014-03-13T02:01:10"/>
        <d v="2013-10-19T15:54:43"/>
        <d v="2010-11-02T15:43:35"/>
        <d v="2013-12-31T21:02:25"/>
        <d v="2013-07-13T14:02:38"/>
        <d v="2013-09-09T20:17:27"/>
        <d v="2016-04-04T19:45:12"/>
        <d v="2012-02-13T20:34:02"/>
        <d v="2013-11-02T16:24:19"/>
        <d v="2010-04-25T17:52:59"/>
        <d v="2014-08-20T17:31:31"/>
        <d v="2012-08-14T16:33:45"/>
        <d v="2013-07-22T20:49:47"/>
        <d v="2009-08-01T16:54:07"/>
        <d v="2012-08-19T13:29:07"/>
        <d v="2014-06-15T13:19:26"/>
        <d v="2014-03-03T02:22:50"/>
        <d v="2010-12-20T18:10:54"/>
        <d v="2013-07-27T17:50:36"/>
        <d v="2013-11-27T11:24:15"/>
        <d v="2013-03-06T17:13:09"/>
        <d v="2016-12-27T05:38:02"/>
        <d v="2015-06-24T13:59:35"/>
        <d v="2015-02-23T09:13:47"/>
        <d v="2015-05-02T14:54:16"/>
        <d v="2016-07-29T03:42:43"/>
        <d v="2016-12-24T03:14:05"/>
        <d v="2015-04-11T14:45:31"/>
        <d v="2015-03-20T15:39:51"/>
        <d v="2015-09-28T18:20:28"/>
        <d v="2015-11-03T16:49:31"/>
        <d v="2015-10-20T10:53:17"/>
        <d v="2015-07-18T13:44:57"/>
        <d v="2016-03-13T01:12:53"/>
        <d v="2016-04-20T17:55:58"/>
        <d v="2016-04-17T16:20:32"/>
        <d v="2015-07-03T19:32:39"/>
        <d v="2016-05-12T16:12:18"/>
        <d v="2015-07-29T17:59:38"/>
        <d v="2016-11-20T01:23:31"/>
        <d v="2016-08-03T10:35:20"/>
        <d v="2017-01-31T04:40:05"/>
        <d v="2016-07-11T15:58:28"/>
        <d v="2014-11-23T10:58:54"/>
        <d v="2016-02-06T12:04:39"/>
        <d v="2016-09-17T14:43:32"/>
        <d v="2015-09-29T21:11:08"/>
        <d v="2016-07-24T16:00:50"/>
        <d v="2016-11-14T19:15:19"/>
        <d v="2015-04-07T16:52:02"/>
        <d v="2016-02-21T17:01:54"/>
        <d v="2016-09-10T16:04:20"/>
        <d v="2015-10-20T11:57:28"/>
        <d v="2016-02-12T23:05:09"/>
        <d v="2016-06-18T05:39:06"/>
        <d v="2014-12-31T01:02:52"/>
        <d v="2014-07-15T19:29:25"/>
        <d v="2016-12-20T16:34:06"/>
        <d v="2016-12-12T17:58:57"/>
        <d v="2015-05-10T15:45:25"/>
        <d v="2016-04-10T16:45:46"/>
        <d v="2016-10-02T15:12:32"/>
        <d v="2016-12-19T02:03:55"/>
        <d v="2014-12-20T19:00:28"/>
        <d v="2015-05-18T16:17:15"/>
        <d v="2016-09-18T15:25:34"/>
        <d v="2014-11-11T05:19:05"/>
        <d v="2016-06-20T06:38:29"/>
        <d v="2016-08-06T12:05:54"/>
        <d v="2017-01-16T01:26:48"/>
        <d v="2014-07-05T02:33:45"/>
        <d v="2016-02-29T18:34:47"/>
        <d v="2015-11-24T22:28:22"/>
        <d v="2014-12-01T20:43:48"/>
        <d v="2017-02-20T13:51:19"/>
        <d v="2015-07-22T19:17:13"/>
        <d v="2014-11-12T15:31:55"/>
        <d v="2014-08-04T14:17:33"/>
        <d v="2016-09-18T14:58:37"/>
        <d v="2015-07-06T19:35:39"/>
        <d v="2016-07-10T12:38:03"/>
        <d v="2016-06-20T18:57:19"/>
        <d v="2014-06-28T19:32:39"/>
        <d v="2013-06-16T01:49:11"/>
        <d v="2015-02-24T15:18:45"/>
        <d v="2014-12-09T12:08:53"/>
        <d v="2015-11-28T07:58:55"/>
        <d v="2015-12-15T00:18:54"/>
        <d v="2016-02-01T17:45:44"/>
        <d v="2015-08-03T13:52:46"/>
        <d v="2013-02-23T02:49:48"/>
        <d v="2016-05-31T19:22:59"/>
        <d v="2012-11-19T06:06:45"/>
        <d v="2013-06-24T00:56:00"/>
        <d v="2013-02-18T23:05:37"/>
        <d v="2011-06-14T13:42:03"/>
        <d v="2011-05-24T19:33:10"/>
        <d v="2012-07-24T21:37:00"/>
        <d v="2014-06-10T17:12:52"/>
        <d v="2013-07-28T22:25:31"/>
        <d v="2016-02-15T20:15:27"/>
        <d v="2014-11-27T16:41:46"/>
        <d v="2015-03-05T17:35:52"/>
        <d v="2014-10-31T23:54:23"/>
        <d v="2015-11-03T00:04:10"/>
        <d v="2015-06-10T04:34:54"/>
        <d v="2014-03-31T14:15:46"/>
        <d v="2013-10-20T00:04:50"/>
        <d v="2015-04-26T18:12:22"/>
        <d v="2012-07-01T17:45:32"/>
        <d v="2016-12-19T22:50:33"/>
        <d v="2016-03-14T03:53:08"/>
        <d v="2017-01-04T01:35:19"/>
        <d v="2016-11-22T16:03:26"/>
        <d v="2017-01-31T05:16:10"/>
        <d v="2016-08-05T18:13:30"/>
        <d v="2015-05-25T11:47:56"/>
        <d v="2015-06-05T18:18:26"/>
        <d v="2016-12-18T05:08:45"/>
        <d v="2013-04-25T19:12:16"/>
        <d v="2016-12-22T01:47:58"/>
        <d v="2015-06-24T17:38:42"/>
        <d v="2016-03-23T16:32:01"/>
        <d v="2015-07-18T15:31:29"/>
        <d v="2015-05-21T22:06:35"/>
        <d v="2016-10-10T14:45:17"/>
        <d v="2016-08-02T11:32:37"/>
        <d v="2015-04-12T19:16:46"/>
        <d v="2015-07-27T15:36:58"/>
        <d v="2016-02-20T03:43:06"/>
        <d v="2016-07-21T16:22:03"/>
        <d v="2017-02-05T03:28:46"/>
        <d v="2017-01-03T21:48:01"/>
        <d v="2015-02-02T23:58:02"/>
        <d v="2016-10-16T22:01:50"/>
        <d v="2016-06-24T20:58:54"/>
        <d v="2014-09-26T00:06:13"/>
        <d v="2016-05-27T08:11:13"/>
        <d v="2013-05-24T23:54:34"/>
        <d v="2015-03-21T01:16:51"/>
        <d v="2013-07-15T01:30:35"/>
        <d v="2015-02-16T12:14:45"/>
        <d v="2014-11-17T16:20:01"/>
        <d v="2015-11-08T10:23:27"/>
        <d v="2014-08-06T12:52:58"/>
        <d v="2015-11-02T20:55:56"/>
        <d v="2014-11-21T03:12:15"/>
        <d v="2016-05-08T07:38:40"/>
        <d v="2015-01-28T01:25:00"/>
        <d v="2014-11-23T01:31:39"/>
        <d v="2016-01-10T10:29:30"/>
        <d v="2016-12-23T06:04:27"/>
        <d v="2015-07-26T16:13:11"/>
        <d v="2015-11-10T22:13:39"/>
        <d v="2015-09-04T03:36:14"/>
        <d v="2016-02-14T10:57:14"/>
        <d v="2016-09-28T10:56:59"/>
        <d v="2016-06-22T16:01:26"/>
        <d v="2015-01-28T21:58:29"/>
        <d v="2016-09-10T05:45:04"/>
        <d v="2015-12-21T08:38:51"/>
        <d v="2016-11-21T17:13:22"/>
        <d v="2015-04-18T03:09:19"/>
        <d v="2015-07-14T09:22:00"/>
        <d v="2016-09-07T20:26:25"/>
        <d v="2016-03-22T09:06:57"/>
        <d v="2015-03-30T01:27:22"/>
        <d v="2014-12-07T19:31:28"/>
        <d v="2015-11-15T05:03:36"/>
        <d v="2015-07-09T18:43:48"/>
        <d v="2016-11-18T15:01:15"/>
        <d v="2015-06-06T18:24:38"/>
        <d v="2015-09-30T18:43:40"/>
        <d v="2016-02-10T08:24:17"/>
        <d v="2014-06-25T12:45:39"/>
        <d v="2016-04-16T20:54:59"/>
        <d v="2015-02-24T19:55:01"/>
        <d v="2016-05-15T17:57:43"/>
        <d v="2015-08-01T18:22:49"/>
        <d v="2016-05-14T15:29:18"/>
        <d v="2016-12-22T22:13:29"/>
        <d v="2015-08-02T20:57:42"/>
        <d v="2015-06-03T13:00:55"/>
        <d v="2016-04-20T10:44:38"/>
        <d v="2016-06-27T17:32:14"/>
        <d v="2015-05-10T22:28:38"/>
        <d v="2015-04-11T19:28:25"/>
        <d v="2016-02-09T04:06:37"/>
        <d v="2014-11-07T23:00:59"/>
        <d v="2014-07-17T16:52:43"/>
        <d v="2017-03-20T16:42:27"/>
        <d v="2016-04-22T20:48:00"/>
        <d v="2014-07-31T16:08:40"/>
        <d v="2016-12-23T16:02:45"/>
        <d v="2015-10-31T21:30:44"/>
        <d v="2014-07-30T16:56:00"/>
        <d v="2015-11-23T04:54:56"/>
        <d v="2014-10-22T21:31:38"/>
        <d v="2014-10-06T15:29:14"/>
        <d v="2013-03-30T15:54:31"/>
        <d v="2013-03-12T21:52:18"/>
        <d v="2013-02-05T15:52:38"/>
        <d v="2012-03-10T17:37:32"/>
        <d v="2015-12-21T04:07:46"/>
        <d v="2012-02-13T19:14:45"/>
        <d v="2011-05-02T00:20:49"/>
        <d v="2013-02-04T14:21:49"/>
        <d v="2012-12-26T19:51:03"/>
        <d v="2015-03-29T22:58:54"/>
        <d v="2013-10-05T13:01:43"/>
        <d v="2012-02-19T23:30:39"/>
        <d v="2013-09-02T17:28:12"/>
        <d v="2014-12-06T17:21:03"/>
        <d v="2011-08-30T01:00:22"/>
        <d v="2011-11-12T14:46:44"/>
        <d v="2013-05-19T20:55:13"/>
        <d v="2014-05-14T17:53:09"/>
        <d v="2013-07-28T22:24:59"/>
        <d v="2013-10-22T22:09:05"/>
        <d v="2012-09-03T20:35:36"/>
        <d v="2016-07-16T04:37:55"/>
        <d v="2012-06-12T04:49:23"/>
        <d v="2015-05-25T19:06:13"/>
        <d v="2015-02-16T04:02:41"/>
        <d v="2016-07-22T22:01:11"/>
        <d v="2013-12-25T13:31:00"/>
        <d v="2012-11-04T14:40:52"/>
        <d v="2013-09-22T13:27:54"/>
        <d v="2015-01-06T17:07:23"/>
        <d v="2011-06-07T21:14:06"/>
        <d v="2013-06-05T20:47:55"/>
        <d v="2015-03-23T17:20:13"/>
        <d v="2011-08-16T18:57:11"/>
        <d v="2014-08-06T11:24:19"/>
        <d v="2013-07-08T15:25:22"/>
        <d v="2014-08-08T23:36:18"/>
        <d v="2016-06-25T00:10:33"/>
        <d v="2013-04-20T21:42:37"/>
        <d v="2015-06-27T14:00:23"/>
        <d v="2016-03-16T13:01:20"/>
        <d v="2016-09-12T08:20:01"/>
        <d v="2014-06-01T15:47:04"/>
        <d v="2016-03-04T10:38:23"/>
        <d v="2014-07-13T18:51:44"/>
        <d v="2010-04-05T10:48:29"/>
        <d v="2014-06-15T14:44:41"/>
        <d v="2017-02-04T12:48:05"/>
        <d v="2014-07-08T09:14:38"/>
        <d v="2015-11-07T14:00:04"/>
        <d v="2017-01-25T16:25:39"/>
        <d v="2014-07-05T15:17:46"/>
        <d v="2015-09-06T14:20:40"/>
        <d v="2016-03-05T06:04:57"/>
        <d v="2016-09-25T11:11:32"/>
        <d v="2014-11-24T13:35:53"/>
        <d v="2014-05-20T19:40:52"/>
        <d v="2014-06-11T17:48:03"/>
        <d v="2014-12-01T20:35:13"/>
        <d v="2016-05-22T04:01:31"/>
        <d v="2014-10-06T19:55:39"/>
        <d v="2014-12-10T18:01:56"/>
        <d v="2017-02-09T12:01:30"/>
        <d v="2016-08-07T16:52:18"/>
        <d v="2015-12-20T06:37:27"/>
        <d v="2017-03-05T14:24:46"/>
        <d v="2017-01-20T17:35:22"/>
        <d v="2015-03-08T15:05:20"/>
        <d v="2015-10-17T18:24:55"/>
        <d v="2014-11-17T19:15:26"/>
        <d v="2016-02-10T11:24:25"/>
        <d v="2016-04-02T00:02:57"/>
        <d v="2015-08-24T16:11:02"/>
        <d v="2016-05-13T19:53:51"/>
        <d v="2015-08-16T19:15:10"/>
        <d v="2016-07-20T07:33:47"/>
        <d v="2014-12-27T18:46:10"/>
        <d v="2016-12-20T22:03:39"/>
        <d v="2014-11-15T00:10:16"/>
        <d v="2014-12-20T17:05:38"/>
        <d v="2015-07-04T23:55:00"/>
        <d v="2014-11-11T12:13:54"/>
        <d v="2015-03-09T01:13:44"/>
        <d v="2015-02-15T21:13:54"/>
        <d v="2014-08-07T05:06:39"/>
        <d v="2017-03-07T10:14:42"/>
        <d v="2015-10-28T21:10:20"/>
        <d v="2015-10-23T03:15:59"/>
        <d v="2016-05-01T10:47:14"/>
        <d v="2015-05-16T19:47:19"/>
        <d v="2014-09-29T16:31:48"/>
        <d v="2015-08-22T06:47:27"/>
        <d v="2015-07-22T06:03:10"/>
        <d v="2015-09-13T14:43:52"/>
        <d v="2016-06-23T03:40:24"/>
        <d v="2014-09-08T15:40:33"/>
        <d v="2015-07-19T09:32:39"/>
        <d v="2015-05-03T01:16:39"/>
        <d v="2014-11-12T00:29:53"/>
        <d v="2013-10-27T01:00:03"/>
        <d v="2009-10-12T13:35:16"/>
        <d v="2014-02-01T17:49:11"/>
        <d v="2015-05-16T08:48:29"/>
        <d v="2011-05-28T17:31:01"/>
        <d v="2016-07-17T22:00:04"/>
        <d v="2014-02-20T22:29:05"/>
        <d v="2014-12-08T01:29:45"/>
        <d v="2013-05-14T16:18:34"/>
        <d v="2016-03-28T19:31:22"/>
        <d v="2015-06-08T18:28:03"/>
        <d v="2016-02-23T00:47:39"/>
        <d v="2017-03-11T00:00:02"/>
        <d v="2015-02-01T22:15:29"/>
        <d v="2014-06-28T12:34:56"/>
        <d v="2015-06-04T21:06:08"/>
        <d v="2012-06-13T20:20:48"/>
        <d v="2010-08-28T01:34:51"/>
        <d v="2013-08-14T23:54:51"/>
        <d v="2012-04-10T01:12:06"/>
        <d v="2015-12-06T10:46:30"/>
        <d v="2015-09-18T18:57:33"/>
        <d v="2014-09-14T21:43:11"/>
        <d v="2014-06-08T15:35:01"/>
        <d v="2016-12-22T21:29:28"/>
        <d v="2015-03-25T02:30:22"/>
        <d v="2014-12-02T22:49:25"/>
        <d v="2015-01-20T05:59:59"/>
        <d v="2015-09-28T23:38:06"/>
        <d v="2015-09-12T20:34:24"/>
        <d v="2016-03-23T17:25:41"/>
        <d v="2015-03-02T01:44:45"/>
        <d v="2015-02-17T20:17:35"/>
        <d v="2016-04-04T17:06:22"/>
        <d v="2014-06-09T01:12:08"/>
        <d v="2014-11-17T10:19:29"/>
        <d v="2016-09-09T08:29:57"/>
        <d v="2015-06-15T16:00:58"/>
        <d v="2016-03-28T12:56:16"/>
        <d v="2014-06-20T01:22:32"/>
        <d v="2011-04-24T02:13:53"/>
        <d v="2011-09-21T07:08:37"/>
        <d v="2011-12-18T04:04:19"/>
        <d v="2012-02-25T20:17:15"/>
        <d v="2011-08-11T00:18:33"/>
        <d v="2011-01-12T02:40:38"/>
        <d v="2012-06-12T19:24:11"/>
        <d v="2013-12-18T19:56:26"/>
        <d v="2011-09-29T00:01:49"/>
        <d v="2012-12-04T22:11:50"/>
        <d v="2013-06-03T00:00:32"/>
        <d v="2012-12-22T20:59:44"/>
        <d v="2012-07-11T01:40:02"/>
        <d v="2014-06-23T23:32:49"/>
        <d v="2011-11-17T01:13:16"/>
        <d v="2012-10-31T17:10:21"/>
        <d v="2013-10-18T15:56:28"/>
        <d v="2013-02-15T15:42:15"/>
        <d v="2014-09-13T04:28:06"/>
        <d v="2013-03-07T08:09:00"/>
        <d v="2012-04-23T14:33:35"/>
        <d v="2014-11-26T07:04:34"/>
        <d v="2013-07-17T16:31:29"/>
        <d v="2012-12-19T08:48:55"/>
        <d v="2012-09-02T16:47:33"/>
        <d v="2013-11-20T20:21:07"/>
        <d v="2012-11-11T16:58:09"/>
        <d v="2014-06-03T17:41:22"/>
        <d v="2014-01-25T20:48:53"/>
        <d v="2012-02-19T20:06:15"/>
        <d v="2012-10-01T20:37:41"/>
        <d v="2011-08-14T08:10:54"/>
        <d v="2012-01-07T21:12:36"/>
        <d v="2011-05-14T04:33:21"/>
        <d v="2016-05-31T20:51:01"/>
        <d v="2011-05-19T02:04:48"/>
        <d v="2009-11-24T18:02:20"/>
        <d v="2013-02-02T16:29:28"/>
        <d v="2012-02-21T15:39:25"/>
        <d v="2010-08-08T05:32:35"/>
        <d v="2014-12-08T14:19:04"/>
        <d v="2011-06-13T00:35:27"/>
        <d v="2012-09-13T19:46:52"/>
        <d v="2012-10-12T01:26:00"/>
        <d v="2013-09-23T14:49:00"/>
        <d v="2014-08-01T10:48:23"/>
        <d v="2012-05-29T09:49:37"/>
        <d v="2011-03-09T16:54:42"/>
        <d v="2014-04-27T16:25:55"/>
        <d v="2013-09-28T10:27:17"/>
        <d v="2011-04-11T21:37:00"/>
        <d v="2013-11-13T11:49:53"/>
        <d v="2011-04-12T20:01:36"/>
        <d v="2012-04-07T21:22:40"/>
        <d v="2012-03-25T19:00:20"/>
        <d v="2012-12-02T22:17:32"/>
        <d v="2012-05-13T18:46:08"/>
        <d v="2012-11-29T05:19:27"/>
        <d v="2013-12-07T21:55:21"/>
        <d v="2016-04-18T16:39:10"/>
        <d v="2015-12-24T23:57:11"/>
        <d v="2011-11-20T04:45:36"/>
        <d v="2015-01-21T00:31:47"/>
        <d v="2012-02-19T18:16:58"/>
        <d v="2011-02-09T15:35:13"/>
        <d v="2013-03-17T06:04:33"/>
        <d v="2014-03-03T01:41:38"/>
        <d v="2011-11-17T03:35:39"/>
        <d v="2016-04-20T21:14:36"/>
        <d v="2010-06-03T22:19:59"/>
        <d v="2016-07-21T13:03:34"/>
        <d v="2012-05-24T15:45:30"/>
        <d v="2015-02-23T21:04:52"/>
        <d v="2016-08-06T14:31:46"/>
        <d v="2011-10-05T17:35:40"/>
        <d v="2012-03-24T17:25:47"/>
        <d v="2016-03-06T09:46:16"/>
        <d v="2014-02-11T20:31:11"/>
        <d v="2011-07-18T01:39:05"/>
        <d v="2014-07-01T18:11:07"/>
        <d v="2017-02-27T02:54:44"/>
        <d v="2017-03-04T05:07:40"/>
        <d v="2017-04-02T18:45:38"/>
        <d v="2017-03-08T19:34:01"/>
        <d v="2017-03-13T06:00:23"/>
        <d v="2017-03-17T20:15:19"/>
        <d v="2017-03-27T01:07:25"/>
        <d v="2017-03-29T12:49:54"/>
        <d v="2017-03-05T22:37:10"/>
        <d v="2017-03-26T10:20:42"/>
        <d v="2017-03-20T16:50:08"/>
        <d v="2017-03-13T03:37:47"/>
        <d v="2017-03-28T22:05:12"/>
        <d v="2017-03-16T16:04:34"/>
        <d v="2017-03-26T00:45:14"/>
        <d v="2017-03-21T01:40:11"/>
        <d v="2017-03-30T00:47:28"/>
        <d v="2017-03-21T04:59:20"/>
        <d v="2017-03-31T20:44:05"/>
        <d v="2017-03-21T01:43:10"/>
        <d v="2015-01-04T15:56:45"/>
        <d v="2015-03-19T20:52:30"/>
        <d v="2015-07-21T06:45:37"/>
        <d v="2015-02-05T03:21:13"/>
        <d v="2015-09-17T00:24:06"/>
        <d v="2015-07-13T07:21:12"/>
        <d v="2016-03-17T17:18:15"/>
        <d v="2016-04-10T20:48:26"/>
        <d v="2014-08-09T13:31:54"/>
        <d v="2015-12-22T14:11:28"/>
        <d v="2014-08-20T15:30:34"/>
        <d v="2015-05-20T21:55:53"/>
        <d v="2014-09-24T19:13:32"/>
        <d v="2015-04-20T22:02:41"/>
        <d v="2015-03-20T05:13:05"/>
        <d v="2016-11-18T13:51:39"/>
        <d v="2016-04-19T23:33:58"/>
        <d v="2016-04-19T14:39:09"/>
        <d v="2014-09-06T12:49:51"/>
        <d v="2014-10-29T18:47:51"/>
        <d v="2015-11-30T11:04:23"/>
        <d v="2016-03-15T23:03:49"/>
        <d v="2015-05-24T19:48:35"/>
        <d v="2014-10-19T22:22:42"/>
        <d v="2014-08-13T23:14:09"/>
        <d v="2014-06-17T22:04:24"/>
        <d v="2015-02-28T22:16:17"/>
        <d v="2015-10-10T15:01:14"/>
        <d v="2016-04-30T01:15:06"/>
        <d v="2015-10-14T02:06:23"/>
        <d v="2015-06-16T21:45:52"/>
        <d v="2015-12-06T16:24:41"/>
        <d v="2016-09-20T16:12:54"/>
        <d v="2015-04-27T00:52:36"/>
        <d v="2016-07-27T19:32:25"/>
        <d v="2015-10-28T20:40:33"/>
        <d v="2015-07-09T22:46:32"/>
        <d v="2014-09-21T20:59:02"/>
        <d v="2016-03-25T20:58:52"/>
        <d v="2015-07-05T19:37:02"/>
        <d v="2015-05-15T15:04:31"/>
        <d v="2016-12-25T21:02:50"/>
        <d v="2016-08-23T22:12:55"/>
        <d v="2015-02-10T14:31:17"/>
        <d v="2016-12-05T06:13:58"/>
        <d v="2016-11-13T04:14:27"/>
        <d v="2015-11-03T10:27:10"/>
        <d v="2015-08-22T22:49:03"/>
        <d v="2017-02-11T23:25:21"/>
        <d v="2016-04-13T20:05:04"/>
        <d v="2015-03-08T18:45:23"/>
        <d v="2016-10-03T06:04:42"/>
        <d v="2016-03-10T17:59:28"/>
        <d v="2015-03-23T21:02:33"/>
        <d v="2015-09-24T18:56:01"/>
        <d v="2016-08-08T04:01:09"/>
        <d v="2017-01-17T19:51:23"/>
        <d v="2016-06-03T22:56:32"/>
        <d v="2015-03-24T19:53:49"/>
        <d v="2016-02-24T16:08:33"/>
        <d v="2015-08-12T13:37:40"/>
        <d v="2016-02-29T23:34:05"/>
        <d v="2016-10-12T20:50:40"/>
        <d v="2014-07-24T11:39:39"/>
        <d v="2014-08-02T23:31:52"/>
        <d v="2014-08-23T20:38:08"/>
        <d v="2014-07-23T15:48:04"/>
        <d v="2014-08-17T13:27:24"/>
        <d v="2015-01-02T19:39:19"/>
        <d v="2014-09-28T18:43:14"/>
        <d v="2014-10-12T23:30:40"/>
        <d v="2014-05-26T17:13:56"/>
        <d v="2014-12-24T18:14:58"/>
        <d v="2014-11-06T05:14:52"/>
        <d v="2014-09-28T23:26:00"/>
        <d v="2014-10-12T22:57:51"/>
        <d v="2015-02-09T08:34:13"/>
        <d v="2015-03-01T20:43:15"/>
        <d v="2016-08-22T16:36:20"/>
        <d v="2016-05-22T14:25:10"/>
        <d v="2016-09-03T14:49:05"/>
        <d v="2016-02-07T13:48:09"/>
        <d v="2015-05-10T22:47:58"/>
        <d v="2015-01-18T15:44:00"/>
        <d v="2014-10-04T03:14:15"/>
        <d v="2014-12-04T13:12:57"/>
        <d v="2015-03-24T15:43:57"/>
        <d v="2014-10-20T22:45:42"/>
        <d v="2014-12-02T06:00:03"/>
        <d v="2015-01-25T16:11:18"/>
        <d v="2014-12-19T17:46:05"/>
        <d v="2015-07-23T00:44:42"/>
        <d v="2014-11-16T21:24:00"/>
        <d v="2015-01-26T13:13:42"/>
        <d v="2016-10-04T06:55:41"/>
        <d v="2016-06-13T10:32:46"/>
        <d v="2016-12-04T13:39:49"/>
        <d v="2015-12-25T07:50:33"/>
        <d v="2014-11-10T20:13:28"/>
        <d v="2016-09-29T14:32:50"/>
        <d v="2015-12-02T15:51:08"/>
        <d v="2015-06-23T11:20:30"/>
        <d v="2015-02-02T01:43:02"/>
        <d v="2015-10-24T16:16:44"/>
        <d v="2015-09-19T19:17:38"/>
        <d v="2014-09-14T15:19:09"/>
        <d v="2014-09-17T01:38:33"/>
        <d v="2017-01-26T16:20:30"/>
        <d v="2015-02-13T21:47:19"/>
        <d v="2014-08-28T21:50:26"/>
        <d v="2014-09-13T10:24:30"/>
        <d v="2016-06-22T07:38:56"/>
        <d v="2014-07-28T21:20:12"/>
        <d v="2015-02-17T07:32:16"/>
        <d v="2015-07-06T21:45:37"/>
        <d v="2016-07-16T21:01:43"/>
        <d v="2016-12-20T15:53:27"/>
        <d v="2015-03-23T05:37:30"/>
        <d v="2014-07-19T18:03:16"/>
        <d v="2015-03-21T02:01:30"/>
        <d v="2012-02-06T07:39:27"/>
        <d v="2014-01-14T19:07:42"/>
        <d v="2012-10-13T16:26:16"/>
        <d v="2014-01-06T21:59:27"/>
        <d v="2013-07-07T20:01:43"/>
        <d v="2014-02-06T22:10:17"/>
        <d v="2011-01-31T07:49:21"/>
        <d v="2014-04-26T21:35:30"/>
        <d v="2010-12-23T02:06:11"/>
        <d v="2014-02-13T16:25:07"/>
        <d v="2012-05-16T23:54:23"/>
        <d v="2011-02-21T12:57:07"/>
        <d v="2013-02-17T01:03:23"/>
        <d v="2015-01-03T23:08:15"/>
        <d v="2016-03-20T16:51:11"/>
        <d v="2013-02-19T19:25:29"/>
        <d v="2012-02-06T01:08:55"/>
        <d v="2011-09-21T18:52:37"/>
        <d v="2016-09-20T17:19:42"/>
        <d v="2013-05-07T02:18:30"/>
        <d v="2014-05-05T20:17:25"/>
        <d v="2015-02-15T15:09:41"/>
        <d v="2011-02-09T23:52:34"/>
        <d v="2011-05-22T23:21:54"/>
        <d v="2016-06-21T07:59:58"/>
        <d v="2012-12-04T15:36:17"/>
        <d v="2015-04-19T05:40:32"/>
        <d v="2011-06-16T18:54:48"/>
        <d v="2012-10-06T20:17:39"/>
        <d v="2014-06-29T23:01:40"/>
        <d v="2014-07-26T21:45:38"/>
        <d v="2015-04-06T18:30:52"/>
        <d v="2012-10-14T01:26:57"/>
        <d v="2013-05-13T00:30:37"/>
        <d v="2013-12-11T12:55:40"/>
        <d v="2014-07-16T20:31:12"/>
        <d v="2014-09-01T18:26:53"/>
        <d v="2011-11-05T04:48:41"/>
        <d v="2011-09-11T18:28:49"/>
        <d v="2014-02-04T17:01:24"/>
        <d v="2015-01-15T07:12:21"/>
        <d v="2017-02-08T11:49:34"/>
        <d v="2014-06-01T19:08:05"/>
        <d v="2014-04-23T17:11:40"/>
        <d v="2016-10-21T08:49:07"/>
        <d v="2017-01-26T05:54:57"/>
        <d v="2016-10-25T22:11:52"/>
        <d v="2015-12-09T18:42:05"/>
        <d v="2016-12-24T00:04:09"/>
        <d v="2016-01-21T08:32:15"/>
        <d v="2014-10-30T18:48:21"/>
        <d v="2015-06-19T03:06:42"/>
        <d v="2015-06-28T14:46:50"/>
        <d v="2016-06-27T23:15:33"/>
        <d v="2016-06-26T21:35:08"/>
        <d v="2014-06-05T06:50:05"/>
        <d v="2015-02-19T00:42:05"/>
        <d v="2014-06-02T00:12:35"/>
        <d v="2016-03-03T15:35:29"/>
        <d v="2016-03-20T13:36:20"/>
        <d v="2015-02-27T03:39:49"/>
        <d v="2012-06-26T22:46:52"/>
        <d v="2012-03-28T22:45:08"/>
        <d v="2012-11-11T04:45:35"/>
        <d v="2012-07-28T02:15:10"/>
        <d v="2014-11-01T21:45:38"/>
        <d v="2015-12-04T19:12:12"/>
        <d v="2010-05-20T05:45:32"/>
        <d v="2013-02-13T19:02:26"/>
        <d v="2012-12-04T18:52:08"/>
        <d v="2010-06-25T19:09:14"/>
        <d v="2011-05-27T15:18:01"/>
        <d v="2011-04-18T22:36:25"/>
        <d v="2012-01-31T21:43:03"/>
        <d v="2015-10-09T17:55:22"/>
        <d v="2012-04-01T17:02:45"/>
        <d v="2014-03-01T14:00:06"/>
        <d v="2016-01-16T04:37:53"/>
        <d v="2015-03-14T22:36:06"/>
        <d v="2012-09-27T20:55:31"/>
        <d v="2015-05-11T13:02:09"/>
        <d v="2015-02-21T18:57:27"/>
        <d v="2016-12-17T18:29:51"/>
        <d v="2015-12-07T16:27:01"/>
        <d v="2014-08-27T22:13:14"/>
        <d v="2016-06-12T16:06:23"/>
        <d v="2014-05-27T14:05:25"/>
        <d v="2016-12-18T22:01:40"/>
        <d v="2014-10-12T10:17:59"/>
        <d v="2015-10-06T23:06:57"/>
        <d v="2014-07-29T00:48:54"/>
        <d v="2015-05-24T05:26:00"/>
        <d v="2014-09-27T12:16:18"/>
        <d v="2014-11-05T04:11:13"/>
        <d v="2014-09-01T01:10:22"/>
        <d v="2016-11-01T17:12:55"/>
        <d v="2017-01-30T06:28:53"/>
        <d v="2014-07-27T18:57:31"/>
        <d v="2015-05-08T21:00:49"/>
        <d v="2015-10-12T21:01:01"/>
        <d v="2012-07-03T05:19:03"/>
        <d v="2013-12-01T06:08:27"/>
        <d v="2011-09-05T20:22:12"/>
        <d v="2014-01-06T18:15:55"/>
        <d v="2013-10-07T21:38:08"/>
        <d v="2010-10-24T22:54:16"/>
        <d v="2012-03-11T20:40:39"/>
        <d v="2013-04-26T15:33:14"/>
        <d v="2011-06-12T00:31:06"/>
        <d v="2013-05-27T13:24:42"/>
        <d v="2012-05-27T21:25:09"/>
        <d v="2012-01-22T19:26:13"/>
        <d v="2014-09-16T03:08:27"/>
        <d v="2011-12-07T20:48:41"/>
        <d v="2014-06-02T22:22:51"/>
        <d v="2011-11-24T21:21:10"/>
        <d v="2012-06-18T02:51:21"/>
        <d v="2013-06-20T06:13:51"/>
        <d v="2013-02-27T23:38:28"/>
        <d v="2011-05-26T12:10:33"/>
        <d v="2014-05-04T06:58:51"/>
        <d v="2011-04-24T19:52:20"/>
        <d v="2016-07-16T06:28:36"/>
        <d v="2014-04-20T14:01:30"/>
        <d v="2015-06-21T06:02:38"/>
        <d v="2014-03-10T03:36:01"/>
        <d v="2009-11-04T22:02:00"/>
        <d v="2016-05-02T14:30:09"/>
        <d v="2014-06-29T10:09:11"/>
        <d v="2011-04-10T04:21:13"/>
        <d v="2016-10-27T10:05:37"/>
        <d v="2013-09-28T14:33:35"/>
        <d v="2012-02-21T04:47:45"/>
        <d v="2016-02-13T13:56:16"/>
        <d v="2012-05-10T06:31:21"/>
        <d v="2015-03-23T22:10:05"/>
        <d v="2012-10-16T02:21:53"/>
        <d v="2013-03-12T23:42:41"/>
        <d v="2014-09-08T20:17:40"/>
        <d v="2014-12-10T08:42:21"/>
        <d v="2012-09-15T04:40:17"/>
        <d v="2014-05-02T18:43:56"/>
        <d v="2014-08-31T10:18:54"/>
        <d v="2016-04-11T06:32:52"/>
        <d v="2012-01-09T02:08:30"/>
        <d v="2014-08-03T12:58:18"/>
        <d v="2014-04-20T15:55:29"/>
        <d v="2016-11-21T14:05:15"/>
        <d v="2016-07-25T19:01:08"/>
        <d v="2013-03-10T04:38:21"/>
        <d v="2013-11-02T12:01:01"/>
        <d v="2012-11-07T00:17:24"/>
        <d v="2016-07-17T17:21:04"/>
        <d v="2013-07-09T08:01:09"/>
        <d v="2013-02-27T18:07:31"/>
        <d v="2013-07-02T21:35:25"/>
        <d v="2015-11-22T05:12:20"/>
        <d v="2012-05-29T05:24:52"/>
        <d v="2015-11-01T11:02:26"/>
        <d v="2016-03-13T13:01:02"/>
        <d v="2014-06-28T17:24:25"/>
        <d v="2016-11-23T14:04:47"/>
        <d v="2016-08-30T00:16:58"/>
        <d v="2014-10-20T18:58:01"/>
        <d v="2016-07-23T16:46:11"/>
        <d v="2016-03-03T10:24:43"/>
        <d v="2015-02-18T15:21:16"/>
        <d v="2015-08-09T18:19:02"/>
        <d v="2016-11-30T16:20:08"/>
        <d v="2016-02-17T04:42:12"/>
        <d v="2015-07-01T21:26:26"/>
        <d v="2015-02-07T03:26:31"/>
        <d v="2015-12-10T14:07:17"/>
        <d v="2016-10-27T00:09:02"/>
        <d v="2015-07-15T21:38:56"/>
        <d v="2014-06-29T19:40:11"/>
        <d v="2014-08-15T22:20:12"/>
        <d v="2014-07-06T02:50:38"/>
        <d v="2014-11-02T11:35:08"/>
        <d v="2015-12-26T22:50:13"/>
        <d v="2015-05-31T05:01:56"/>
        <d v="2017-01-12T17:05:43"/>
        <d v="2010-07-07T03:00:52"/>
        <d v="2014-06-29T14:31:03"/>
        <d v="2013-10-07T19:30:18"/>
        <d v="2014-11-17T12:00:45"/>
        <d v="2010-07-07T20:06:26"/>
        <d v="2011-08-25T14:30:22"/>
        <d v="2016-11-06T07:45:43"/>
        <d v="2016-08-07T23:54:51"/>
        <d v="2015-12-28T08:36:13"/>
        <d v="2015-01-25T19:44:01"/>
        <d v="2016-05-28T23:03:34"/>
        <d v="2013-03-10T05:08:59"/>
        <d v="2011-08-29T21:02:43"/>
        <d v="2013-02-26T21:08:19"/>
        <d v="2012-03-12T01:22:35"/>
        <d v="2015-08-02T08:46:49"/>
        <d v="2016-09-11T17:00:21"/>
        <d v="2014-04-27T02:20:24"/>
        <d v="2014-08-29T01:41:37"/>
        <d v="2016-05-31T13:39:32"/>
        <d v="2015-05-31T10:05:53"/>
        <d v="2012-07-28T23:12:24"/>
        <d v="2015-05-31T04:25:46"/>
        <d v="2014-03-25T17:39:45"/>
        <d v="2015-03-04T19:31:59"/>
        <d v="2010-02-25T22:03:26"/>
        <d v="2014-08-16T00:31:21"/>
        <d v="2012-11-18T23:54:56"/>
        <d v="2014-12-21T07:54:13"/>
        <d v="2016-12-04T13:34:34"/>
        <d v="2014-04-15T01:58:38"/>
        <d v="2015-04-01T03:07:13"/>
        <d v="2015-11-22T15:00:07"/>
        <d v="2014-04-28T20:45:19"/>
        <d v="2013-11-19T05:02:33"/>
        <d v="2013-06-18T06:30:21"/>
        <d v="2016-11-20T10:32:05"/>
        <d v="2013-11-19T22:15:03"/>
        <d v="2016-10-30T12:37:07"/>
        <d v="2015-12-12T16:59:34"/>
        <d v="2016-11-06T04:14:37"/>
        <d v="2015-06-02T16:25:14"/>
        <d v="2012-06-28T02:07:27"/>
        <d v="2013-05-12T04:07:24"/>
        <d v="2015-04-06T21:41:10"/>
        <d v="2013-05-12T15:38:11"/>
        <d v="2013-11-16T12:39:23"/>
        <d v="2015-05-10T01:42:58"/>
        <d v="2013-12-15T00:32:17"/>
        <d v="2016-01-25T02:00:53"/>
        <d v="2015-11-14T14:49:11"/>
        <d v="2014-04-21T12:30:10"/>
        <d v="2014-11-22T16:10:43"/>
        <d v="2013-04-06T18:15:42"/>
        <d v="2016-02-15T11:52:12"/>
        <d v="2015-02-10T08:53:50"/>
        <d v="2016-01-11T14:27:34"/>
        <d v="2014-06-12T15:25:50"/>
        <d v="2016-12-20T18:20:54"/>
        <d v="2016-03-13T09:11:38"/>
        <d v="2016-05-01T17:35:01"/>
        <d v="2013-05-14T08:45:23"/>
        <d v="2013-12-14T08:00:29"/>
        <d v="2014-08-12T18:31:23"/>
        <d v="2015-05-10T20:29:36"/>
        <d v="2016-10-09T20:11:55"/>
        <d v="2015-12-21T23:19:51"/>
        <d v="2016-06-17T15:45:23"/>
        <d v="2016-09-06T06:41:24"/>
        <d v="2016-04-26T13:57:12"/>
        <d v="2015-04-12T16:01:58"/>
        <d v="2016-04-25T19:49:42"/>
        <d v="2013-07-14T16:21:28"/>
        <d v="2014-07-02T21:08:09"/>
        <d v="2015-04-28T01:01:16"/>
        <d v="2016-12-07T18:30:57"/>
        <d v="2015-06-14T17:03:13"/>
        <d v="2015-10-31T22:58:20"/>
        <d v="2012-04-24T03:45:55"/>
        <d v="2011-10-14T02:53:16"/>
        <d v="2012-05-24T17:19:55"/>
        <d v="2014-04-21T19:59:42"/>
        <d v="2012-07-04T20:03:07"/>
        <d v="2011-12-02T16:05:32"/>
        <d v="2011-08-28T04:54:18"/>
        <d v="2010-08-24T17:09:12"/>
        <d v="2013-07-17T01:49:54"/>
        <d v="2013-02-13T09:09:15"/>
        <d v="2011-01-31T07:44:38"/>
        <d v="2011-08-27T16:58:52"/>
        <d v="2012-11-11T20:30:32"/>
        <d v="2012-02-19T00:28:50"/>
        <d v="2011-08-22T17:36:13"/>
        <d v="2012-10-29T18:12:15"/>
        <d v="2011-10-21T14:02:15"/>
        <d v="2012-02-26T02:43:55"/>
        <d v="2015-07-07T17:54:44"/>
        <d v="2012-07-03T20:02:21"/>
        <d v="2012-01-03T03:35:14"/>
        <d v="2011-04-24T20:50:48"/>
        <d v="2012-10-29T18:07:07"/>
        <d v="2013-05-19T01:47:14"/>
        <d v="2014-11-27T18:55:53"/>
        <d v="2013-01-15T05:09:34"/>
        <d v="2014-11-10T17:03:13"/>
        <d v="2012-09-02T04:13:00"/>
        <d v="2015-06-24T17:00:17"/>
        <d v="2014-05-19T16:06:09"/>
        <d v="2011-06-28T04:43:45"/>
        <d v="2013-04-20T22:16:33"/>
        <d v="2014-09-07T20:46:16"/>
        <d v="2010-10-26T19:34:30"/>
        <d v="2011-02-09T01:56:41"/>
        <d v="2012-09-03T18:40:03"/>
        <d v="2015-11-01T01:25:49"/>
        <d v="2011-07-13T20:08:56"/>
        <d v="2012-08-05T03:07:25"/>
        <d v="2013-12-02T23:08:56"/>
        <d v="2016-12-31T17:49:08"/>
        <d v="2016-12-27T07:12:49"/>
        <d v="2010-02-08T10:11:47"/>
        <d v="2010-11-01T00:40:35"/>
        <d v="2015-07-25T00:33:53"/>
        <d v="2014-11-27T23:21:27"/>
        <d v="2015-03-01T12:07:43"/>
        <d v="2014-08-11T18:32:49"/>
        <d v="2016-02-28T00:35:00"/>
        <d v="2014-07-31T02:04:23"/>
        <d v="2015-07-01T04:58:11"/>
        <d v="2014-01-23T11:41:32"/>
        <d v="2011-04-05T02:19:59"/>
        <d v="2013-04-16T21:16:31"/>
        <d v="2012-09-23T23:07:13"/>
        <d v="2013-10-08T12:13:06"/>
        <d v="2014-11-24T18:30:29"/>
        <d v="2013-10-29T00:18:59"/>
        <d v="2016-10-23T18:00:08"/>
        <d v="2012-12-31T20:00:24"/>
        <d v="2014-11-03T05:39:19"/>
        <d v="2015-12-21T16:50:10"/>
        <d v="2010-06-22T21:16:52"/>
        <d v="2013-09-01T13:07:20"/>
        <d v="2013-11-16T05:41:54"/>
        <d v="2016-02-16T16:18:30"/>
        <d v="2014-11-03T07:05:48"/>
        <d v="2015-03-22T17:36:22"/>
        <d v="2010-07-15T00:35:56"/>
        <d v="2016-07-02T06:49:59"/>
        <d v="2016-06-18T20:20:14"/>
        <d v="2014-03-04T19:58:29"/>
        <d v="2014-12-20T21:51:58"/>
        <d v="2014-01-27T15:10:27"/>
        <d v="2016-03-20T17:56:25"/>
        <d v="2013-08-21T20:30:06"/>
        <d v="2016-12-09T23:33:03"/>
        <d v="2013-01-09T20:29:34"/>
        <d v="2011-07-05T17:32:54"/>
        <d v="2012-05-08T17:05:05"/>
        <d v="2015-09-12T20:27:39"/>
        <d v="2014-07-12T18:23:11"/>
        <d v="2015-05-06T21:35:20"/>
        <d v="2016-06-13T17:13:34"/>
        <d v="2016-03-28T16:00:35"/>
        <d v="2014-11-09T20:06:58"/>
        <d v="2012-09-20T01:35:37"/>
        <d v="2017-01-29T14:24:21"/>
        <d v="2017-03-18T16:49:11"/>
        <d v="2015-08-01T18:00:22"/>
        <d v="2015-06-05T22:58:15"/>
        <d v="2015-04-07T13:55:20"/>
        <d v="2013-08-28T16:37:23"/>
        <d v="2016-04-24T13:01:47"/>
        <d v="2016-08-02T00:13:06"/>
        <d v="2015-04-21T15:11:49"/>
        <d v="2016-05-31T06:01:07"/>
        <d v="2017-01-07T15:16:37"/>
        <d v="2015-03-31T04:06:32"/>
        <d v="2015-10-21T16:04:28"/>
        <d v="2017-02-26T00:07:33"/>
        <d v="2014-09-16T21:37:05"/>
        <d v="2017-01-29T08:46:17"/>
        <d v="2016-01-30T16:34:01"/>
        <d v="2013-03-05T08:23:59"/>
        <d v="2016-08-20T14:45:43"/>
        <d v="2015-03-24T05:01:06"/>
        <d v="2016-10-09T14:04:01"/>
        <d v="2016-04-26T18:55:00"/>
        <d v="2016-03-07T15:00:04"/>
        <d v="2017-02-21T20:00:27"/>
        <d v="2016-12-06T20:25:44"/>
        <d v="2016-11-09T09:44:32"/>
        <d v="2016-03-15T18:11:30"/>
        <d v="2015-07-31T18:31:40"/>
        <d v="2016-11-20T11:41:42"/>
        <d v="2015-02-17T14:00:59"/>
        <d v="2015-11-03T12:20:00"/>
        <d v="2015-10-04T09:59:58"/>
        <d v="2015-06-27T15:01:08"/>
        <d v="2013-01-21T20:19:25"/>
        <d v="2012-10-21T20:22:48"/>
        <d v="2015-09-13T20:38:02"/>
        <d v="2013-02-26T07:28:39"/>
        <d v="2012-05-21T19:43:09"/>
        <d v="2012-04-17T06:10:24"/>
        <d v="2013-11-05T04:39:33"/>
        <d v="2012-02-26T21:10:26"/>
        <d v="2014-04-22T11:30:44"/>
        <d v="2012-03-07T01:35:10"/>
        <d v="2014-04-06T18:50:25"/>
        <d v="2013-10-20T17:56:17"/>
        <d v="2015-05-04T19:49:39"/>
        <d v="2014-01-26T19:00:48"/>
        <d v="2012-03-09T17:12:52"/>
        <d v="2015-07-28T18:02:25"/>
        <d v="2015-11-10T18:38:33"/>
        <d v="2012-08-25T19:29:43"/>
        <d v="2015-08-08T17:15:12"/>
        <d v="2013-07-16T01:27:16"/>
        <d v="2016-04-11T16:00:09"/>
        <d v="2012-01-17T18:54:07"/>
        <d v="2015-06-16T15:22:48"/>
        <d v="2016-10-20T16:01:15"/>
        <d v="2014-09-10T19:00:15"/>
        <d v="2016-01-31T19:10:22"/>
        <d v="2013-11-02T19:22:35"/>
        <d v="2015-08-05T06:40:36"/>
        <d v="2013-08-17T15:56:31"/>
        <d v="2014-04-14T21:08:47"/>
        <d v="2013-06-17T21:51:41"/>
        <d v="2014-07-05T19:03:28"/>
        <d v="2015-12-12T09:05:39"/>
        <d v="2016-12-25T19:47:27"/>
        <d v="2015-03-18T00:31:51"/>
        <d v="2016-01-21T14:48:43"/>
        <d v="2014-10-22T00:04:43"/>
        <d v="2017-02-27T14:55:16"/>
        <d v="2013-11-13T23:00:14"/>
        <d v="2016-04-11T19:49:04"/>
        <d v="2017-02-19T19:51:40"/>
        <d v="2013-11-10T13:48:53"/>
        <d v="2017-03-25T18:01:30"/>
        <d v="2016-10-23T19:39:06"/>
        <d v="2014-02-09T17:00:17"/>
        <d v="2015-08-24T19:00:10"/>
        <d v="2015-08-03T15:59:25"/>
        <d v="2016-12-03T21:01:18"/>
        <d v="2013-03-22T16:52:45"/>
        <d v="2016-11-22T00:07:53"/>
        <d v="2014-08-14T08:17:57"/>
        <d v="2016-08-10T07:52:18"/>
        <d v="2015-11-07T15:09:07"/>
        <d v="2017-02-05T15:32:48"/>
        <d v="2016-04-26T22:50:51"/>
        <d v="2016-11-27T10:50:46"/>
        <d v="2016-06-03T22:28:49"/>
        <d v="2015-05-31T18:01:27"/>
        <d v="2016-12-17T19:18:56"/>
        <d v="2014-03-16T00:24:10"/>
        <d v="2017-02-12T17:23:40"/>
        <d v="2014-11-02T14:02:38"/>
        <d v="2015-01-29T19:58:33"/>
        <d v="2016-05-25T13:58:34"/>
        <d v="2016-12-04T20:28:27"/>
        <d v="2016-04-28T20:59:52"/>
        <d v="2014-12-14T19:54:57"/>
        <d v="2017-03-01T01:58:35"/>
        <d v="2017-03-01T16:54:23"/>
        <d v="2017-01-09T20:51:53"/>
        <d v="2016-11-29T00:00:04"/>
        <d v="2015-11-26T16:47:16"/>
        <d v="2017-03-06T13:10:42"/>
        <d v="2014-02-12T12:00:57"/>
        <d v="2014-12-11T14:47:59"/>
        <d v="2013-12-25T15:38:09"/>
        <d v="2012-02-16T16:17:03"/>
        <d v="2015-12-19T17:01:07"/>
        <d v="2015-02-04T19:21:39"/>
        <d v="2015-09-06T14:59:51"/>
        <d v="2011-06-12T06:51:37"/>
        <d v="2015-12-04T04:11:26"/>
        <d v="2012-03-29T03:00:04"/>
        <d v="2011-03-02T19:07:25"/>
        <d v="2012-06-18T04:27:23"/>
        <d v="2013-08-27T23:07:34"/>
        <d v="2014-06-21T16:01:00"/>
        <d v="2012-06-26T19:51:29"/>
        <d v="2013-11-12T23:57:40"/>
        <d v="2009-10-03T06:05:30"/>
        <d v="2012-04-07T23:26:58"/>
        <d v="2012-04-07T16:44:36"/>
        <d v="2012-09-18T16:59:59"/>
        <d v="2013-01-09T17:21:20"/>
        <d v="2013-01-15T22:54:16"/>
        <d v="2012-02-07T17:33:46"/>
        <d v="2012-02-28T01:00:49"/>
        <d v="2014-03-15T20:10:33"/>
        <d v="2011-02-10T00:46:49"/>
        <d v="2012-07-03T17:26:56"/>
        <d v="2013-06-10T03:31:36"/>
        <d v="2013-12-16T20:50:34"/>
        <d v="2011-11-22T02:39:56"/>
        <d v="2010-12-09T19:34:51"/>
        <d v="2014-08-02T16:41:12"/>
        <d v="2012-02-28T04:02:09"/>
        <d v="2012-04-24T19:15:33"/>
        <d v="2014-08-19T23:06:36"/>
        <d v="2013-02-21T23:42:17"/>
        <d v="2013-03-10T19:03:35"/>
        <d v="2014-04-26T00:06:29"/>
        <d v="2014-04-06T15:11:18"/>
        <d v="2012-04-22T23:00:26"/>
        <d v="2012-05-27T13:14:17"/>
        <d v="2012-04-24T17:25:43"/>
        <d v="2009-10-12T17:24:10"/>
        <d v="2010-02-02T13:00:49"/>
        <d v="2009-09-13T15:26:54"/>
        <d v="2013-12-04T01:58:05"/>
        <d v="2014-03-17T19:36:40"/>
        <d v="2017-03-24T06:15:01"/>
        <d v="2017-03-29T21:29:29"/>
        <d v="2017-04-01T18:07:27"/>
        <d v="2017-03-15T21:14:45"/>
        <d v="2017-03-19T00:32:11"/>
        <d v="2017-03-29T00:49:08"/>
        <d v="2014-08-10T22:00:40"/>
        <d v="2015-06-03T18:45:37"/>
        <d v="2014-07-06T14:59:06"/>
        <d v="2015-12-13T21:35:43"/>
        <d v="2014-08-07T00:08:10"/>
        <d v="2015-01-26T15:04:31"/>
        <d v="2014-05-27T15:36:30"/>
        <d v="2014-10-25T16:04:58"/>
        <d v="2014-05-31T13:44:03"/>
        <d v="2014-02-15T22:11:35"/>
        <d v="2014-06-15T15:22:23"/>
        <d v="2014-06-18T21:31:24"/>
        <d v="2016-12-07T19:11:49"/>
        <d v="2016-10-19T15:25:38"/>
        <d v="2015-07-01T19:31:44"/>
        <d v="2014-10-04T16:51:10"/>
        <d v="2015-12-08T19:48:25"/>
        <d v="2016-06-13T17:27:49"/>
        <d v="2015-03-16T00:02:36"/>
        <d v="2016-09-21T19:10:31"/>
        <d v="2016-08-14T14:34:36"/>
        <d v="2016-01-10T22:22:18"/>
        <d v="2015-08-01T18:37:08"/>
        <d v="2016-12-23T20:12:50"/>
        <d v="2015-04-19T02:25:39"/>
        <d v="2015-04-26T15:12:32"/>
        <d v="2015-04-28T16:13:42"/>
        <d v="2014-11-30T17:21:00"/>
        <d v="2015-04-21T22:02:16"/>
        <d v="2015-05-25T18:48:24"/>
        <d v="2015-10-06T14:52:58"/>
        <d v="2014-12-24T22:20:36"/>
        <d v="2015-06-23T15:35:24"/>
        <d v="2016-01-27T16:58:00"/>
        <d v="2016-04-25T20:36:48"/>
        <d v="2014-11-30T16:31:10"/>
        <d v="2015-12-03T00:16:40"/>
        <d v="2015-09-20T22:25:56"/>
        <d v="2015-12-27T17:40:25"/>
        <d v="2015-10-10T12:45:33"/>
        <d v="2016-03-15T23:16:56"/>
        <d v="2015-03-19T17:19:25"/>
        <d v="2016-01-30T19:30:11"/>
        <d v="2014-12-07T04:32:21"/>
        <d v="2015-06-14T18:39:56"/>
        <d v="2015-04-13T01:39:31"/>
        <d v="2015-08-18T15:53:44"/>
        <d v="2015-02-01T20:14:20"/>
        <d v="2016-08-29T20:03:57"/>
        <d v="2015-11-29T22:12:46"/>
        <d v="2016-11-14T20:53:03"/>
        <d v="2015-08-16T00:18:50"/>
        <d v="2015-09-09T00:23:36"/>
        <d v="2015-09-20T19:02:22"/>
        <d v="2015-03-30T22:27:28"/>
        <d v="2015-07-29T04:30:03"/>
        <d v="2015-02-11T01:21:47"/>
        <d v="2014-11-03T01:37:23"/>
        <d v="2015-07-25T16:50:32"/>
        <d v="2014-11-30T20:07:04"/>
        <d v="2016-06-26T15:02:20"/>
        <d v="2015-01-04T20:29:19"/>
        <d v="2015-07-13T15:40:52"/>
        <d v="2014-12-14T06:17:44"/>
        <d v="2015-03-20T19:04:04"/>
        <d v="2015-10-18T02:53:43"/>
        <d v="2015-07-28T15:33:37"/>
        <d v="2015-02-15T08:41:33"/>
        <d v="2017-01-01T02:54:47"/>
        <d v="2015-10-04T20:22:38"/>
        <d v="2014-12-22T21:14:16"/>
        <d v="2015-06-21T21:59:44"/>
        <d v="2014-12-02T20:28:26"/>
        <d v="2016-04-03T06:26:04"/>
        <d v="2016-01-24T19:44:56"/>
        <d v="2015-05-02T16:18:51"/>
        <d v="2016-02-18T21:10:58"/>
        <d v="2015-12-23T00:56:47"/>
        <d v="2016-09-01T14:02:55"/>
        <d v="2014-12-29T02:39:50"/>
        <d v="2015-04-07T13:48:48"/>
        <d v="2014-10-26T03:22:37"/>
        <d v="2015-08-07T21:01:15"/>
        <d v="2015-08-27T09:47:55"/>
        <d v="2015-08-14T17:34:42"/>
        <d v="2016-10-31T17:41:13"/>
        <d v="2014-05-20T02:38:02"/>
        <d v="2015-08-01T16:41:00"/>
        <d v="2016-07-04T20:42:26"/>
        <d v="2015-02-03T17:42:23"/>
        <d v="2014-07-30T21:13:07"/>
        <d v="2015-02-11T20:34:04"/>
        <d v="2015-01-08T17:43:09"/>
        <d v="2014-09-30T00:41:35"/>
        <d v="2015-02-10T16:29:56"/>
        <d v="2015-02-28T17:23:56"/>
        <d v="2014-12-20T16:54:50"/>
        <d v="2014-10-16T21:25:08"/>
        <d v="2016-05-31T21:55:49"/>
        <d v="2015-06-28T04:04:52"/>
        <d v="2016-03-02T07:38:53"/>
        <d v="2015-03-01T18:49:11"/>
        <d v="2017-01-18T21:06:06"/>
        <d v="2016-02-01T03:08:24"/>
        <d v="2016-05-18T02:23:33"/>
        <d v="2015-02-25T05:14:57"/>
        <d v="2016-02-16T21:35:43"/>
        <d v="2015-07-14T04:27:54"/>
        <d v="2015-09-24T06:39:46"/>
        <d v="2015-12-19T14:46:10"/>
        <d v="2015-02-15T23:09:48"/>
        <d v="2015-10-27T21:57:42"/>
        <d v="2015-10-07T19:38:49"/>
        <d v="2016-02-02T21:35:13"/>
        <d v="2015-07-21T03:00:54"/>
        <d v="2015-03-08T16:00:28"/>
        <d v="2014-08-04T15:00:22"/>
        <d v="2016-05-14T18:06:31"/>
        <d v="2015-09-15T04:33:41"/>
        <d v="2016-11-15T14:27:51"/>
        <d v="2016-10-30T11:16:33"/>
        <d v="2016-09-13T07:35:13"/>
        <d v="2014-11-19T03:25:15"/>
        <d v="2014-10-09T01:44:16"/>
        <d v="2017-03-04T21:48:10"/>
        <d v="2015-12-19T20:15:00"/>
        <d v="2017-01-22T16:36:49"/>
        <d v="2017-02-23T04:50:08"/>
        <d v="2016-04-11T18:45:50"/>
        <d v="2017-02-14T23:03:59"/>
        <d v="2016-03-13T14:27:36"/>
        <d v="2016-05-24T20:55:18"/>
        <d v="2016-02-26T15:18:05"/>
        <d v="2016-12-19T04:29:27"/>
        <d v="2011-09-17T00:18:17"/>
        <d v="2012-07-18T04:28:16"/>
        <d v="2013-03-27T02:40:25"/>
        <d v="2015-09-20T21:36:37"/>
        <d v="2012-09-12T17:15:48"/>
        <d v="2013-04-28T02:27:33"/>
        <d v="2012-05-15T20:58:51"/>
        <d v="2012-10-11T03:42:01"/>
        <d v="2011-02-02T10:18:49"/>
        <d v="2012-05-13T01:47:35"/>
        <d v="2012-01-04T23:49:52"/>
        <d v="2010-07-14T02:46:20"/>
        <d v="2012-10-30T17:57:49"/>
        <d v="2010-09-15T00:16:16"/>
        <d v="2010-05-31T06:54:15"/>
        <d v="2014-10-20T07:52:50"/>
        <d v="2012-07-17T16:35:45"/>
        <d v="2013-01-02T22:48:33"/>
        <d v="2012-08-05T17:26:34"/>
        <d v="2015-08-30T22:28:04"/>
        <d v="2012-04-19T15:30:08"/>
        <d v="2011-07-06T18:46:23"/>
        <d v="2012-03-21T18:00:03"/>
        <d v="2011-09-04T22:00:03"/>
        <d v="2011-09-26T23:57:59"/>
        <d v="2012-04-11T16:59:36"/>
        <d v="2012-05-16T01:59:57"/>
        <d v="2011-11-05T15:11:48"/>
        <d v="2013-04-28T16:33:59"/>
        <d v="2012-05-13T05:27:56"/>
        <d v="2011-01-18T20:08:34"/>
        <d v="2012-05-14T23:39:48"/>
        <d v="2013-04-03T04:02:20"/>
        <d v="2012-05-12T15:29:04"/>
        <d v="2012-05-26T22:42:55"/>
        <d v="2013-03-13T23:54:52"/>
        <d v="2011-07-25T21:05:38"/>
        <d v="2015-02-01T23:13:07"/>
        <d v="2012-12-02T15:33:57"/>
        <d v="2012-06-12T18:32:55"/>
        <d v="2015-09-16T18:38:24"/>
        <d v="2014-08-26T19:48:38"/>
        <d v="2016-05-27T21:35:08"/>
        <d v="2014-11-04T00:22:14"/>
        <d v="2015-03-03T01:20:16"/>
        <d v="2015-09-30T07:07:49"/>
        <d v="2015-04-30T01:45:04"/>
        <d v="2014-08-03T22:50:34"/>
        <d v="2015-03-14T19:25:49"/>
        <d v="2015-04-03T23:56:12"/>
        <d v="2016-01-21T10:43:33"/>
        <d v="2014-12-17T21:02:41"/>
        <d v="2017-01-16T00:09:49"/>
        <d v="2014-08-22T09:21:17"/>
        <d v="2015-02-11T20:09:13"/>
        <d v="2014-11-18T15:40:52"/>
        <d v="2015-03-08T19:15:30"/>
        <d v="2014-11-02T16:20:28"/>
        <d v="2014-07-08T03:43:24"/>
        <d v="2016-09-18T14:24:45"/>
        <d v="2015-10-11T23:13:41"/>
        <d v="2016-04-19T13:46:00"/>
        <d v="2014-11-06T23:24:52"/>
        <d v="2014-12-07T19:22:37"/>
        <d v="2012-06-17T20:16:11"/>
        <d v="2014-11-29T02:11:14"/>
        <d v="2013-10-18T18:01:31"/>
        <d v="2015-08-20T20:01:43"/>
        <d v="2012-02-28T01:56:15"/>
        <d v="2015-04-06T20:45:05"/>
        <d v="2015-08-11T16:19:14"/>
        <d v="2012-08-05T20:22:46"/>
        <d v="2013-02-18T18:01:51"/>
        <d v="2009-11-29T16:48:32"/>
        <d v="2014-11-19T18:59:05"/>
        <d v="2013-07-28T02:32:46"/>
        <d v="2011-06-21T15:34:15"/>
        <d v="2013-02-12T12:14:21"/>
        <d v="2014-12-23T21:39:12"/>
        <d v="2011-09-18T16:12:01"/>
        <d v="2013-08-16T10:46:58"/>
        <d v="2013-09-11T10:14:17"/>
        <d v="2010-12-21T02:34:58"/>
        <d v="2012-06-27T12:29:29"/>
        <d v="2015-02-11T03:18:58"/>
        <d v="2013-09-26T20:36:19"/>
        <d v="2012-03-24T18:33:23"/>
        <d v="2016-09-24T15:00:37"/>
        <d v="2013-05-15T18:11:10"/>
        <d v="2015-08-31T15:13:26"/>
        <d v="2012-03-12T06:03:05"/>
        <d v="2017-02-22T19:26:21"/>
        <d v="2012-08-11T04:46:47"/>
        <d v="2015-05-20T01:52:43"/>
        <d v="2012-05-16T15:43:13"/>
        <d v="2012-11-28T23:47:37"/>
        <d v="2014-05-04T17:53:06"/>
        <d v="2015-04-18T20:38:26"/>
        <d v="2011-11-01T20:58:04"/>
        <d v="2015-02-23T22:49:34"/>
        <d v="2015-10-02T12:41:29"/>
        <d v="2016-08-31T12:35:39"/>
        <d v="2015-06-19T03:20:51"/>
        <d v="2014-07-21T00:58:19"/>
        <d v="2016-03-30T15:36:29"/>
        <d v="2014-08-10T23:32:28"/>
        <d v="2015-04-12T21:05:38"/>
        <d v="2016-08-21T15:59:54"/>
        <d v="2015-09-06T02:31:52"/>
        <d v="2017-01-28T21:40:35"/>
        <d v="2016-04-08T08:12:01"/>
        <d v="2015-04-02T02:51:57"/>
        <d v="2014-07-28T14:12:29"/>
        <d v="2016-05-16T19:49:05"/>
        <d v="2015-01-01T02:36:34"/>
        <d v="2015-03-16T00:14:07"/>
        <d v="2014-07-29T19:41:37"/>
        <d v="2015-09-10T00:32:59"/>
        <d v="2014-08-05T19:55:03"/>
        <d v="2015-05-05T07:50:03"/>
        <d v="2015-11-05T15:04:58"/>
        <d v="2016-10-18T23:43:54"/>
        <d v="2015-02-03T18:28:00"/>
        <d v="2015-06-04T04:09:29"/>
        <d v="2014-06-24T23:07:12"/>
        <d v="2015-12-14T07:55:36"/>
        <d v="2015-12-19T16:12:33"/>
        <d v="2015-02-26T16:13:46"/>
        <d v="2016-03-12T12:52:07"/>
        <d v="2016-02-07T14:08:17"/>
        <d v="2016-02-01T21:45:24"/>
        <d v="2014-09-24T19:13:41"/>
        <d v="2015-04-14T20:17:06"/>
        <d v="2014-07-27T23:13:48"/>
        <d v="2017-02-13T05:51:40"/>
        <d v="2014-07-27T15:56:49"/>
        <d v="2016-06-08T08:11:57"/>
        <d v="2015-09-12T20:10:01"/>
        <d v="2014-07-08T18:05:47"/>
        <d v="2016-02-13T21:36:40"/>
        <d v="2012-09-17T21:39:09"/>
        <d v="2014-10-22T17:56:08"/>
        <d v="2013-12-28T21:54:14"/>
        <d v="2012-04-18T01:13:43"/>
        <d v="2016-06-06T12:59:50"/>
        <d v="2014-04-16T17:06:22"/>
        <d v="2015-07-18T20:59:32"/>
        <d v="2017-02-20T19:14:28"/>
        <d v="2012-07-04T05:42:31"/>
        <d v="2016-08-01T21:08:45"/>
        <d v="2016-12-19T08:03:34"/>
        <d v="2014-12-28T03:26:10"/>
        <d v="2012-09-10T19:38:14"/>
        <d v="2014-04-20T17:00:12"/>
        <d v="2016-04-12T11:56:04"/>
        <d v="2015-08-14T23:52:09"/>
        <d v="2014-10-09T20:59:11"/>
        <d v="2015-10-21T19:01:01"/>
        <d v="2015-10-15T21:13:24"/>
        <d v="2015-09-23T04:00:42"/>
        <d v="2015-05-10T17:56:28"/>
        <d v="2016-12-04T17:50:16"/>
        <d v="2016-12-07T06:09:26"/>
        <d v="2012-09-11T10:07:02"/>
        <d v="2016-11-03T19:26:48"/>
        <d v="2015-05-23T15:04:29"/>
        <d v="2015-11-15T19:54:21"/>
        <d v="2014-11-29T23:11:07"/>
        <d v="2015-05-03T12:55:22"/>
        <d v="2016-06-22T02:31:52"/>
        <d v="2015-08-21T04:03:47"/>
        <d v="2016-05-23T01:28:59"/>
        <d v="2014-02-16T19:45:32"/>
        <d v="2016-09-18T15:45:21"/>
        <d v="2015-02-21T22:49:21"/>
        <d v="2016-10-12T14:45:14"/>
        <d v="2016-10-15T13:11:15"/>
        <d v="2015-01-04T21:54:55"/>
        <d v="2015-02-08T20:45:48"/>
        <d v="2015-04-28T03:51:14"/>
        <d v="2014-09-17T19:51:03"/>
        <d v="2016-07-04T05:55:08"/>
        <d v="2016-12-04T13:58:35"/>
        <d v="2017-02-27T19:00:35"/>
        <d v="2014-10-28T20:13:23"/>
        <d v="2015-08-29T07:31:09"/>
        <d v="2015-08-03T06:16:59"/>
        <d v="2016-02-27T17:09:20"/>
        <d v="2015-12-22T23:55:41"/>
        <d v="2016-12-10T14:59:03"/>
        <d v="2015-12-08T19:20:09"/>
        <d v="2014-11-29T03:48:45"/>
        <d v="2014-05-31T15:38:47"/>
        <d v="2015-03-11T14:25:26"/>
        <d v="2016-01-31T20:47:27"/>
        <d v="2017-02-20T16:31:28"/>
        <d v="2016-07-19T22:17:33"/>
        <d v="2016-07-19T21:13:14"/>
        <d v="2015-04-07T01:40:10"/>
        <d v="2015-10-14T17:06:58"/>
        <d v="2013-10-14T23:00:10"/>
        <d v="2015-08-10T17:55:13"/>
        <d v="2015-08-25T14:56:47"/>
        <d v="2015-11-24T00:36:37"/>
        <d v="2015-04-08T21:29:34"/>
        <d v="2015-09-07T18:20:39"/>
        <d v="2016-01-30T22:13:36"/>
        <d v="2015-10-17T14:07:45"/>
        <d v="2015-11-30T00:51:36"/>
        <d v="2014-07-20T00:29:40"/>
        <d v="2014-12-08T17:58:36"/>
        <d v="2015-12-25T21:13:10"/>
        <d v="2014-10-19T12:59:59"/>
        <d v="2016-06-27T15:11:10"/>
        <d v="2014-10-30T20:34:49"/>
        <d v="2016-05-11T14:59:34"/>
        <d v="2014-06-22T00:42:23"/>
        <d v="2015-09-13T19:09:25"/>
        <d v="2015-02-17T00:01:34"/>
        <d v="2016-03-26T05:04:51"/>
        <d v="2014-07-04T21:29:10"/>
        <d v="2014-11-08T20:55:40"/>
        <d v="2015-02-18T18:07:20"/>
        <d v="2014-07-19T21:57:05"/>
        <d v="2015-03-17T16:42:10"/>
        <d v="2014-09-29T23:23:43"/>
        <d v="2015-06-18T15:21:58"/>
        <d v="2015-02-12T02:51:10"/>
        <d v="2016-07-19T23:04:50"/>
        <d v="2015-05-08T02:31:16"/>
        <d v="2015-04-14T17:22:37"/>
        <d v="2015-03-14T08:01:00"/>
        <d v="2014-08-02T03:19:26"/>
        <d v="2014-09-15T03:22:19"/>
        <d v="2015-03-04T04:21:58"/>
        <d v="2014-12-10T20:16:00"/>
        <d v="2015-07-21T22:33:43"/>
        <d v="2014-06-16T21:33:28"/>
        <d v="2014-07-28T21:31:03"/>
        <d v="2014-09-07T20:59:32"/>
        <d v="2017-03-26T18:35:34"/>
        <d v="2017-03-25T19:14:37"/>
        <d v="2017-02-09T16:33:50"/>
        <d v="2017-03-12T20:41:54"/>
        <d v="2017-02-26T21:59:18"/>
        <d v="2014-10-06T07:04:43"/>
        <d v="2013-05-16T18:47:23"/>
        <d v="2016-06-10T16:45:26"/>
        <d v="2016-09-18T03:35:41"/>
        <d v="2014-07-27T05:30:28"/>
        <d v="2014-06-09T17:53:10"/>
        <d v="2013-06-26T01:29:20"/>
        <d v="2015-12-03T15:41:24"/>
        <d v="2016-10-05T15:43:16"/>
        <d v="2016-02-06T09:33:48"/>
        <d v="2015-09-27T07:59:53"/>
        <d v="2014-11-10T21:57:29"/>
        <d v="2016-04-24T14:19:05"/>
        <d v="2016-03-08T00:44:54"/>
        <d v="2016-10-31T11:10:53"/>
        <d v="2013-08-26T13:03:18"/>
        <d v="2016-12-19T20:34:13"/>
        <d v="2014-11-20T20:08:08"/>
        <d v="2015-08-02T07:50:59"/>
        <d v="2017-01-29T17:52:15"/>
        <d v="2016-04-11T13:55:11"/>
        <d v="2015-08-01T16:14:23"/>
        <d v="2015-12-14T14:23:54"/>
        <d v="2015-04-20T05:46:37"/>
        <d v="2013-04-06T12:59:35"/>
        <d v="2014-09-09T12:37:02"/>
        <d v="2013-05-14T19:23:48"/>
        <d v="2015-02-28T06:32:54"/>
        <d v="2016-10-02T16:03:12"/>
        <d v="2013-03-02T02:54:10"/>
        <d v="2014-04-12T15:59:33"/>
        <d v="2013-12-22T22:01:27"/>
        <d v="2016-09-26T03:26:44"/>
        <d v="2014-04-09T21:18:37"/>
        <d v="2015-03-01T00:45:52"/>
        <d v="2014-10-18T15:46:42"/>
        <d v="2012-05-20T17:16:27"/>
        <d v="2016-10-08T07:53:27"/>
        <d v="2012-02-18T01:29:58"/>
        <d v="2012-06-03T23:42:48"/>
        <d v="2014-08-18T18:45:11"/>
        <d v="2012-06-03T15:33:17"/>
        <d v="2016-08-22T17:03:22"/>
        <d v="2015-03-24T19:10:37"/>
        <d v="2012-07-07T21:35:45"/>
        <d v="2014-05-07T21:17:22"/>
        <d v="2011-11-27T18:21:44"/>
        <d v="2012-08-15T21:37:03"/>
        <d v="2014-08-31T15:15:51"/>
        <d v="2015-03-28T18:58:47"/>
        <d v="2013-12-31T21:36:41"/>
        <d v="2016-08-10T15:45:32"/>
        <d v="2016-10-15T10:36:23"/>
        <d v="2016-06-22T08:47:46"/>
        <d v="2013-06-09T11:04:18"/>
        <d v="2012-12-23T01:31:33"/>
        <d v="2012-02-07T00:53:15"/>
        <d v="2013-04-28T13:54:44"/>
        <d v="2012-05-20T07:00:31"/>
        <d v="2012-10-31T13:53:48"/>
        <d v="2011-07-31T16:01:58"/>
        <d v="2015-07-06T23:00:50"/>
        <d v="2012-03-18T14:45:23"/>
        <d v="2014-05-05T19:49:50"/>
        <d v="2014-03-07T16:55:30"/>
        <d v="2013-01-02T12:45:40"/>
        <d v="2013-10-09T20:51:34"/>
        <d v="2016-05-03T20:45:21"/>
        <d v="2013-02-25T03:02:08"/>
        <d v="2011-12-05T00:19:14"/>
        <d v="2015-05-31T07:07:56"/>
        <d v="2015-07-06T16:03:24"/>
        <d v="2014-08-14T23:28:26"/>
        <d v="2015-11-11T14:03:41"/>
        <d v="2017-02-27T10:44:48"/>
        <d v="2015-02-02T22:35:54"/>
        <d v="2015-02-10T22:11:58"/>
        <d v="2015-04-28T12:50:46"/>
        <d v="2014-10-27T18:54:03"/>
        <d v="2016-07-26T04:32:47"/>
        <d v="2014-07-14T13:39:40"/>
        <d v="2014-07-07T04:45:52"/>
        <d v="2016-07-18T16:50:43"/>
        <d v="2015-03-12T00:18:54"/>
        <d v="2015-01-31T22:31:43"/>
        <d v="2016-08-28T21:35:59"/>
        <d v="2015-07-17T05:32:39"/>
        <d v="2015-07-10T10:03:25"/>
        <d v="2016-03-06T16:35:59"/>
        <d v="2014-06-09T12:37:21"/>
        <d v="2014-06-24T12:40:28"/>
        <d v="2014-06-27T22:34:00"/>
        <d v="2015-08-04T16:12:01"/>
        <d v="2016-06-05T06:21:10"/>
        <d v="2014-11-24T13:16:06"/>
        <d v="2014-10-07T05:50:09"/>
        <d v="2015-07-26T15:31:47"/>
        <d v="2015-06-22T01:34:36"/>
        <d v="2014-09-18T10:53:10"/>
        <d v="2015-08-16T12:07:53"/>
        <d v="2015-07-19T06:24:50"/>
        <d v="2015-06-18T20:57:18"/>
        <d v="2015-08-11T20:18:55"/>
        <d v="2016-04-10T11:55:25"/>
        <d v="2014-05-19T03:21:04"/>
        <d v="2015-02-12T11:55:03"/>
        <d v="2015-03-10T17:51:38"/>
        <d v="2016-12-08T17:49:21"/>
        <d v="2015-04-28T09:35:15"/>
        <d v="2016-07-27T18:38:29"/>
        <d v="2015-07-22T11:13:12"/>
        <d v="2015-02-07T15:14:22"/>
        <d v="2015-09-22T14:21:26"/>
        <d v="2015-06-03T12:36:49"/>
        <d v="2016-02-20T14:39:49"/>
        <d v="2014-09-12T22:08:55"/>
        <d v="2015-03-16T16:24:52"/>
        <d v="2015-03-23T00:16:46"/>
        <d v="2015-05-31T06:29:56"/>
        <d v="2015-11-23T19:01:26"/>
        <d v="2015-07-05T00:50:12"/>
        <d v="2016-05-23T16:24:26"/>
        <d v="2015-09-26T06:21:09"/>
        <d v="2016-05-24T10:25:18"/>
        <d v="2014-05-18T20:09:08"/>
        <d v="2015-07-05T19:47:50"/>
        <d v="2014-11-14T17:01:34"/>
        <d v="2015-10-10T03:03:53"/>
        <d v="2015-02-03T23:02:10"/>
        <d v="2015-11-24T16:53:37"/>
        <d v="2017-01-30T06:16:58"/>
        <d v="2015-11-18T21:48:04"/>
        <d v="2014-08-10T14:34:56"/>
        <d v="2014-08-21T05:45:54"/>
        <d v="2015-03-16T00:51:19"/>
        <d v="2015-11-02T17:44:57"/>
        <d v="2014-06-13T22:51:35"/>
        <d v="2016-05-21T17:42:30"/>
        <d v="2016-12-24T13:06:20"/>
        <d v="2015-04-28T00:23:53"/>
        <d v="2015-05-03T16:36:34"/>
        <d v="2016-04-12T19:21:05"/>
        <d v="2015-05-18T15:34:19"/>
        <d v="2016-04-12T10:16:40"/>
        <d v="2014-08-26T00:10:11"/>
        <d v="2016-02-09T00:03:49"/>
        <d v="2014-06-10T01:05:03"/>
        <d v="2014-08-04T04:34:57"/>
        <d v="2015-05-06T17:11:59"/>
        <d v="2016-01-20T00:11:11"/>
        <d v="2015-06-29T00:54:07"/>
        <d v="2017-01-10T22:04:55"/>
        <d v="2014-11-30T13:04:55"/>
        <d v="2015-09-05T08:41:44"/>
        <d v="2016-05-09T19:12:56"/>
        <d v="2015-09-29T14:10:48"/>
        <d v="2014-06-13T18:57:09"/>
        <d v="2014-07-30T16:12:03"/>
        <d v="2015-07-06T14:43:27"/>
        <d v="2014-11-26T02:44:19"/>
        <d v="2016-10-03T22:55:21"/>
        <d v="2016-06-29T04:41:12"/>
        <d v="2016-09-24T19:50:54"/>
        <d v="2016-07-08T14:14:41"/>
        <d v="2014-05-06T04:32:45"/>
        <d v="2014-12-20T17:43:33"/>
        <d v="2015-05-10T02:47:18"/>
        <d v="2015-01-17T19:37:11"/>
        <d v="2017-01-06T20:16:26"/>
        <d v="2016-04-24T03:04:53"/>
        <d v="2015-07-05T17:51:19"/>
        <d v="2016-11-17T22:55:24"/>
        <d v="2015-05-23T14:46:35"/>
        <d v="2016-01-09T17:24:21"/>
        <d v="2015-07-26T21:44:12"/>
        <d v="2014-10-23T14:20:36"/>
        <d v="2016-04-20T14:18:38"/>
        <d v="2016-01-20T21:40:37"/>
        <d v="2014-11-24T17:27:15"/>
        <d v="2015-03-03T01:50:01"/>
        <d v="2015-10-03T15:11:24"/>
        <d v="2014-12-31T10:15:24"/>
        <d v="2014-10-29T12:50:40"/>
        <d v="2014-08-18T20:43:05"/>
        <d v="2014-07-30T17:49:52"/>
        <d v="2016-03-05T21:12:08"/>
        <d v="2014-09-06T17:08:24"/>
        <d v="2014-11-29T18:33:15"/>
        <d v="2015-02-21T23:40:15"/>
        <d v="2014-07-10T13:19:52"/>
        <d v="2016-12-16T21:48:41"/>
        <d v="2015-09-30T15:30:58"/>
        <d v="2015-10-20T15:57:33"/>
        <d v="2016-06-13T01:52:38"/>
        <d v="2014-07-29T05:37:12"/>
        <d v="2014-12-28T21:42:19"/>
        <d v="2015-08-13T10:33:16"/>
        <d v="2015-07-30T04:00:18"/>
        <d v="2014-11-16T23:13:51"/>
        <d v="2016-09-12T01:21:53"/>
        <d v="2015-08-02T15:34:26"/>
        <d v="2016-04-03T21:03:57"/>
        <d v="2016-05-28T17:33:39"/>
        <d v="2014-11-05T06:23:21"/>
        <d v="2015-05-02T20:11:27"/>
        <d v="2015-06-06T18:27:06"/>
        <d v="2016-01-04T03:09:34"/>
        <d v="2014-07-27T22:08:59"/>
        <d v="2015-02-01T21:46:34"/>
        <d v="2016-03-05T09:33:10"/>
        <d v="2014-05-15T11:26:29"/>
        <d v="2015-09-17T05:37:27"/>
        <d v="2015-10-20T15:06:47"/>
        <d v="2014-07-25T14:52:09"/>
        <d v="2015-03-14T19:01:10"/>
        <d v="2014-09-14T21:16:44"/>
        <d v="2015-04-22T20:58:47"/>
        <d v="2015-01-28T03:39:39"/>
        <d v="2015-04-28T13:21:50"/>
        <d v="2014-08-31T14:01:08"/>
        <d v="2015-02-28T18:22:59"/>
        <d v="2014-07-05T16:03:49"/>
        <d v="2016-02-22T23:57:26"/>
        <d v="2014-05-14T13:32:38"/>
        <d v="2015-04-26T14:01:04"/>
        <d v="2014-09-09T06:59:23"/>
        <d v="2015-02-09T03:57:17"/>
        <d v="2016-05-24T22:57:33"/>
        <d v="2014-06-04T15:16:04"/>
        <d v="2016-07-21T14:00:08"/>
        <d v="2014-10-19T15:37:03"/>
        <d v="2014-07-02T10:58:33"/>
        <d v="2015-01-19T16:53:34"/>
        <d v="2014-08-13T19:25:12"/>
        <d v="2014-12-28T18:33:38"/>
        <d v="2015-02-18T23:02:35"/>
        <d v="2015-12-15T19:17:39"/>
        <d v="2015-04-02T03:06:20"/>
        <d v="2015-05-27T21:56:38"/>
        <d v="2015-05-13T03:21:00"/>
        <d v="2016-08-04T12:44:52"/>
        <d v="2016-10-25T13:29:27"/>
        <d v="2015-04-22T15:34:53"/>
        <d v="2015-11-08T19:45:17"/>
        <d v="2016-01-12T08:45:52"/>
        <d v="2014-09-09T19:16:13"/>
        <d v="2016-10-04T16:33:59"/>
        <d v="2015-09-27T19:00:21"/>
        <d v="2017-03-15T14:00:03"/>
        <d v="2015-06-05T17:47:29"/>
        <d v="2016-04-23T23:00:50"/>
        <d v="2015-02-15T00:16:12"/>
        <d v="2016-03-28T18:41:57"/>
        <d v="2016-05-27T00:12:05"/>
        <d v="2014-08-31T18:10:23"/>
        <d v="2015-03-17T05:05:59"/>
        <d v="2015-02-20T05:51:46"/>
        <d v="2015-06-21T11:17:04"/>
        <d v="2014-07-26T21:50:19"/>
        <d v="2015-06-26T17:30:33"/>
        <d v="2015-09-05T17:43:32"/>
        <d v="2015-02-26T04:44:52"/>
        <d v="2016-08-22T12:34:20"/>
        <d v="2015-04-22T18:52:33"/>
        <d v="2014-07-07T16:04:11"/>
        <d v="2014-08-20T15:47:58"/>
        <d v="2016-12-09T02:38:40"/>
        <d v="2015-12-22T19:38:28"/>
        <d v="2014-09-17T01:27:51"/>
        <d v="2014-11-17T16:24:46"/>
        <d v="2016-03-15T17:32:10"/>
        <d v="2015-02-10T21:08:54"/>
        <d v="2014-10-29T15:22:27"/>
        <d v="2015-01-08T19:47:03"/>
        <d v="2015-08-22T21:58:50"/>
        <d v="2015-08-28T13:25:56"/>
        <d v="2016-01-31T16:29:03"/>
        <d v="2014-10-01T15:10:36"/>
        <d v="2016-08-13T06:41:21"/>
        <d v="2016-10-30T23:22:08"/>
        <d v="2016-03-21T12:00:06"/>
        <d v="2016-10-03T07:22:31"/>
        <d v="2016-06-09T08:41:21"/>
        <d v="2015-12-18T00:29:22"/>
        <d v="2015-12-22T13:47:00"/>
        <d v="2017-01-24T20:05:30"/>
        <d v="2016-09-28T18:25:10"/>
        <d v="2016-02-09T20:07:47"/>
        <d v="2014-09-22T11:29:32"/>
        <d v="2017-01-08T15:57:51"/>
        <d v="2015-04-15T21:54:00"/>
        <d v="2017-02-28T17:36:33"/>
        <d v="2014-06-07T04:38:49"/>
        <d v="2017-03-05T17:46:00"/>
        <d v="2017-02-05T19:51:10"/>
        <d v="2016-07-02T21:29:42"/>
        <d v="2012-12-15T20:04:12"/>
        <d v="2016-02-17T20:22:56"/>
        <d v="2014-11-04T21:08:44"/>
        <d v="2014-09-25T16:11:45"/>
        <d v="2014-12-03T18:09:51"/>
        <d v="2015-04-23T05:11:23"/>
        <d v="2016-01-10T05:05:19"/>
        <d v="2014-11-15T13:40:40"/>
        <d v="2015-01-11T19:58:39"/>
        <d v="2015-12-15T11:15:16"/>
        <d v="2015-02-08T16:52:10"/>
        <d v="2015-06-10T20:04:09"/>
        <d v="2014-10-27T02:58:00"/>
        <d v="2014-06-14T17:27:18"/>
        <d v="2014-06-07T13:09:12"/>
        <d v="2014-08-09T20:24:03"/>
        <d v="2015-06-27T07:09:36"/>
        <d v="2014-05-18T20:00:20"/>
        <d v="2015-07-04T20:18:53"/>
        <d v="2016-11-05T14:51:09"/>
        <d v="2016-08-01T22:53:29"/>
        <d v="2015-05-16T16:13:06"/>
        <d v="2012-09-25T23:51:15"/>
        <d v="2014-05-21T12:13:33"/>
        <d v="2017-03-08T11:01:32"/>
        <d v="2015-03-09T16:54:11"/>
        <d v="2016-08-04T06:20:25"/>
        <d v="2014-11-08T17:00:47"/>
        <d v="2015-09-05T17:56:11"/>
        <d v="2016-09-03T21:10:47"/>
        <d v="2015-08-31T01:04:19"/>
        <d v="2016-08-07T02:38:45"/>
        <d v="2016-10-20T12:50:55"/>
        <d v="2013-04-23T13:26:49"/>
        <d v="2013-07-30T18:50:44"/>
        <d v="2010-08-07T21:26:13"/>
        <d v="2016-01-23T06:03:17"/>
        <d v="2013-12-21T19:03:58"/>
        <d v="2015-07-11T19:00:21"/>
        <d v="2016-01-09T20:50:48"/>
        <d v="2015-09-25T16:30:47"/>
        <d v="2015-04-08T01:41:39"/>
        <d v="2016-02-06T17:26:38"/>
        <d v="2014-08-11T03:44:15"/>
        <d v="2014-08-30T19:16:26"/>
        <d v="2016-04-02T23:44:14"/>
        <d v="2014-12-21T21:37:42"/>
        <d v="2015-06-03T00:20:55"/>
        <d v="2016-04-24T04:02:40"/>
        <d v="2017-01-28T09:59:05"/>
        <d v="2015-05-17T16:04:54"/>
        <d v="2014-08-30T18:16:53"/>
        <d v="2015-02-11T19:59:14"/>
        <d v="2014-11-29T22:59:50"/>
        <d v="2014-08-19T15:16:24"/>
        <d v="2016-03-23T15:36:51"/>
        <d v="2016-04-19T08:59:00"/>
        <d v="2014-07-28T22:27:26"/>
        <d v="2015-09-17T06:35:34"/>
        <d v="2014-08-02T18:49:08"/>
        <d v="2015-09-20T12:51:32"/>
        <d v="2016-10-06T22:08:58"/>
        <d v="2015-11-10T03:07:26"/>
        <d v="2014-07-24T01:19:32"/>
        <d v="2016-06-29T05:28:57"/>
        <d v="2015-08-29T22:31:19"/>
        <d v="2015-10-05T16:35:52"/>
        <d v="2014-12-03T20:00:34"/>
        <d v="2016-12-05T17:36:09"/>
        <d v="2015-04-22T17:34:41"/>
        <d v="2016-11-03T16:34:22"/>
        <d v="2015-05-06T16:25:00"/>
        <d v="2016-02-28T13:42:39"/>
        <d v="2016-07-19T02:27:20"/>
        <d v="2015-08-29T15:38:43"/>
        <d v="2017-02-19T22:57:58"/>
        <d v="2015-02-15T03:19:55"/>
        <d v="2015-03-11T17:07:15"/>
        <d v="2014-11-16T00:40:44"/>
        <d v="2015-09-09T04:21:31"/>
        <d v="2015-11-04T22:09:06"/>
        <d v="2014-08-21T13:31:18"/>
        <d v="2015-04-25T17:22:11"/>
        <d v="2015-09-18T21:12:39"/>
        <d v="2015-07-07T16:05:59"/>
        <d v="2016-11-10T03:36:30"/>
        <d v="2014-12-27T13:44:07"/>
        <d v="2016-06-26T13:01:23"/>
        <d v="2015-03-21T19:39:05"/>
        <d v="2016-08-03T22:45:43"/>
        <d v="2015-09-27T14:51:52"/>
        <d v="2014-05-20T21:49:01"/>
        <d v="2015-08-10T19:05:56"/>
        <d v="2016-06-21T00:36:20"/>
        <d v="2015-05-09T19:48:46"/>
        <d v="2016-10-05T12:05:01"/>
        <d v="2016-01-09T19:00:49"/>
        <d v="2016-02-01T04:33:11"/>
        <d v="2014-10-09T14:56:15"/>
        <d v="2015-07-05T09:12:17"/>
        <d v="2016-07-23T08:10:18"/>
        <d v="2015-05-02T03:45:06"/>
        <d v="2015-01-21T21:48:31"/>
        <d v="2014-09-13T17:15:16"/>
        <d v="2015-09-13T10:17:56"/>
        <d v="2015-05-23T19:32:31"/>
        <d v="2015-03-18T16:19:54"/>
        <d v="2014-08-12T03:00:10"/>
        <d v="2017-01-29T00:45:19"/>
        <d v="2014-09-22T14:17:00"/>
        <d v="2016-09-21T02:55:34"/>
        <d v="2015-04-06T17:33:02"/>
        <d v="2014-08-11T15:10:50"/>
        <d v="2016-05-25T10:43:47"/>
        <d v="2015-04-06T12:22:05"/>
        <d v="2016-06-07T08:59:20"/>
        <d v="2016-07-02T15:35:23"/>
        <d v="2015-03-16T01:05:32"/>
        <d v="2016-03-25T22:36:36"/>
        <d v="2014-08-16T16:18:55"/>
        <d v="2016-11-23T22:22:12"/>
        <d v="2016-06-28T23:49:58"/>
        <d v="2014-12-23T18:43:21"/>
        <d v="2015-12-27T04:57:52"/>
        <d v="2016-03-17T00:26:02"/>
        <d v="2015-02-18T20:33:49"/>
        <d v="2017-03-05T19:49:01"/>
        <d v="2017-03-28T20:13:39"/>
        <d v="2017-04-02T15:21:56"/>
        <d v="2017-03-28T13:54:05"/>
        <d v="2017-03-11T08:24:20"/>
        <d v="2017-03-13T13:33:54"/>
        <d v="2017-03-25T17:16:59"/>
        <d v="2017-04-01T03:38:41"/>
        <d v="2017-03-14T11:05:54"/>
        <d v="2017-04-01T21:14:29"/>
        <d v="2017-04-03T15:30:07"/>
        <d v="2017-03-10T06:29:20"/>
        <d v="2017-03-27T17:15:03"/>
        <d v="2017-03-25T18:04:48"/>
        <d v="2017-03-08T12:18:59"/>
        <d v="2017-04-02T08:35:56"/>
        <d v="2017-03-21T12:55:07"/>
        <d v="2017-02-15T00:58:54"/>
        <d v="2017-03-21T16:22:46"/>
        <d v="2014-10-16T23:15:55"/>
        <d v="2014-09-28T15:58:04"/>
        <d v="2012-12-02T00:25:00"/>
        <d v="2010-11-15T06:20:03"/>
        <d v="2014-08-30T20:09:34"/>
        <d v="2013-10-22T20:49:27"/>
        <d v="2011-04-19T03:42:17"/>
        <d v="2012-03-21T21:00:58"/>
        <d v="2012-12-09T11:58:45"/>
        <d v="2012-05-16T22:52:24"/>
        <d v="2014-07-28T18:55:05"/>
        <d v="2013-07-11T20:09:12"/>
        <d v="2011-12-26T01:36:01"/>
        <d v="2014-08-09T06:21:27"/>
        <d v="2014-10-04T12:52:02"/>
        <d v="2014-06-28T16:27:42"/>
        <d v="2014-06-04T18:05:25"/>
        <d v="2014-05-26T19:20:15"/>
        <d v="2011-04-30T03:49:20"/>
        <d v="2014-11-16T16:35:53"/>
        <d v="2014-08-07T04:13:01"/>
        <d v="2014-06-01T02:32:33"/>
        <d v="2013-12-02T17:42:41"/>
        <d v="2014-06-18T01:55:44"/>
        <d v="2016-04-25T14:35:58"/>
        <d v="2012-02-03T17:31:08"/>
        <d v="2014-09-15T21:04:52"/>
        <d v="2014-08-30T20:45:08"/>
        <d v="2011-01-07T21:17:07"/>
        <d v="2013-08-10T22:20:31"/>
        <d v="2014-06-10T16:00:09"/>
        <d v="2014-07-05T14:31:15"/>
        <d v="2013-04-30T16:51:11"/>
        <d v="2014-06-09T09:54:09"/>
        <d v="2014-06-08T07:26:27"/>
        <d v="2011-12-25T22:47:01"/>
        <d v="2013-08-24T19:04:29"/>
        <d v="2014-06-20T23:50:31"/>
        <d v="2014-07-28T23:27:21"/>
        <d v="2014-09-05T22:10:38"/>
        <d v="2014-08-03T15:59:33"/>
        <d v="2015-06-08T09:58:22"/>
        <d v="2015-05-13T08:18:52"/>
        <d v="2016-11-28T03:37:55"/>
        <d v="2016-07-06T18:07:49"/>
        <d v="2015-02-02T22:34:19"/>
        <d v="2015-01-25T23:14:16"/>
        <d v="2015-07-16T01:29:58"/>
        <d v="2015-02-01T14:15:42"/>
        <d v="2015-06-21T14:21:15"/>
        <d v="2015-01-24T11:50:18"/>
        <d v="2015-01-28T10:11:17"/>
        <d v="2014-08-26T18:16:58"/>
        <d v="2016-04-19T07:41:41"/>
        <d v="2014-08-29T18:24:37"/>
        <d v="2015-11-04T20:29:06"/>
        <d v="2015-09-14T23:43:42"/>
        <d v="2015-07-06T16:27:59"/>
        <d v="2015-04-20T08:59:32"/>
        <d v="2015-09-08T06:37:31"/>
        <d v="2015-03-13T06:40:07"/>
        <d v="2014-07-26T14:31:17"/>
        <d v="2014-06-07T15:17:38"/>
        <d v="2012-05-03T22:28:39"/>
        <d v="2014-08-02T14:04:40"/>
        <d v="2014-07-28T19:05:51"/>
        <d v="2015-07-05T18:19:19"/>
        <d v="2015-12-18T19:01:13"/>
        <d v="2015-08-22T15:57:51"/>
        <d v="2015-06-29T11:06:11"/>
        <d v="2016-10-24T13:06:24"/>
        <d v="2014-12-17T00:03:06"/>
        <d v="2015-03-06T23:35:47"/>
        <d v="2017-02-25T20:00:04"/>
        <d v="2015-06-19T16:43:23"/>
        <d v="2015-10-12T13:58:17"/>
        <d v="2015-08-09T20:02:56"/>
        <d v="2016-12-12T20:25:13"/>
        <d v="2016-06-01T13:25:38"/>
        <d v="2015-10-19T14:00:12"/>
        <d v="2017-01-06T21:10:36"/>
        <d v="2015-12-04T17:01:24"/>
        <d v="2014-11-09T06:59:58"/>
        <d v="2014-10-05T04:02:06"/>
        <d v="2016-04-05T22:39:07"/>
        <d v="2016-04-22T19:31:57"/>
        <d v="2017-02-19T19:19:15"/>
        <d v="2017-01-18T18:56:48"/>
        <d v="2016-06-20T08:20:51"/>
        <d v="2016-12-17T22:00:33"/>
        <d v="2015-09-24T11:23:04"/>
        <d v="2015-06-20T12:14:58"/>
        <d v="2015-10-20T02:08:13"/>
        <d v="2017-02-07T16:39:08"/>
        <d v="2014-09-30T07:47:50"/>
        <d v="2014-09-08T18:08:12"/>
        <d v="2015-10-04T02:19:22"/>
        <d v="2016-11-20T16:39:42"/>
        <d v="2015-05-30T14:24:18"/>
        <d v="2015-09-02T11:20:00"/>
        <d v="2015-07-01T10:25:12"/>
        <d v="2015-03-24T21:19:17"/>
        <d v="2015-06-09T17:55:14"/>
        <d v="2014-10-25T17:48:44"/>
        <d v="2015-06-10T17:32:46"/>
        <d v="2016-08-27T11:20:40"/>
        <d v="2016-09-08T13:50:28"/>
        <d v="2015-03-15T02:03:29"/>
        <d v="2014-09-26T18:26:15"/>
        <d v="2015-06-08T13:46:17"/>
        <d v="2017-02-11T13:25:52"/>
        <d v="2014-12-28T21:17:41"/>
        <d v="2016-09-20T18:15:45"/>
        <d v="2015-11-14T16:08:38"/>
        <d v="2015-07-05T17:24:36"/>
        <d v="2014-12-10T07:34:22"/>
        <d v="2015-10-26T12:23:08"/>
        <d v="2015-01-31T19:12:18"/>
        <d v="2015-11-22T17:05:15"/>
        <d v="2015-05-31T12:52:02"/>
        <d v="2015-07-06T18:11:00"/>
        <d v="2016-08-27T21:42:08"/>
        <d v="2015-06-01T09:29:57"/>
        <d v="2015-07-01T12:47:45"/>
        <d v="2014-10-22T10:29:35"/>
        <d v="2015-10-26T12:00:09"/>
        <d v="2016-09-17T19:14:02"/>
        <d v="2016-02-19T16:54:32"/>
        <d v="2015-02-01T21:07:51"/>
        <d v="2016-03-16T22:47:59"/>
        <d v="2014-11-07T16:23:26"/>
        <d v="2015-05-19T20:21:43"/>
        <d v="2016-03-21T02:27:39"/>
        <d v="2015-05-16T18:09:58"/>
        <d v="2015-08-22T00:28:25"/>
        <d v="2016-04-04T04:39:48"/>
        <d v="2016-01-29T17:51:38"/>
        <d v="2016-01-30T21:14:13"/>
        <d v="2017-02-15T22:37:06"/>
        <d v="2016-08-04T20:09:42"/>
        <d v="2015-11-22T18:00:28"/>
        <d v="2016-06-03T18:35:15"/>
        <d v="2017-02-11T08:50:02"/>
        <d v="2017-02-28T12:21:31"/>
        <d v="2015-09-04T16:51:40"/>
        <d v="2015-10-24T18:29:08"/>
        <d v="2017-02-21T10:12:32"/>
        <d v="2015-06-05T12:59:14"/>
        <d v="2016-09-15T10:37:09"/>
        <d v="2015-11-20T18:09:32"/>
        <d v="2015-07-27T18:30:56"/>
        <d v="2015-09-11T22:59:28"/>
        <d v="2015-10-03T22:01:03"/>
        <d v="2015-04-27T17:51:02"/>
        <d v="2016-07-06T17:39:36"/>
        <d v="2016-11-26T08:26:16"/>
        <d v="2015-03-12T15:38:04"/>
        <d v="2016-12-11T14:59:12"/>
        <d v="2015-07-20T20:32:28"/>
        <d v="2016-05-22T05:15:42"/>
        <d v="2016-05-04T01:22:19"/>
        <d v="2016-04-11T21:02:45"/>
        <d v="2016-10-04T15:36:18"/>
        <d v="2015-09-25T22:17:05"/>
        <d v="2015-10-06T07:00:10"/>
        <d v="2016-11-09T19:25:46"/>
        <d v="2016-02-01T05:51:57"/>
        <d v="2015-04-30T06:25:11"/>
        <d v="2016-04-25T07:17:21"/>
        <d v="2014-07-25T20:54:35"/>
        <d v="2016-05-28T00:57:04"/>
        <d v="2016-03-21T07:14:53"/>
        <d v="2015-01-05T14:03:06"/>
        <d v="2016-06-11T01:05:57"/>
        <d v="2014-10-21T02:24:25"/>
        <d v="2016-06-19T00:14:56"/>
        <d v="2016-09-14T08:46:48"/>
        <d v="2016-06-10T13:59:50"/>
        <d v="2015-03-20T18:51:17"/>
        <d v="2015-02-25T17:08:25"/>
        <d v="2016-04-27T08:59:26"/>
        <d v="2014-07-21T13:48:03"/>
        <d v="2014-08-05T07:45:08"/>
        <d v="2015-03-21T21:17:48"/>
        <d v="2015-09-20T16:44:46"/>
        <d v="2014-07-08T20:38:50"/>
        <d v="2015-06-12T16:14:40"/>
        <d v="2015-07-19T12:30:22"/>
        <d v="2014-07-26T16:10:46"/>
        <d v="2016-03-27T09:34:06"/>
        <d v="2014-10-08T06:46:07"/>
        <d v="2017-02-22T13:48:00"/>
        <d v="2016-07-17T15:58:38"/>
        <d v="2016-11-30T23:22:34"/>
        <d v="2016-06-08T19:10:21"/>
        <d v="2015-03-18T07:06:50"/>
        <d v="2016-04-11T21:59:44"/>
        <d v="2014-08-19T04:48:13"/>
        <d v="2015-03-09T02:32:48"/>
        <d v="2015-03-10T00:35:10"/>
        <d v="2016-05-13T13:14:14"/>
        <d v="2016-04-25T13:24:40"/>
        <d v="2016-06-11T02:39:32"/>
        <d v="2015-11-13T16:50:11"/>
        <d v="2014-07-05T09:29:25"/>
        <d v="2016-05-24T23:49:38"/>
        <d v="2016-05-08T10:22:30"/>
        <d v="2015-10-12T17:26:46"/>
        <d v="2016-05-18T14:52:07"/>
        <d v="2016-07-04T19:34:32"/>
        <d v="2014-07-21T10:01:50"/>
        <d v="2014-11-08T07:27:59"/>
        <d v="2017-01-30T01:22:14"/>
        <d v="2016-12-12T01:59:03"/>
        <d v="2014-09-03T00:36:30"/>
        <d v="2015-03-12T02:11:57"/>
        <d v="2014-08-19T18:30:45"/>
        <d v="2016-03-12T23:27:29"/>
        <d v="2015-12-02T02:26:32"/>
        <d v="2015-05-02T01:37:17"/>
        <d v="2015-07-26T22:24:54"/>
        <d v="2014-12-15T04:47:39"/>
        <d v="2016-12-05T00:59:40"/>
        <d v="2016-12-05T08:01:25"/>
        <d v="2015-11-23T20:59:25"/>
        <d v="2014-08-23T13:09:16"/>
        <d v="2015-07-13T20:30:40"/>
        <d v="2015-10-17T17:33:36"/>
        <d v="2014-05-25T14:39:33"/>
        <d v="2015-03-15T16:49:54"/>
        <d v="2015-03-09T17:34:59"/>
        <d v="2014-08-26T08:31:46"/>
        <d v="2015-08-28T12:20:00"/>
        <d v="2014-11-13T22:52:58"/>
        <d v="2015-02-28T04:26:23"/>
        <d v="2016-07-27T10:20:56"/>
        <d v="2016-06-22T18:47:00"/>
        <d v="2015-11-03T02:06:08"/>
        <d v="2014-11-29T20:49:12"/>
        <d v="2014-11-22T15:28:26"/>
        <d v="2014-11-23T18:18:08"/>
        <d v="2015-06-07T11:04:01"/>
        <d v="2016-05-23T13:31:22"/>
        <d v="2014-07-14T18:35:45"/>
        <d v="2014-07-29T13:05:48"/>
        <d v="2016-04-05T20:17:35"/>
        <d v="2014-10-30T22:07:10"/>
        <d v="2014-07-16T14:17:25"/>
        <d v="2015-06-04T17:05:44"/>
        <d v="2014-05-24T10:43:09"/>
        <d v="2016-01-28T11:28:49"/>
        <d v="2014-11-17T18:02:56"/>
        <d v="2015-02-10T22:05:25"/>
        <d v="2014-08-02T22:53:34"/>
        <d v="2015-07-27T17:22:26"/>
        <d v="2015-11-01T14:50:43"/>
        <d v="2015-06-14T11:05:24"/>
        <d v="2015-06-16T12:05:02"/>
        <d v="2016-02-29T00:24:46"/>
        <d v="2014-06-20T11:49:36"/>
        <d v="2014-06-25T10:08:09"/>
        <d v="2014-07-07T23:48:24"/>
        <d v="2016-07-12T19:32:38"/>
        <d v="2016-05-29T00:59:50"/>
        <d v="2015-10-07T00:32:52"/>
        <d v="2014-09-16T23:01:02"/>
        <d v="2015-03-09T17:35:38"/>
        <d v="2016-11-20T19:58:45"/>
        <d v="2016-04-26T03:27:36"/>
        <d v="2015-04-14T09:54:05"/>
        <d v="2014-10-01T21:55:48"/>
        <d v="2014-05-12T20:01:47"/>
        <d v="2016-04-07T19:43:05"/>
        <d v="2016-02-24T02:10:02"/>
        <d v="2015-02-21T18:59:23"/>
        <d v="2015-12-04T13:29:36"/>
        <d v="2015-04-13T21:52:21"/>
        <d v="2015-02-02T16:14:44"/>
        <d v="2014-09-21T14:48:56"/>
        <d v="2014-09-21T01:21:43"/>
        <d v="2014-06-21T15:29:12"/>
        <d v="2015-02-22T17:17:27"/>
        <d v="2016-11-07T00:31:01"/>
        <d v="2014-07-19T22:41:41"/>
        <d v="2014-08-07T17:32:33"/>
        <d v="2016-01-30T13:56:54"/>
        <d v="2014-06-05T01:30:55"/>
        <d v="2014-06-29T09:07:49"/>
        <d v="2016-08-09T14:48:13"/>
        <d v="2014-08-19T12:59:53"/>
        <d v="2015-08-08T17:03:40"/>
        <d v="2015-04-25T22:16:07"/>
        <d v="2016-01-24T21:52:10"/>
        <d v="2014-07-08T02:57:08"/>
        <d v="2015-11-05T10:18:41"/>
        <d v="2015-05-19T20:11:12"/>
        <d v="2014-08-29T12:35:46"/>
        <d v="2016-06-19T06:59:46"/>
        <d v="2015-10-14T12:43:56"/>
        <d v="2015-01-31T19:58:45"/>
        <d v="2016-02-21T21:20:12"/>
        <d v="2014-12-06T02:51:29"/>
        <d v="2016-06-30T01:15:38"/>
        <d v="2015-02-20T16:54:31"/>
        <d v="2015-04-13T17:22:07"/>
        <d v="2014-07-19T15:20:26"/>
        <d v="2016-07-03T23:29:16"/>
        <d v="2014-07-20T16:45:59"/>
        <d v="2016-10-02T18:00:27"/>
        <d v="2014-07-20T04:56:07"/>
        <d v="2015-01-31T16:57:37"/>
        <d v="2015-01-26T04:51:43"/>
        <d v="2016-05-09T11:31:00"/>
        <d v="2014-08-20T12:39:12"/>
        <d v="2016-10-19T15:11:19"/>
        <d v="2015-07-13T21:33:48"/>
        <d v="2016-09-18T22:03:05"/>
        <d v="2016-08-12T03:07:17"/>
        <d v="2015-08-03T15:01:12"/>
        <d v="2016-03-10T00:27:30"/>
        <d v="2015-03-09T16:07:12"/>
        <d v="2016-09-11T18:22:09"/>
        <d v="2016-04-17T15:24:05"/>
        <d v="2016-06-27T00:31:42"/>
        <d v="2014-08-09T19:41:30"/>
        <d v="2014-11-04T04:05:31"/>
        <d v="2015-03-18T20:01:36"/>
        <d v="2016-07-09T12:02:11"/>
        <d v="2014-10-25T21:08:24"/>
        <d v="2014-10-28T06:43:10"/>
        <d v="2015-05-23T17:40:43"/>
        <d v="2015-03-09T22:00:22"/>
        <d v="2014-06-10T20:31:20"/>
        <d v="2015-07-05T07:37:07"/>
        <d v="2015-01-04T05:56:28"/>
        <d v="2014-06-25T18:31:06"/>
        <d v="2014-06-22T16:03:01"/>
        <d v="2016-06-04T18:14:59"/>
        <d v="2016-01-22T16:38:00"/>
        <d v="2015-05-21T21:00:01"/>
        <d v="2015-06-13T22:34:12"/>
        <d v="2015-04-12T18:26:00"/>
        <d v="2014-05-13T15:15:31"/>
        <d v="2016-04-02T19:15:24"/>
        <d v="2015-05-16T05:59:44"/>
        <d v="2015-10-10T00:13:17"/>
        <d v="2014-08-16T20:47:16"/>
        <d v="2016-12-04T05:09:35"/>
        <d v="2014-10-22T18:18:29"/>
        <d v="2016-08-21T20:19:26"/>
        <d v="2016-06-09T17:48:24"/>
        <d v="2016-04-18T03:48:24"/>
        <d v="2015-05-27T00:52:05"/>
        <d v="2016-03-09T22:03:58"/>
        <d v="2015-09-05T18:19:55"/>
        <d v="2016-03-20T20:08:44"/>
        <d v="2016-07-13T11:28:48"/>
        <d v="2015-11-08T17:58:11"/>
        <d v="2014-05-20T22:27:25"/>
        <d v="2014-07-28T17:37:20"/>
        <d v="2016-05-20T22:08:57"/>
        <d v="2016-05-06T17:30:53"/>
        <d v="2014-11-26T20:37:46"/>
        <d v="2014-07-01T14:54:06"/>
        <d v="2014-11-03T20:58:15"/>
        <d v="2015-03-13T12:53:12"/>
        <d v="2014-06-10T02:18:32"/>
        <d v="2015-02-04T20:19:12"/>
        <d v="2015-05-20T18:32:51"/>
        <d v="2014-08-24T00:14:30"/>
        <d v="2014-06-23T19:37:14"/>
        <d v="2014-09-30T18:48:19"/>
        <d v="2015-02-21T14:22:30"/>
        <d v="2015-08-30T19:46:52"/>
        <d v="2014-09-18T08:40:20"/>
        <d v="2015-09-06T18:57:26"/>
        <d v="2016-08-18T09:32:28"/>
        <d v="2014-09-17T18:19:33"/>
        <d v="2015-08-17T16:41:46"/>
        <d v="2016-04-19T08:02:51"/>
        <d v="2015-07-01T00:33:25"/>
        <d v="2017-01-17T12:01:58"/>
        <d v="2015-07-11T18:16:58"/>
        <d v="2016-04-01T14:57:37"/>
        <d v="2016-06-19T15:42:14"/>
        <d v="2014-09-21T14:23:47"/>
        <d v="2015-10-31T18:16:07"/>
        <d v="2015-09-15T15:00:23"/>
        <d v="2015-09-20T15:21:50"/>
        <d v="2015-12-09T17:27:05"/>
        <d v="2014-10-30T08:30:16"/>
        <d v="2016-08-08T10:05:40"/>
        <d v="2016-09-06T18:08:42"/>
        <d v="2016-06-15T00:04:51"/>
        <d v="2015-08-25T17:31:15"/>
        <d v="2014-07-28T14:23:42"/>
        <d v="2015-06-14T18:07:39"/>
        <d v="2015-02-24T19:57:37"/>
        <d v="2015-03-31T19:22:39"/>
        <d v="2015-03-29T15:51:24"/>
        <d v="2016-05-09T01:53:21"/>
        <d v="2016-03-01T22:36:54"/>
        <d v="2015-08-26T09:27:53"/>
        <d v="2016-04-21T21:26:38"/>
        <d v="2014-05-13T12:22:50"/>
        <d v="2014-06-17T14:05:24"/>
        <d v="2015-07-30T00:41:20"/>
        <d v="2015-01-31T01:12:39"/>
        <d v="2016-11-06T10:36:34"/>
        <d v="2014-07-07T15:35:24"/>
        <d v="2014-04-20T06:38:31"/>
        <d v="2015-06-03T19:36:15"/>
        <d v="2015-07-28T02:18:28"/>
        <d v="2015-05-10T21:21:06"/>
        <d v="2015-08-06T16:19:38"/>
        <d v="2016-03-23T18:17:07"/>
        <d v="2016-07-23T16:07:36"/>
        <d v="2015-09-08T14:57:29"/>
        <d v="2014-12-20T17:50:08"/>
        <d v="2015-01-12T12:11:23"/>
        <d v="2015-05-30T19:27:24"/>
        <d v="2014-09-06T17:46:34"/>
        <d v="2014-12-28T16:31:36"/>
        <d v="2014-12-22T07:58:03"/>
        <d v="2014-10-19T20:36:53"/>
        <d v="2015-06-10T13:41:22"/>
        <d v="2014-10-28T09:00:46"/>
        <d v="2014-11-02T22:37:28"/>
        <d v="2016-07-29T18:48:47"/>
        <d v="2016-10-25T13:10:54"/>
        <d v="2015-04-18T18:53:03"/>
        <d v="2016-04-19T17:36:17"/>
        <d v="2016-03-20T18:17:36"/>
        <d v="2015-02-10T04:13:42"/>
        <d v="2014-08-04T11:18:30"/>
        <d v="2016-04-10T02:18:02"/>
        <d v="2016-03-08T10:13:25"/>
        <d v="2015-07-02T07:35:44"/>
        <d v="2014-12-10T17:11:30"/>
        <d v="2016-08-13T16:44:30"/>
        <d v="2016-06-01T12:57:34"/>
        <d v="2015-04-26T19:53:30"/>
        <d v="2015-05-20T15:32:27"/>
        <d v="2014-10-09T08:00:34"/>
        <d v="2015-01-18T22:45:44"/>
        <d v="2015-01-03T19:55:07"/>
        <d v="2014-12-20T21:33:59"/>
        <d v="2016-08-29T01:36:22"/>
        <d v="2015-03-06T00:12:03"/>
        <d v="2014-08-24T17:09:42"/>
        <d v="2016-03-07T14:03:10"/>
        <d v="2014-09-03T19:10:22"/>
        <d v="2015-08-23T19:04:37"/>
        <d v="2016-10-04T20:22:44"/>
        <d v="2015-01-05T23:58:02"/>
        <d v="2016-04-06T21:27:59"/>
        <d v="2015-10-25T20:44:40"/>
        <d v="2016-05-12T00:22:36"/>
        <d v="2016-02-02T19:02:06"/>
        <d v="2016-08-03T14:30:57"/>
        <d v="2015-12-19T23:08:02"/>
        <d v="2016-06-04T17:01:30"/>
        <d v="2016-03-19T23:48:05"/>
        <d v="2015-08-06T10:22:16"/>
        <d v="2015-03-28T08:53:21"/>
        <d v="2014-06-18T17:26:51"/>
        <d v="2014-06-17T14:09:34"/>
        <d v="2015-06-08T01:00:16"/>
        <d v="2015-11-29T14:14:56"/>
        <d v="2015-03-08T22:47:44"/>
        <d v="2017-03-04T14:38:49"/>
        <d v="2015-05-23T15:04:10"/>
        <d v="2016-11-06T03:10:26"/>
        <d v="2015-02-21T22:31:01"/>
        <d v="2016-09-25T22:27:24"/>
        <d v="2014-09-14T05:19:31"/>
        <d v="2014-07-27T17:41:10"/>
        <d v="2016-07-13T18:34:50"/>
        <d v="2015-06-21T15:39:37"/>
        <d v="2014-08-14T16:00:57"/>
        <d v="2016-04-19T17:48:07"/>
        <d v="2015-11-02T19:59:56"/>
        <d v="2016-03-27T02:16:04"/>
        <d v="2014-11-18T20:19:50"/>
        <d v="2014-09-17T18:04:57"/>
        <d v="2014-11-22T22:29:09"/>
        <d v="2016-10-25T14:57:47"/>
        <d v="2016-12-16T03:59:34"/>
        <d v="2016-04-09T21:11:16"/>
        <d v="2015-08-29T16:40:29"/>
        <d v="2014-12-21T16:48:55"/>
        <d v="2015-03-09T16:08:52"/>
        <d v="2016-08-27T16:15:06"/>
        <d v="2015-04-29T18:45:30"/>
        <d v="2014-10-06T15:02:59"/>
        <d v="2015-11-08T19:35:27"/>
        <d v="2015-10-27T03:27:19"/>
        <d v="2016-02-28T05:48:07"/>
        <d v="2016-11-10T23:17:18"/>
        <d v="2015-06-04T10:06:42"/>
        <d v="2016-09-04T17:58:47"/>
        <d v="2014-09-24T07:00:45"/>
        <d v="2014-06-09T17:06:34"/>
        <d v="2016-01-31T11:29:44"/>
        <d v="2014-07-27T15:30:42"/>
        <d v="2016-09-02T15:28:22"/>
        <d v="2015-07-25T08:43:27"/>
        <d v="2016-03-30T09:59:46"/>
        <d v="2015-07-07T19:16:38"/>
        <d v="2017-01-21T21:50:36"/>
        <d v="2016-05-28T15:06:59"/>
        <d v="2014-06-04T20:36:20"/>
        <d v="2015-03-11T06:39:10"/>
        <d v="2014-12-17T21:08:45"/>
        <d v="2016-04-06T21:31:12"/>
        <d v="2015-03-20T05:16:54"/>
        <d v="2016-11-10T10:50:30"/>
        <d v="2016-06-21T05:58:09"/>
        <d v="2015-11-05T19:23:42"/>
        <d v="2014-07-21T21:43:02"/>
        <d v="2015-07-07T23:16:59"/>
        <d v="2015-07-19T13:20:52"/>
        <d v="2015-05-31T16:12:17"/>
        <d v="2015-06-06T12:20:11"/>
        <d v="2014-07-19T15:04:27"/>
        <d v="2014-09-15T22:43:04"/>
        <d v="2014-10-21T07:04:57"/>
        <d v="2016-07-24T20:57:09"/>
        <d v="2016-05-22T14:19:42"/>
        <d v="2014-09-13T19:34:44"/>
        <d v="2014-07-01T13:46:58"/>
        <d v="2015-05-15T12:44:58"/>
        <d v="2014-06-15T18:16:21"/>
        <d v="2016-10-03T10:53:54"/>
        <d v="2016-01-24T15:38:10"/>
        <d v="2014-06-01T16:26:58"/>
        <d v="2016-10-09T02:48:16"/>
        <d v="2015-08-22T04:19:46"/>
        <d v="2014-05-13T14:14:19"/>
        <d v="2015-09-02T15:54:20"/>
        <d v="2014-06-16T05:14:15"/>
        <d v="2014-07-28T18:53:24"/>
        <d v="2015-06-11T19:50:39"/>
        <d v="2014-11-16T14:21:23"/>
        <d v="2015-02-04T16:48:49"/>
        <d v="2014-09-28T23:09:39"/>
        <d v="2015-11-20T04:35:29"/>
        <d v="2016-05-19T03:12:47"/>
        <d v="2015-01-10T20:53:30"/>
        <d v="2015-01-03T14:48:36"/>
        <d v="2016-05-08T11:10:48"/>
        <d v="2016-02-20T19:21:27"/>
        <d v="2014-10-04T14:26:56"/>
        <d v="2014-09-19T14:03:20"/>
        <d v="2015-05-24T12:59:53"/>
        <d v="2016-06-22T12:54:44"/>
        <d v="2016-07-24T12:06:28"/>
        <d v="2016-04-20T16:33:14"/>
        <d v="2014-06-21T13:01:54"/>
        <d v="2014-09-16T21:55:49"/>
        <d v="2016-07-20T01:09:38"/>
        <d v="2014-07-09T03:24:46"/>
        <d v="2014-06-14T16:59:06"/>
        <d v="2015-03-28T13:49:48"/>
        <d v="2014-06-08T17:22:53"/>
        <d v="2015-05-29T04:07:47"/>
        <d v="2016-06-03T17:42:46"/>
        <d v="2015-05-13T13:21:07"/>
        <d v="2015-02-20T23:53:39"/>
        <d v="2016-01-10T21:18:29"/>
        <d v="2015-04-27T20:47:29"/>
        <d v="2015-02-16T17:11:15"/>
        <d v="2015-06-11T17:31:06"/>
        <d v="2015-06-29T23:50:06"/>
        <d v="2014-11-03T22:28:04"/>
        <d v="2016-01-31T16:07:27"/>
        <d v="2014-11-19T18:04:22"/>
        <d v="2016-04-24T11:47:40"/>
        <d v="2016-02-20T22:41:07"/>
        <d v="2016-04-21T03:22:51"/>
        <d v="2016-10-08T08:21:34"/>
        <d v="2015-08-08T04:06:16"/>
        <d v="2015-02-25T04:55:12"/>
        <d v="2015-08-06T16:15:59"/>
        <d v="2014-12-29T18:04:06"/>
        <d v="2014-12-14T16:15:33"/>
        <d v="2015-04-28T00:35:08"/>
        <d v="2015-04-14T21:38:16"/>
        <d v="2015-05-17T16:38:09"/>
        <d v="2015-03-04T17:04:53"/>
        <d v="2015-11-08T16:35:03"/>
        <d v="2014-07-12T22:31:45"/>
        <d v="2016-07-16T10:47:48"/>
        <d v="2014-08-01T02:09:15"/>
        <d v="2015-12-06T22:05:50"/>
        <d v="2014-08-26T05:09:04"/>
        <d v="2014-06-22T17:02:44"/>
        <d v="2014-06-22T19:32:32"/>
        <d v="2014-07-30T16:45:02"/>
        <d v="2016-09-27T09:20:39"/>
        <d v="2015-06-28T07:11:36"/>
        <d v="2016-02-14T16:57:16"/>
        <d v="2016-04-17T03:03:08"/>
        <d v="2015-01-31T23:33:28"/>
        <d v="2016-02-22T00:51:13"/>
        <d v="2016-09-25T19:15:35"/>
        <d v="2015-05-23T19:46:40"/>
        <d v="2014-07-07T21:08:57"/>
        <d v="2016-04-04T20:48:27"/>
        <d v="2014-05-31T19:33:18"/>
        <d v="2014-11-30T20:25:15"/>
        <d v="2014-05-07T11:18:58"/>
        <d v="2015-07-16T02:35:53"/>
        <d v="2014-04-29T12:36:26"/>
        <d v="2015-07-07T11:12:17"/>
        <d v="2015-07-27T19:31:29"/>
        <d v="2015-03-21T18:00:26"/>
        <d v="2016-05-28T20:13:52"/>
        <d v="2014-07-19T18:38:02"/>
        <d v="2014-06-17T04:00:45"/>
        <d v="2015-03-06T00:28:17"/>
        <d v="2014-06-01T17:28:10"/>
        <d v="2016-04-04T14:21:19"/>
        <d v="2015-06-02T22:20:10"/>
        <d v="2016-05-22T20:34:12"/>
        <d v="2016-11-27T14:48:26"/>
        <d v="2016-11-01T00:07:27"/>
        <d v="2015-04-12T19:00:55"/>
        <d v="2015-03-31T22:37:23"/>
        <d v="2014-07-13T08:49:38"/>
        <d v="2014-09-24T02:40:21"/>
        <d v="2015-01-04T19:39:40"/>
        <d v="2016-03-15T17:39:00"/>
        <d v="2015-06-30T05:16:25"/>
        <d v="2014-09-02T21:11:25"/>
        <d v="2016-07-14T20:41:37"/>
        <d v="2016-03-10T03:22:00"/>
        <d v="2016-06-29T23:32:12"/>
        <d v="2016-07-16T15:19:29"/>
        <d v="2016-05-16T00:54:35"/>
        <d v="2015-07-01T12:50:06"/>
        <d v="2015-12-14T16:41:59"/>
        <d v="2015-06-02T19:10:18"/>
        <d v="2016-11-11T16:00:23"/>
        <d v="2014-05-26T16:36:32"/>
        <d v="2015-07-04T10:43:42"/>
        <d v="2014-12-14T22:32:09"/>
        <d v="2015-05-27T13:55:54"/>
        <d v="2015-08-04T10:28:10"/>
        <d v="2016-12-04T00:42:36"/>
        <d v="2015-04-09T21:09:25"/>
        <d v="2014-07-30T17:20:48"/>
        <d v="2016-02-29T22:20:43"/>
        <d v="2014-12-28T17:41:23"/>
        <d v="2014-12-21T16:13:36"/>
        <d v="2015-10-11T03:01:46"/>
        <d v="2016-02-22T23:19:28"/>
        <d v="2016-06-25T00:13:44"/>
        <d v="2014-08-17T21:17:20"/>
        <d v="2014-06-28T06:13:01"/>
        <d v="2015-04-15T21:48:59"/>
        <d v="2015-03-15T10:53:39"/>
        <d v="2014-06-29T12:38:27"/>
        <d v="2015-03-10T20:22:38"/>
        <d v="2016-05-16T15:02:53"/>
        <d v="2015-05-04T18:01:48"/>
        <d v="2016-05-26T06:37:01"/>
        <d v="2015-03-14T21:41:52"/>
        <d v="2015-08-10T06:14:17"/>
        <d v="2014-07-06T16:33:43"/>
        <d v="2015-10-26T16:43:36"/>
        <d v="2015-03-01T20:13:02"/>
        <d v="2015-07-18T05:01:44"/>
        <d v="2015-06-24T15:38:37"/>
        <d v="2015-12-22T04:20:07"/>
        <d v="2015-12-10T20:06:57"/>
        <d v="2015-07-04T21:50:44"/>
        <d v="2016-08-08T15:01:43"/>
        <d v="2015-06-15T01:40:14"/>
        <d v="2015-04-26T10:09:54"/>
        <d v="2015-02-18T22:16:41"/>
        <d v="2014-11-20T12:39:47"/>
        <d v="2016-08-30T20:46:11"/>
        <d v="2016-06-01T17:46:51"/>
        <d v="2014-11-03T20:22:25"/>
        <d v="2016-01-25T02:45:35"/>
        <d v="2014-12-09T20:56:12"/>
        <d v="2015-06-07T10:41:07"/>
        <d v="2016-04-19T22:36:48"/>
        <d v="2016-07-21T22:14:12"/>
        <d v="2015-06-16T18:22:38"/>
        <d v="2015-05-11T17:03:29"/>
        <d v="2015-06-19T03:25:24"/>
        <d v="2016-03-22T16:50:29"/>
        <d v="2014-06-09T18:51:27"/>
        <d v="2014-04-30T11:50:52"/>
        <d v="2014-05-26T01:44:24"/>
        <d v="2014-05-26T14:48:54"/>
        <d v="2015-09-20T15:02:54"/>
        <d v="2014-09-22T05:19:02"/>
        <d v="2015-06-23T05:23:11"/>
        <d v="2015-10-07T19:36:29"/>
        <d v="2015-05-31T18:24:44"/>
        <d v="2014-12-21T02:59:03"/>
        <d v="2015-07-06T10:32:59"/>
        <d v="2015-03-21T04:34:36"/>
        <d v="2014-08-16T20:09:38"/>
        <d v="2015-04-28T21:14:18"/>
        <d v="2015-03-15T23:17:51"/>
        <d v="2015-02-25T17:50:03"/>
        <d v="2014-07-28T17:41:30"/>
        <d v="2015-05-23T10:20:44"/>
        <d v="2014-06-18T21:26:47"/>
        <d v="2014-08-01T15:51:50"/>
        <d v="2014-10-21T14:09:37"/>
        <d v="2016-09-17T06:15:56"/>
        <d v="2015-09-25T15:11:45"/>
        <d v="2015-11-06T21:24:14"/>
        <d v="2014-08-09T15:38:18"/>
        <d v="2016-02-21T22:43:41"/>
        <d v="2016-06-07T19:32:19"/>
        <d v="2014-09-02T15:50:05"/>
        <d v="2015-03-03T17:23:12"/>
        <d v="2014-06-22T04:07:58"/>
        <d v="2017-02-16T18:44:10"/>
        <d v="2015-07-14T03:29:56"/>
        <d v="2015-09-27T16:42:15"/>
        <d v="2015-01-22T00:23:42"/>
        <d v="2016-09-21T08:19:25"/>
        <d v="2016-01-22T14:58:48"/>
        <d v="2016-11-27T16:15:52"/>
        <d v="2015-06-18T19:39:06"/>
        <d v="2015-01-14T20:39:56"/>
        <d v="2014-07-14T19:33:40"/>
        <d v="2017-02-09T00:26:39"/>
        <d v="2016-01-23T23:36:10"/>
        <d v="2014-08-22T14:27:49"/>
        <d v="2015-03-21T18:59:52"/>
        <d v="2016-04-28T22:49:51"/>
        <d v="2014-11-30T05:28:22"/>
        <d v="2015-04-04T20:35:29"/>
        <d v="2017-02-15T13:05:58"/>
        <d v="2014-12-23T00:07:10"/>
        <d v="2015-07-05T18:12:24"/>
        <d v="2015-03-12T03:10:44"/>
        <d v="2014-09-04T15:39:17"/>
        <d v="2014-06-08T15:47:20"/>
        <d v="2016-11-24T23:00:12"/>
        <d v="2015-02-16T06:00:18"/>
        <d v="2014-06-22T04:36:18"/>
        <d v="2014-12-28T20:58:03"/>
        <d v="2015-07-27T11:34:30"/>
        <d v="2014-08-11T18:36:01"/>
        <d v="2015-05-31T02:13:11"/>
        <d v="2015-11-28T19:49:59"/>
        <d v="2016-11-08T11:14:02"/>
        <d v="2015-07-20T00:16:05"/>
        <d v="2015-04-20T05:30:00"/>
        <d v="2015-05-19T14:58:23"/>
        <d v="2015-06-07T22:01:33"/>
        <d v="2014-10-13T19:40:06"/>
        <d v="2014-08-02T03:14:56"/>
        <d v="2014-08-31T08:37:22"/>
        <d v="2015-08-27T18:09:57"/>
        <d v="2014-11-15T19:29:37"/>
        <d v="2015-03-15T06:28:50"/>
        <d v="2015-11-19T05:04:09"/>
        <d v="2015-05-09T19:39:16"/>
        <d v="2016-05-21T23:38:29"/>
        <d v="2016-05-23T11:19:12"/>
        <d v="2014-08-31T12:39:21"/>
        <d v="2014-08-11T15:57:03"/>
        <d v="2016-01-08T16:26:13"/>
        <d v="2016-11-02T09:17:40"/>
        <d v="2014-11-02T13:00:55"/>
        <d v="2015-02-04T18:26:50"/>
        <d v="2015-03-31T23:31:11"/>
        <d v="2014-06-15T23:02:02"/>
        <d v="2014-07-19T20:53:59"/>
        <d v="2014-12-16T02:02:28"/>
        <d v="2014-07-29T06:25:04"/>
        <d v="2015-10-07T16:23:47"/>
        <d v="2016-09-07T19:51:05"/>
        <d v="2016-03-23T08:07:48"/>
        <d v="2015-08-31T03:38:27"/>
        <d v="2016-03-05T04:02:44"/>
        <d v="2016-07-06T23:14:22"/>
        <d v="2015-09-05T16:07:19"/>
        <d v="2015-08-24T15:45:46"/>
        <d v="2016-11-20T06:18:40"/>
        <d v="2016-07-02T15:09:20"/>
        <d v="2015-06-15T21:44:14"/>
        <d v="2014-10-22T09:36:19"/>
        <d v="2014-12-07T11:49:11"/>
        <d v="2014-11-16T14:05:37"/>
        <d v="2015-05-06T21:41:54"/>
        <d v="2015-10-21T18:41:08"/>
        <d v="2015-08-16T15:54:35"/>
        <d v="2015-05-04T19:14:28"/>
        <d v="2015-02-15T20:00:22"/>
        <d v="2016-09-21T03:25:44"/>
        <d v="2014-07-28T07:48:43"/>
        <d v="2015-01-31T02:53:41"/>
        <d v="2016-03-29T16:51:20"/>
        <d v="2016-03-23T19:49:02"/>
        <d v="2015-09-15T18:58:10"/>
        <d v="2016-07-18T01:09:46"/>
        <d v="2014-06-03T15:37:44"/>
        <d v="2015-11-17T20:22:21"/>
        <d v="2016-04-16T22:22:07"/>
        <d v="2016-06-11T23:25:54"/>
        <d v="2014-07-15T22:48:32"/>
        <d v="2014-09-17T18:55:56"/>
        <d v="2015-12-23T20:17:36"/>
        <d v="2014-05-05T21:23:30"/>
        <d v="2015-11-22T14:54:54"/>
        <d v="2015-11-07T03:41:57"/>
        <d v="2015-03-09T17:19:46"/>
        <d v="2016-03-04T05:39:40"/>
        <d v="2014-06-30T17:04:38"/>
        <d v="2017-02-23T06:58:27"/>
        <d v="2016-04-11T19:34:33"/>
        <d v="2016-09-07T20:30:46"/>
        <d v="2016-04-06T20:43:31"/>
        <d v="2014-07-10T12:52:06"/>
        <d v="2014-12-27T01:37:14"/>
        <d v="2016-04-28T16:25:10"/>
        <d v="2016-05-22T13:07:28"/>
        <d v="2016-07-02T20:48:18"/>
        <d v="2014-07-29T20:36:01"/>
        <d v="2016-07-11T18:55:32"/>
        <d v="2014-12-21T15:25:53"/>
        <d v="2015-03-25T21:40:57"/>
        <d v="2014-06-24T14:22:27"/>
        <d v="2016-06-06T04:19:09"/>
        <d v="2015-05-27T19:26:20"/>
        <d v="2014-05-07T20:52:36"/>
        <d v="2014-10-27T23:07:24"/>
        <d v="2016-02-18T16:58:40"/>
        <d v="2016-04-26T13:09:54"/>
        <d v="2014-05-25T22:11:30"/>
        <d v="2015-09-02T01:56:53"/>
        <d v="2015-10-28T17:59:41"/>
        <d v="2016-02-20T16:08:13"/>
        <d v="2015-05-20T15:28:02"/>
        <d v="2015-10-31T22:34:19"/>
        <d v="2015-05-02T20:45:12"/>
        <d v="2014-07-08T09:21:30"/>
        <d v="2015-02-03T16:24:37"/>
        <d v="2014-11-26T06:24:24"/>
        <d v="2015-03-25T09:23:41"/>
        <d v="2015-03-17T23:07:06"/>
        <d v="2014-08-10T19:53:18"/>
        <d v="2016-03-27T15:29:18"/>
        <d v="2017-02-28T23:08:28"/>
        <d v="2014-09-16T01:02:41"/>
        <d v="2015-02-04T14:05:47"/>
        <d v="2014-09-27T03:54:17"/>
        <d v="2014-09-09T19:23:05"/>
        <d v="2016-02-10T18:33:07"/>
        <d v="2014-08-16T18:33:01"/>
        <d v="2015-07-11T23:08:27"/>
        <d v="2014-08-19T16:49:20"/>
        <d v="2014-10-28T18:29:26"/>
        <d v="2015-01-17T13:04:38"/>
        <d v="2015-04-21T13:04:09"/>
        <d v="2015-02-05T07:13:43"/>
        <d v="2016-03-09T05:54:29"/>
        <d v="2015-07-08T18:44:23"/>
        <d v="2014-09-06T20:56:40"/>
        <d v="2014-08-24T16:07:54"/>
        <d v="2016-09-26T21:51:48"/>
        <d v="2016-03-07T16:13:16"/>
        <d v="2015-03-13T04:34:59"/>
        <d v="2014-09-15T21:52:38"/>
        <d v="2015-01-05T14:01:07"/>
        <d v="2016-02-27T23:59:23"/>
        <d v="2015-08-20T16:04:57"/>
        <d v="2015-06-15T05:42:16"/>
        <d v="2015-10-24T15:43:59"/>
        <d v="2017-02-21T23:18:01"/>
        <d v="2014-05-25T22:31:40"/>
        <d v="2015-12-03T00:36:10"/>
        <d v="2016-01-24T15:43:19"/>
        <d v="2014-11-17T14:02:44"/>
        <d v="2015-11-04T19:25:16"/>
        <d v="2016-09-20T06:27:04"/>
        <d v="2015-03-23T22:44:10"/>
        <d v="2014-10-10T21:11:27"/>
        <d v="2014-07-03T22:29:24"/>
        <d v="2016-05-26T01:41:55"/>
        <d v="2014-09-06T19:10:10"/>
        <d v="2015-11-16T16:06:07"/>
        <d v="2015-06-08T05:33:24"/>
        <d v="2016-07-27T11:22:34"/>
        <d v="2015-01-10T02:01:04"/>
        <d v="2014-11-24T22:58:45"/>
        <d v="2015-03-30T05:16:22"/>
        <d v="2014-08-10T04:49:49"/>
        <d v="2014-10-11T15:36:50"/>
        <d v="2015-01-06T00:32:23"/>
        <d v="2016-03-26T12:13:07"/>
        <d v="2015-07-03T23:00:15"/>
        <d v="2014-10-12T15:16:31"/>
        <d v="2014-05-21T19:26:37"/>
        <d v="2014-09-02T21:05:16"/>
        <d v="2014-11-04T16:33:48"/>
        <d v="2016-09-19T20:11:25"/>
        <d v="2014-06-08T15:33:51"/>
        <d v="2016-07-02T22:23:59"/>
        <d v="2015-11-21T23:14:40"/>
        <d v="2016-04-05T01:27:24"/>
        <d v="2014-09-03T15:22:32"/>
        <d v="2014-06-08T16:40:56"/>
        <d v="2016-03-11T03:23:43"/>
        <d v="2016-06-21T17:44:28"/>
        <d v="2014-06-16T16:21:24"/>
        <d v="2015-04-18T14:07:06"/>
        <d v="2014-08-01T22:50:11"/>
        <d v="2016-05-08T00:56:28"/>
        <d v="2015-09-07T02:49:10"/>
        <d v="2017-01-02T23:07:35"/>
        <d v="2015-02-06T15:52:36"/>
        <d v="2015-02-15T16:00:20"/>
        <d v="2016-12-15T19:18:51"/>
        <d v="2014-07-11T18:35:11"/>
        <d v="2015-04-03T08:17:06"/>
        <d v="2015-10-25T13:16:15"/>
        <d v="2014-06-08T01:06:09"/>
        <d v="2014-10-12T19:05:49"/>
        <d v="2016-12-10T17:03:14"/>
        <d v="2017-01-16T18:54:02"/>
        <d v="2016-06-08T22:32:01"/>
        <d v="2016-06-09T16:45:16"/>
        <d v="2015-02-25T13:57:05"/>
        <d v="2015-11-18T04:32:33"/>
        <d v="2016-01-03T18:16:56"/>
        <d v="2016-09-28T10:28:26"/>
        <d v="2015-03-14T14:29:35"/>
        <d v="2015-11-15T22:34:59"/>
        <d v="2016-07-06T17:49:46"/>
        <d v="2015-01-05T14:42:04"/>
        <d v="2015-05-17T17:34:48"/>
        <d v="2015-08-12T16:08:57"/>
        <d v="2015-01-05T12:09:11"/>
        <d v="2015-02-23T04:40:47"/>
        <d v="2015-07-12T19:34:53"/>
        <d v="2014-09-27T02:05:00"/>
        <d v="2016-12-08T00:45:50"/>
        <d v="2017-02-03T12:43:39"/>
        <d v="2015-12-25T19:47:17"/>
        <d v="2016-05-24T17:19:57"/>
        <d v="2016-08-07T20:24:33"/>
        <d v="2014-11-03T02:59:50"/>
        <d v="2017-01-14T21:41:22"/>
        <d v="2016-05-04T20:21:13"/>
        <d v="2015-07-22T19:59:26"/>
        <d v="2016-10-16T06:40:34"/>
        <d v="2016-12-12T00:15:09"/>
        <d v="2015-03-09T01:11:06"/>
        <d v="2014-09-20T22:00:01"/>
        <d v="2017-02-20T00:45:37"/>
        <d v="2015-11-18T12:56:44"/>
        <d v="2016-06-10T15:02:31"/>
        <d v="2015-02-13T03:15:40"/>
        <d v="2016-02-19T22:43:06"/>
        <d v="2016-01-08T13:45:23"/>
      </sharedItems>
      <fieldGroup par="21" base="11">
        <rangePr groupBy="months" startDate="2009-06-05T03:55:13" endDate="2017-04-03T15:30:07"/>
        <groupItems count="14">
          <s v="&lt;6/5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4/3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SemiMixedTypes="0" containsString="0" containsNumber="1" containsInteg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1">
        <rangePr groupBy="quarters" startDate="2009-06-05T03:55:13" endDate="2017-04-03T15:30:07"/>
        <groupItems count="6">
          <s v="&lt;6/5/2009"/>
          <s v="Qtr1"/>
          <s v="Qtr2"/>
          <s v="Qtr3"/>
          <s v="Qtr4"/>
          <s v="&gt;4/3/2017"/>
        </groupItems>
      </fieldGroup>
    </cacheField>
    <cacheField name="Years" numFmtId="0" databaseField="0">
      <fieldGroup base="11">
        <rangePr groupBy="years" startDate="2009-06-05T03:55:13" endDate="2017-04-03T15:30:07"/>
        <groupItems count="11">
          <s v="&lt;6/5/2009"/>
          <s v="2009"/>
          <s v="2010"/>
          <s v="2011"/>
          <s v="2012"/>
          <s v="2013"/>
          <s v="2014"/>
          <s v="2015"/>
          <s v="2016"/>
          <s v="2017"/>
          <s v="&gt;4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8-11T03:00:00"/>
    <n v="1434931811"/>
    <x v="0"/>
    <b v="0"/>
    <n v="182"/>
    <b v="1"/>
    <s v="film &amp; video/television"/>
    <n v="1.3685882352941177"/>
    <n v="64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21T14:24:43"/>
    <n v="1485872683"/>
    <x v="1"/>
    <b v="0"/>
    <n v="79"/>
    <b v="1"/>
    <s v="film &amp; video/television"/>
    <n v="1.4260827250608272"/>
    <n v="1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3-05T16:51:23"/>
    <n v="1454691083"/>
    <x v="2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26T12:21:47"/>
    <n v="1404822107"/>
    <x v="3"/>
    <b v="0"/>
    <n v="150"/>
    <b v="1"/>
    <s v="film &amp; video/television"/>
    <n v="1.0389999999999999"/>
    <n v="69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6-01-07T20:01:19"/>
    <n v="1447963279"/>
    <x v="4"/>
    <b v="0"/>
    <n v="284"/>
    <b v="1"/>
    <s v="film &amp; video/television"/>
    <n v="1.2299154545454545"/>
    <n v="191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8-17T05:35:00"/>
    <n v="1468362207"/>
    <x v="5"/>
    <b v="0"/>
    <n v="47"/>
    <b v="1"/>
    <s v="film &amp; video/television"/>
    <n v="1.0977744436109027"/>
    <n v="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7-03T01:44:10"/>
    <n v="1401846250"/>
    <x v="6"/>
    <b v="0"/>
    <n v="58"/>
    <b v="1"/>
    <s v="film &amp; video/television"/>
    <n v="1.064875"/>
    <n v="147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24T01:07:47"/>
    <n v="1464224867"/>
    <x v="7"/>
    <b v="0"/>
    <n v="57"/>
    <b v="1"/>
    <s v="film &amp; video/television"/>
    <n v="1.0122222222222221"/>
    <n v="160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5-04T21:00:00"/>
    <n v="1460155212"/>
    <x v="8"/>
    <b v="0"/>
    <n v="12"/>
    <b v="1"/>
    <s v="film &amp; video/television"/>
    <n v="1.0004342857142856"/>
    <n v="29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5-06T02:29:04"/>
    <n v="1458268144"/>
    <x v="9"/>
    <b v="0"/>
    <n v="20"/>
    <b v="1"/>
    <s v="film &amp; video/television"/>
    <n v="1.2599800000000001"/>
    <n v="3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7-14T01:37:59"/>
    <n v="1400636279"/>
    <x v="10"/>
    <b v="0"/>
    <n v="19"/>
    <b v="1"/>
    <s v="film &amp; video/television"/>
    <n v="1.0049999999999999"/>
    <n v="159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9-10T03:00:00"/>
    <n v="1469126462"/>
    <x v="11"/>
    <b v="0"/>
    <n v="75"/>
    <b v="1"/>
    <s v="film &amp; video/television"/>
    <n v="1.2050000000000001"/>
    <n v="80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8-04T03:00:00"/>
    <n v="1401642425"/>
    <x v="12"/>
    <b v="0"/>
    <n v="827"/>
    <b v="1"/>
    <s v="film &amp; video/television"/>
    <n v="1.6529333333333334"/>
    <n v="60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7-12T20:27:00"/>
    <n v="1463588109"/>
    <x v="13"/>
    <b v="0"/>
    <n v="51"/>
    <b v="1"/>
    <s v="film &amp; video/television"/>
    <n v="1.5997142857142856"/>
    <n v="110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8-01T13:59:00"/>
    <n v="1403051888"/>
    <x v="14"/>
    <b v="0"/>
    <n v="41"/>
    <b v="1"/>
    <s v="film &amp; video/television"/>
    <n v="1.0093333333333334"/>
    <n v="148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10-16T20:14:00"/>
    <n v="1441790658"/>
    <x v="15"/>
    <b v="0"/>
    <n v="98"/>
    <b v="1"/>
    <s v="film &amp; video/television"/>
    <n v="1.0660000000000001"/>
    <n v="22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7-05T05:30:00"/>
    <n v="1398971211"/>
    <x v="16"/>
    <b v="0"/>
    <n v="70"/>
    <b v="1"/>
    <s v="film &amp; video/television"/>
    <n v="1.0024166666666667"/>
    <n v="172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23T18:33:42"/>
    <n v="1412530422"/>
    <x v="17"/>
    <b v="0"/>
    <n v="36"/>
    <b v="1"/>
    <s v="film &amp; video/television"/>
    <n v="1.0066666666666666"/>
    <n v="42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10-06T13:00:56"/>
    <n v="1408366856"/>
    <x v="18"/>
    <b v="0"/>
    <n v="342"/>
    <b v="1"/>
    <s v="film &amp; video/television"/>
    <n v="1.0632110000000001"/>
    <n v="9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8-08T19:35:34"/>
    <n v="1434828934"/>
    <x v="19"/>
    <b v="0"/>
    <n v="22"/>
    <b v="1"/>
    <s v="film &amp; video/television"/>
    <n v="1.4529411764705882"/>
    <n v="56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10-02T18:11:52"/>
    <n v="1436983912"/>
    <x v="20"/>
    <b v="0"/>
    <n v="25"/>
    <b v="1"/>
    <s v="film &amp; video/television"/>
    <n v="1.002"/>
    <n v="8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10-15T15:03:09"/>
    <n v="1409151789"/>
    <x v="21"/>
    <b v="0"/>
    <n v="101"/>
    <b v="1"/>
    <s v="film &amp; video/television"/>
    <n v="1.0913513513513513"/>
    <n v="200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20T07:59:00"/>
    <n v="1418766740"/>
    <x v="22"/>
    <b v="0"/>
    <n v="8"/>
    <b v="1"/>
    <s v="film &amp; video/television"/>
    <n v="1.1714285714285715"/>
    <n v="51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5-19T15:20:00"/>
    <n v="1428086501"/>
    <x v="23"/>
    <b v="0"/>
    <n v="23"/>
    <b v="1"/>
    <s v="film &amp; video/television"/>
    <n v="1.1850000000000001"/>
    <n v="10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10-04T19:39:00"/>
    <n v="1439494863"/>
    <x v="24"/>
    <b v="0"/>
    <n v="574"/>
    <b v="1"/>
    <s v="film &amp; video/television"/>
    <n v="1.0880768571428572"/>
    <n v="66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28T00:36:01"/>
    <n v="1447115761"/>
    <x v="25"/>
    <b v="0"/>
    <n v="14"/>
    <b v="1"/>
    <s v="film &amp; video/television"/>
    <n v="1.3333333333333333"/>
    <n v="57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9-05T12:22:24"/>
    <n v="1404822144"/>
    <x v="26"/>
    <b v="0"/>
    <n v="19"/>
    <b v="1"/>
    <s v="film &amp; video/television"/>
    <n v="1.552"/>
    <n v="102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2-05T04:57:13"/>
    <n v="1413518233"/>
    <x v="27"/>
    <b v="0"/>
    <n v="150"/>
    <b v="1"/>
    <s v="film &amp; video/television"/>
    <n v="1.1172500000000001"/>
    <n v="149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6-01-04T23:08:04"/>
    <n v="1447715284"/>
    <x v="28"/>
    <b v="0"/>
    <n v="71"/>
    <b v="1"/>
    <s v="film &amp; video/television"/>
    <n v="1.0035000000000001"/>
    <n v="170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8-10T16:09:28"/>
    <n v="1403453368"/>
    <x v="29"/>
    <b v="0"/>
    <n v="117"/>
    <b v="1"/>
    <s v="film &amp; video/television"/>
    <n v="1.2333333333333334"/>
    <n v="3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9-09T07:01:55"/>
    <n v="1406012515"/>
    <x v="30"/>
    <b v="0"/>
    <n v="53"/>
    <b v="1"/>
    <s v="film &amp; video/television"/>
    <n v="1.0129975"/>
    <n v="7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2-13T19:00:34"/>
    <n v="1452193234"/>
    <x v="31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6-01T03:59:00"/>
    <n v="1459523017"/>
    <x v="32"/>
    <b v="0"/>
    <n v="89"/>
    <b v="1"/>
    <s v="film &amp; video/television"/>
    <n v="1.0024604569420035"/>
    <n v="320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27T16:51:41"/>
    <n v="1444405901"/>
    <x v="33"/>
    <b v="0"/>
    <n v="64"/>
    <b v="1"/>
    <s v="film &amp; video/television"/>
    <n v="1.0209523809523811"/>
    <n v="84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24T07:43:21"/>
    <n v="1405928601"/>
    <x v="34"/>
    <b v="0"/>
    <n v="68"/>
    <b v="1"/>
    <s v="film &amp; video/television"/>
    <n v="1.3046153846153845"/>
    <n v="50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5-17T00:00:00"/>
    <n v="1428130814"/>
    <x v="35"/>
    <b v="0"/>
    <n v="28"/>
    <b v="1"/>
    <s v="film &amp; video/television"/>
    <n v="1.665"/>
    <n v="59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23T06:22:05"/>
    <n v="1425540125"/>
    <x v="36"/>
    <b v="0"/>
    <n v="44"/>
    <b v="1"/>
    <s v="film &amp; video/television"/>
    <n v="1.4215"/>
    <n v="19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3-18T16:37:59"/>
    <n v="1422463079"/>
    <x v="37"/>
    <b v="0"/>
    <n v="253"/>
    <b v="1"/>
    <s v="film &amp; video/television"/>
    <n v="1.8344090909090909"/>
    <n v="160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30T01:22:24"/>
    <n v="1365643344"/>
    <x v="38"/>
    <b v="0"/>
    <n v="66"/>
    <b v="1"/>
    <s v="film &amp; video/television"/>
    <n v="1.1004"/>
    <n v="42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6-13T22:59:00"/>
    <n v="1398388068"/>
    <x v="39"/>
    <b v="0"/>
    <n v="217"/>
    <b v="1"/>
    <s v="film &amp; video/television"/>
    <n v="1.3098000000000001"/>
    <n v="15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7-08T04:00:00"/>
    <n v="1401426488"/>
    <x v="40"/>
    <b v="0"/>
    <n v="16"/>
    <b v="1"/>
    <s v="film &amp; video/television"/>
    <n v="1.0135000000000001"/>
    <n v="127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24T13:39:14"/>
    <n v="1409924354"/>
    <x v="41"/>
    <b v="0"/>
    <n v="19"/>
    <b v="1"/>
    <s v="film &amp; video/television"/>
    <n v="1"/>
    <n v="105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5-01-16T15:20:26"/>
    <n v="1417188026"/>
    <x v="42"/>
    <b v="0"/>
    <n v="169"/>
    <b v="1"/>
    <s v="film &amp; video/television"/>
    <n v="1.4185714285714286"/>
    <n v="11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8-01T00:00:00"/>
    <n v="1402599486"/>
    <x v="43"/>
    <b v="0"/>
    <n v="263"/>
    <b v="1"/>
    <s v="film &amp; video/television"/>
    <n v="3.0865999999999998"/>
    <n v="117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26T02:22:17"/>
    <n v="1408760537"/>
    <x v="44"/>
    <b v="0"/>
    <n v="15"/>
    <b v="1"/>
    <s v="film &amp; video/television"/>
    <n v="1"/>
    <n v="133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5-16T14:58:27"/>
    <n v="1459177107"/>
    <x v="45"/>
    <b v="0"/>
    <n v="61"/>
    <b v="1"/>
    <s v="film &amp; video/television"/>
    <n v="1.2"/>
    <n v="98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6-01-03T23:09:34"/>
    <n v="1447628974"/>
    <x v="46"/>
    <b v="0"/>
    <n v="45"/>
    <b v="1"/>
    <s v="film &amp; video/television"/>
    <n v="1.0416666666666667"/>
    <n v="19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5-01-07T20:40:07"/>
    <n v="1413834007"/>
    <x v="47"/>
    <b v="0"/>
    <n v="70"/>
    <b v="1"/>
    <s v="film &amp; video/television"/>
    <n v="1.0761100000000001"/>
    <n v="7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20T12:00:00"/>
    <n v="1422534260"/>
    <x v="48"/>
    <b v="0"/>
    <n v="38"/>
    <b v="1"/>
    <s v="film &amp; video/television"/>
    <n v="1.0794999999999999"/>
    <n v="57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1-12T04:14:05"/>
    <n v="1443068045"/>
    <x v="49"/>
    <b v="0"/>
    <n v="87"/>
    <b v="1"/>
    <s v="film &amp; video/television"/>
    <n v="1"/>
    <n v="138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2-18T17:00:00"/>
    <n v="1419271458"/>
    <x v="50"/>
    <b v="0"/>
    <n v="22"/>
    <b v="1"/>
    <s v="film &amp; video/television"/>
    <n v="1"/>
    <n v="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29T22:17:17"/>
    <n v="1436653037"/>
    <x v="51"/>
    <b v="0"/>
    <n v="119"/>
    <b v="1"/>
    <s v="film &amp; video/television"/>
    <n v="1.2801818181818181"/>
    <n v="118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8-05T16:50:46"/>
    <n v="1403023846"/>
    <x v="52"/>
    <b v="0"/>
    <n v="52"/>
    <b v="1"/>
    <s v="film &amp; video/television"/>
    <n v="1.1620999999999999"/>
    <n v="2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23T22:00:00"/>
    <n v="1395407445"/>
    <x v="53"/>
    <b v="0"/>
    <n v="117"/>
    <b v="1"/>
    <s v="film &amp; video/television"/>
    <n v="1.0963333333333334"/>
    <n v="28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6-01-13T17:07:01"/>
    <n v="1448471221"/>
    <x v="54"/>
    <b v="0"/>
    <n v="52"/>
    <b v="1"/>
    <s v="film &amp; video/television"/>
    <n v="1.01"/>
    <n v="19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6-15T23:15:16"/>
    <n v="1462576516"/>
    <x v="55"/>
    <b v="0"/>
    <n v="86"/>
    <b v="1"/>
    <s v="film &amp; video/television"/>
    <n v="1.2895348837209302"/>
    <n v="12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27T16:00:00"/>
    <n v="1432559424"/>
    <x v="56"/>
    <b v="0"/>
    <n v="174"/>
    <b v="1"/>
    <s v="film &amp; video/television"/>
    <n v="1.0726249999999999"/>
    <n v="49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5-14T19:59:22"/>
    <n v="1427399962"/>
    <x v="57"/>
    <b v="0"/>
    <n v="69"/>
    <b v="1"/>
    <s v="film &amp; video/television"/>
    <n v="1.0189999999999999"/>
    <n v="22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2-08T18:52:52"/>
    <n v="1413827572"/>
    <x v="58"/>
    <b v="0"/>
    <n v="75"/>
    <b v="1"/>
    <s v="film &amp; video/television"/>
    <n v="1.0290999999999999"/>
    <n v="137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10-03T21:00:00"/>
    <n v="1439530776"/>
    <x v="59"/>
    <b v="0"/>
    <n v="33"/>
    <b v="1"/>
    <s v="film &amp; video/television"/>
    <n v="1.0012570000000001"/>
    <n v="607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4-11T00:00:00"/>
    <n v="1393882717"/>
    <x v="60"/>
    <b v="0"/>
    <n v="108"/>
    <b v="1"/>
    <s v="film &amp; video/shorts"/>
    <n v="1.0329622222222221"/>
    <n v="4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25T19:32:37"/>
    <n v="1368646357"/>
    <x v="61"/>
    <b v="0"/>
    <n v="23"/>
    <b v="1"/>
    <s v="film &amp; video/shorts"/>
    <n v="1.4830000000000001"/>
    <n v="322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22T19:11:18"/>
    <n v="1360177878"/>
    <x v="62"/>
    <b v="0"/>
    <n v="48"/>
    <b v="1"/>
    <s v="film &amp; video/shorts"/>
    <n v="1.5473333333333332"/>
    <n v="97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4-01-16T04:59:00"/>
    <n v="1386194013"/>
    <x v="63"/>
    <b v="0"/>
    <n v="64"/>
    <b v="1"/>
    <s v="film &amp; video/shorts"/>
    <n v="1.1351849999999999"/>
    <n v="35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27T00:26:21"/>
    <n v="1370651181"/>
    <x v="64"/>
    <b v="0"/>
    <n v="24"/>
    <b v="1"/>
    <s v="film &amp; video/shorts"/>
    <n v="1.7333333333333334"/>
    <n v="8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30T05:59:00"/>
    <n v="1405453354"/>
    <x v="65"/>
    <b v="0"/>
    <n v="57"/>
    <b v="1"/>
    <s v="film &amp; video/shorts"/>
    <n v="1.0752857142857142"/>
    <n v="132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8-06T20:23:40"/>
    <n v="1466281420"/>
    <x v="66"/>
    <b v="0"/>
    <n v="26"/>
    <b v="1"/>
    <s v="film &amp; video/shorts"/>
    <n v="1.1859999999999999"/>
    <n v="91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8-03T14:00:04"/>
    <n v="1339768804"/>
    <x v="67"/>
    <b v="0"/>
    <n v="20"/>
    <b v="1"/>
    <s v="film &amp; video/shorts"/>
    <n v="1.1625000000000001"/>
    <n v="116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3-14T13:39:51"/>
    <n v="1390570791"/>
    <x v="68"/>
    <b v="0"/>
    <n v="36"/>
    <b v="1"/>
    <s v="film &amp; video/shorts"/>
    <n v="1.2716666666666667"/>
    <n v="21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21T06:59:00"/>
    <n v="1314765025"/>
    <x v="69"/>
    <b v="0"/>
    <n v="178"/>
    <b v="1"/>
    <s v="film &amp; video/shorts"/>
    <n v="1.109423"/>
    <n v="62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23T21:30:45"/>
    <n v="1309987845"/>
    <x v="70"/>
    <b v="0"/>
    <n v="17"/>
    <b v="1"/>
    <s v="film &amp; video/shorts"/>
    <n v="1.272"/>
    <n v="3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6-16T06:30:57"/>
    <n v="1333002657"/>
    <x v="71"/>
    <b v="0"/>
    <n v="32"/>
    <b v="1"/>
    <s v="film &amp; video/shorts"/>
    <n v="1.2394444444444443"/>
    <n v="70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2-04T00:00:00"/>
    <n v="1351210481"/>
    <x v="72"/>
    <b v="0"/>
    <n v="41"/>
    <b v="1"/>
    <s v="film &amp; video/shorts"/>
    <n v="1.084090909090909"/>
    <n v="58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22T03:59:00"/>
    <n v="1297620584"/>
    <x v="73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2-09T11:41:35"/>
    <n v="1450784495"/>
    <x v="74"/>
    <b v="0"/>
    <n v="29"/>
    <b v="1"/>
    <s v="film &amp; video/shorts"/>
    <n v="1.1293199999999999"/>
    <n v="19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5-12T05:01:12"/>
    <n v="1364101272"/>
    <x v="75"/>
    <b v="0"/>
    <n v="47"/>
    <b v="1"/>
    <s v="film &amp; video/shorts"/>
    <n v="1.1542857142857144"/>
    <n v="8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2-01-15T17:35:58"/>
    <n v="1319819758"/>
    <x v="76"/>
    <b v="0"/>
    <n v="15"/>
    <b v="1"/>
    <s v="film &amp; video/shorts"/>
    <n v="1.5333333333333334"/>
    <n v="31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6-09T02:59:00"/>
    <n v="1332991717"/>
    <x v="77"/>
    <b v="0"/>
    <n v="26"/>
    <b v="1"/>
    <s v="film &amp; video/shorts"/>
    <n v="3.9249999999999998"/>
    <n v="60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20T17:32:01"/>
    <n v="1471887121"/>
    <x v="78"/>
    <b v="0"/>
    <n v="35"/>
    <b v="1"/>
    <s v="film &amp; video/shorts"/>
    <n v="27.02"/>
    <n v="39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5-14T18:38:13"/>
    <n v="1395859093"/>
    <x v="79"/>
    <b v="0"/>
    <n v="41"/>
    <b v="1"/>
    <s v="film &amp; video/shorts"/>
    <n v="1.27"/>
    <n v="40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29T02:00:56"/>
    <n v="1383616856"/>
    <x v="80"/>
    <b v="0"/>
    <n v="47"/>
    <b v="1"/>
    <s v="film &amp; video/shorts"/>
    <n v="1.0725"/>
    <n v="27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8-02T03:02:00"/>
    <n v="1341892127"/>
    <x v="81"/>
    <b v="0"/>
    <n v="28"/>
    <b v="1"/>
    <s v="film &amp; video/shorts"/>
    <n v="1.98"/>
    <n v="53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28T19:41:01"/>
    <n v="1315597261"/>
    <x v="82"/>
    <b v="0"/>
    <n v="100"/>
    <b v="1"/>
    <s v="film &amp; video/shorts"/>
    <n v="1.0001249999999999"/>
    <n v="40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3-13T11:30:00"/>
    <n v="1423320389"/>
    <x v="83"/>
    <b v="0"/>
    <n v="13"/>
    <b v="1"/>
    <s v="film &amp; video/shorts"/>
    <n v="1.0249999999999999"/>
    <n v="16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6-03T18:11:26"/>
    <n v="1302891086"/>
    <x v="84"/>
    <b v="0"/>
    <n v="7"/>
    <b v="1"/>
    <s v="film &amp; video/shorts"/>
    <n v="1"/>
    <n v="7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10-12T03:00:37"/>
    <n v="1314154837"/>
    <x v="85"/>
    <b v="0"/>
    <n v="21"/>
    <b v="1"/>
    <s v="film &amp; video/shorts"/>
    <n v="1.2549999999999999"/>
    <n v="72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6-01-15T14:20:45"/>
    <n v="1444828845"/>
    <x v="86"/>
    <b v="0"/>
    <n v="17"/>
    <b v="1"/>
    <s v="film &amp; video/shorts"/>
    <n v="1.0646666666666667"/>
    <n v="3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22T01:41:00"/>
    <n v="1274705803"/>
    <x v="87"/>
    <b v="0"/>
    <n v="25"/>
    <b v="1"/>
    <s v="film &amp; video/shorts"/>
    <n v="1.046"/>
    <n v="105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7-11T15:48:51"/>
    <n v="1401205731"/>
    <x v="88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21T18:03:12"/>
    <n v="1368036192"/>
    <x v="89"/>
    <b v="0"/>
    <n v="56"/>
    <b v="1"/>
    <s v="film &amp; video/shorts"/>
    <n v="1.1506666666666667"/>
    <n v="123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31T07:08:19"/>
    <n v="1307862499"/>
    <x v="90"/>
    <b v="0"/>
    <n v="16"/>
    <b v="1"/>
    <s v="film &amp; video/shorts"/>
    <n v="1.004"/>
    <n v="31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6-05T09:39:24"/>
    <n v="1300354764"/>
    <x v="91"/>
    <b v="0"/>
    <n v="46"/>
    <b v="1"/>
    <s v="film &amp; video/shorts"/>
    <n v="1.2"/>
    <n v="78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20T08:00:00"/>
    <n v="1481949983"/>
    <x v="92"/>
    <b v="0"/>
    <n v="43"/>
    <b v="1"/>
    <s v="film &amp; video/shorts"/>
    <n v="1.052"/>
    <n v="12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22T21:00:00"/>
    <n v="1338928537"/>
    <x v="93"/>
    <b v="0"/>
    <n v="15"/>
    <b v="1"/>
    <s v="film &amp; video/shorts"/>
    <n v="1.1060000000000001"/>
    <n v="7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26T17:13:42"/>
    <n v="1395162822"/>
    <x v="94"/>
    <b v="0"/>
    <n v="12"/>
    <b v="1"/>
    <s v="film &amp; video/shorts"/>
    <n v="1.04"/>
    <n v="22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3-16T00:07:21"/>
    <n v="1327622841"/>
    <x v="95"/>
    <b v="0"/>
    <n v="21"/>
    <b v="1"/>
    <s v="film &amp; video/shorts"/>
    <n v="1.3142857142857143"/>
    <n v="22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20T03:00:00"/>
    <n v="1274889241"/>
    <x v="96"/>
    <b v="0"/>
    <n v="34"/>
    <b v="1"/>
    <s v="film &amp; video/shorts"/>
    <n v="1.1466666666666667"/>
    <n v="51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31T03:14:42"/>
    <n v="1307848482"/>
    <x v="97"/>
    <b v="0"/>
    <n v="8"/>
    <b v="1"/>
    <s v="film &amp; video/shorts"/>
    <n v="1.0625"/>
    <n v="5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26T23:30:00"/>
    <n v="1351796674"/>
    <x v="98"/>
    <b v="0"/>
    <n v="60"/>
    <b v="1"/>
    <s v="film &amp; video/shorts"/>
    <n v="1.0625"/>
    <n v="5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2-10T21:39:59"/>
    <n v="1387834799"/>
    <x v="99"/>
    <b v="0"/>
    <n v="39"/>
    <b v="1"/>
    <s v="film &amp; video/shorts"/>
    <n v="1.0601933333333333"/>
    <n v="41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23T19:04:46"/>
    <n v="1350324286"/>
    <x v="100"/>
    <b v="0"/>
    <n v="26"/>
    <b v="1"/>
    <s v="film &amp; video/shorts"/>
    <n v="1"/>
    <n v="19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2-12T18:38:30"/>
    <n v="1356979110"/>
    <x v="101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1-01-11T03:08:53"/>
    <n v="1290481733"/>
    <x v="102"/>
    <b v="0"/>
    <n v="65"/>
    <b v="1"/>
    <s v="film &amp; video/shorts"/>
    <n v="1.2775000000000001"/>
    <n v="118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26T19:20:30"/>
    <n v="1392232830"/>
    <x v="103"/>
    <b v="0"/>
    <n v="49"/>
    <b v="1"/>
    <s v="film &amp; video/shorts"/>
    <n v="1.0515384615384615"/>
    <n v="2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22T01:00:00"/>
    <n v="1299775266"/>
    <x v="104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6-02T00:00:00"/>
    <n v="1461605020"/>
    <x v="105"/>
    <b v="0"/>
    <n v="60"/>
    <b v="1"/>
    <s v="film &amp; video/shorts"/>
    <n v="1.074090909090909"/>
    <n v="39"/>
    <x v="0"/>
    <x v="1"/>
  </r>
  <r>
    <n v="106"/>
    <s v="LOST WEEKEND"/>
    <s v="A Boy. A Girl. A Car. A Serial Killer."/>
    <n v="5000"/>
    <n v="5025"/>
    <x v="0"/>
    <x v="0"/>
    <s v="USD"/>
    <n v="1333391901"/>
    <d v="2012-04-21T18:38:21"/>
    <n v="1332182301"/>
    <x v="106"/>
    <b v="0"/>
    <n v="27"/>
    <b v="1"/>
    <s v="film &amp; video/shorts"/>
    <n v="1.0049999999999999"/>
    <n v="186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5-13T23:34:47"/>
    <n v="1301787287"/>
    <x v="107"/>
    <b v="0"/>
    <n v="69"/>
    <b v="1"/>
    <s v="film &amp; video/shorts"/>
    <n v="1.0246666666666666"/>
    <n v="11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6-19T14:42:50"/>
    <n v="1364827370"/>
    <x v="108"/>
    <b v="0"/>
    <n v="47"/>
    <b v="1"/>
    <s v="film &amp; video/shorts"/>
    <n v="2.4666666666666668"/>
    <n v="79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3-17T00:37:10"/>
    <n v="1296088630"/>
    <x v="109"/>
    <b v="0"/>
    <n v="47"/>
    <b v="1"/>
    <s v="film &amp; video/shorts"/>
    <n v="2.1949999999999998"/>
    <n v="4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2-03T05:59:00"/>
    <n v="1381445253"/>
    <x v="110"/>
    <b v="0"/>
    <n v="26"/>
    <b v="1"/>
    <s v="film &amp; video/shorts"/>
    <n v="1.3076923076923077"/>
    <n v="65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6-19T07:59:47"/>
    <n v="1430467187"/>
    <x v="111"/>
    <b v="0"/>
    <n v="53"/>
    <b v="1"/>
    <s v="film &amp; video/shorts"/>
    <n v="1.5457142857142858"/>
    <n v="10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5-02T02:00:00"/>
    <n v="1395277318"/>
    <x v="112"/>
    <b v="0"/>
    <n v="81"/>
    <b v="1"/>
    <s v="film &amp; video/shorts"/>
    <n v="1.04"/>
    <n v="64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25T15:00:00"/>
    <n v="1311963128"/>
    <x v="113"/>
    <b v="0"/>
    <n v="78"/>
    <b v="1"/>
    <s v="film &amp; video/shorts"/>
    <n v="1.41"/>
    <n v="90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2-01T06:34:48"/>
    <n v="1321252488"/>
    <x v="114"/>
    <b v="0"/>
    <n v="35"/>
    <b v="1"/>
    <s v="film &amp; video/shorts"/>
    <n v="1.0333333333333334"/>
    <n v="89"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23T17:44:04"/>
    <n v="1326217444"/>
    <x v="115"/>
    <b v="0"/>
    <n v="22"/>
    <b v="1"/>
    <s v="film &amp; video/shorts"/>
    <n v="1.4044444444444444"/>
    <n v="29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27T10:55:55"/>
    <n v="1298289355"/>
    <x v="116"/>
    <b v="0"/>
    <n v="57"/>
    <b v="1"/>
    <s v="film &amp; video/shorts"/>
    <n v="1.1365714285714286"/>
    <n v="70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28T19:00:00"/>
    <n v="1268337744"/>
    <x v="117"/>
    <b v="0"/>
    <n v="27"/>
    <b v="1"/>
    <s v="film &amp; video/shorts"/>
    <n v="1.0049377777777779"/>
    <n v="167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8-17T01:17:16"/>
    <n v="1309310236"/>
    <x v="118"/>
    <b v="0"/>
    <n v="39"/>
    <b v="1"/>
    <s v="film &amp; video/shorts"/>
    <n v="1.1303159999999999"/>
    <n v="145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9-01T23:00:00"/>
    <n v="1310693986"/>
    <x v="119"/>
    <b v="0"/>
    <n v="37"/>
    <b v="1"/>
    <s v="film &amp; video/shorts"/>
    <n v="1.0455692307692308"/>
    <n v="92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22T01:11:47"/>
    <n v="1472865107"/>
    <x v="120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5-07T10:16:00"/>
    <n v="1427993710"/>
    <x v="121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29T10:21:47"/>
    <n v="1470910907"/>
    <x v="122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1-16T22:00:00"/>
    <n v="1411411564"/>
    <x v="123"/>
    <b v="0"/>
    <n v="6"/>
    <b v="0"/>
    <s v="film &amp; video/science fiction"/>
    <n v="2.7454545454545453E-3"/>
    <n v="25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6-03T22:17:22"/>
    <n v="1429568242"/>
    <x v="124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22T23:51:20"/>
    <n v="1480981880"/>
    <x v="125"/>
    <b v="0"/>
    <n v="6"/>
    <b v="0"/>
    <s v="film &amp; video/science fiction"/>
    <n v="0.14000000000000001"/>
    <n v="12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30T02:00:00"/>
    <n v="1431353337"/>
    <x v="126"/>
    <b v="0"/>
    <n v="13"/>
    <b v="0"/>
    <s v="film &amp; video/science fiction"/>
    <n v="5.5480000000000002E-2"/>
    <n v="107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22T13:59:01"/>
    <n v="1425481141"/>
    <x v="127"/>
    <b v="0"/>
    <n v="4"/>
    <b v="0"/>
    <s v="film &amp; video/science fiction"/>
    <n v="2.375E-2"/>
    <n v="48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11-08T05:28:13"/>
    <n v="1473917293"/>
    <x v="128"/>
    <b v="0"/>
    <n v="6"/>
    <b v="0"/>
    <s v="film &amp; video/science fiction"/>
    <n v="1.8669999999999999E-2"/>
    <n v="311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1-18T22:29:43"/>
    <n v="1409524183"/>
    <x v="129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7-05T20:16:00"/>
    <n v="1400536692"/>
    <x v="130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d v="2016-07-25T00:00:00"/>
    <n v="1466453161"/>
    <x v="13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26T20:30:07"/>
    <n v="1411500607"/>
    <x v="132"/>
    <b v="0"/>
    <n v="81"/>
    <b v="0"/>
    <s v="film &amp; video/science fiction"/>
    <n v="9.5687499999999995E-2"/>
    <n v="95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6-19T17:31:00"/>
    <n v="1462130584"/>
    <x v="133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23T17:00:00"/>
    <n v="1438811418"/>
    <x v="134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20T19:00:00"/>
    <n v="1401354597"/>
    <x v="135"/>
    <b v="0"/>
    <n v="5"/>
    <b v="0"/>
    <s v="film &amp; video/science fiction"/>
    <n v="0.13433333333333333"/>
    <n v="81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6-04T10:16:00"/>
    <n v="1427968234"/>
    <x v="136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31T13:46:33"/>
    <n v="1440337593"/>
    <x v="137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20T04:59:00"/>
    <n v="1435731041"/>
    <x v="138"/>
    <b v="0"/>
    <n v="58"/>
    <b v="0"/>
    <s v="film &amp; video/science fiction"/>
    <n v="3.1413333333333335E-2"/>
    <n v="81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31T22:06:12"/>
    <n v="1435874772"/>
    <x v="139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4-08T03:45:32"/>
    <n v="1424234732"/>
    <x v="140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6-19T03:40:23"/>
    <n v="1429155623"/>
    <x v="141"/>
    <b v="0"/>
    <n v="28"/>
    <b v="0"/>
    <s v="film &amp; video/science fiction"/>
    <n v="0.10775"/>
    <n v="46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2-05T22:26:18"/>
    <n v="1414358778"/>
    <x v="142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22T05:55:00"/>
    <n v="1467941542"/>
    <x v="143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5-02T17:17:52"/>
    <n v="1423765072"/>
    <x v="144"/>
    <b v="0"/>
    <n v="37"/>
    <b v="0"/>
    <s v="film &amp; video/science fiction"/>
    <n v="0.27600000000000002"/>
    <n v="56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30T13:00:52"/>
    <n v="1436965252"/>
    <x v="145"/>
    <b v="0"/>
    <n v="9"/>
    <b v="0"/>
    <s v="film &amp; video/science fiction"/>
    <n v="7.5111111111111115E-2"/>
    <n v="38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2-06T00:23:18"/>
    <n v="1479514998"/>
    <x v="146"/>
    <b v="0"/>
    <n v="3"/>
    <b v="0"/>
    <s v="film &amp; video/science fiction"/>
    <n v="5.7499999999999999E-3"/>
    <n v="38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27T18:18:00"/>
    <n v="1417026340"/>
    <x v="147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3-17T06:45:36"/>
    <n v="1453963536"/>
    <x v="148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5-01-13T08:00:00"/>
    <n v="1416888470"/>
    <x v="149"/>
    <b v="0"/>
    <n v="6"/>
    <b v="0"/>
    <s v="film &amp; video/science fiction"/>
    <n v="9.1999999999999998E-3"/>
    <n v="15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6-14T03:53:02"/>
    <n v="1427428382"/>
    <x v="150"/>
    <b v="0"/>
    <n v="67"/>
    <b v="0"/>
    <s v="film &amp; video/science fiction"/>
    <n v="0.23163076923076922"/>
    <n v="449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7-07T13:13:11"/>
    <n v="1429449191"/>
    <x v="15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10-12T01:51:40"/>
    <n v="1408845100"/>
    <x v="152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21T15:04:04"/>
    <n v="1413900244"/>
    <x v="153"/>
    <b v="0"/>
    <n v="10"/>
    <b v="0"/>
    <s v="film &amp; video/science fiction"/>
    <n v="7.1799999999999998E-3"/>
    <n v="36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22T13:08:15"/>
    <n v="1429621695"/>
    <x v="154"/>
    <b v="0"/>
    <n v="3"/>
    <b v="0"/>
    <s v="film &amp; video/science fiction"/>
    <n v="2.6666666666666668E-2"/>
    <n v="1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8-11T13:25:35"/>
    <n v="1434201935"/>
    <x v="155"/>
    <b v="0"/>
    <n v="4"/>
    <b v="0"/>
    <s v="film &amp; video/science fiction"/>
    <n v="6.0000000000000002E-5"/>
    <n v="20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22T02:59:56"/>
    <n v="1401850796"/>
    <x v="15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3-16T21:52:52"/>
    <n v="1453931572"/>
    <x v="157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1-10T01:50:28"/>
    <n v="1411350628"/>
    <x v="15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22T10:25:45"/>
    <n v="1464085545"/>
    <x v="159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9-03T21:54:51"/>
    <n v="1434491691"/>
    <x v="160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21T16:29:55"/>
    <n v="1401726595"/>
    <x v="161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9-04T23:42:00"/>
    <n v="1405393356"/>
    <x v="162"/>
    <b v="0"/>
    <n v="10"/>
    <b v="0"/>
    <s v="film &amp; video/drama"/>
    <n v="0.15535714285714286"/>
    <n v="44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20T00:00:00"/>
    <n v="1440716654"/>
    <x v="163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10-08T18:18:21"/>
    <n v="1405966701"/>
    <x v="164"/>
    <b v="0"/>
    <n v="7"/>
    <b v="0"/>
    <s v="film &amp; video/drama"/>
    <n v="5.3333333333333332E-3"/>
    <n v="91"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31T15:48:44"/>
    <n v="1450021724"/>
    <x v="165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2-04T01:49:22"/>
    <n v="1481939362"/>
    <x v="166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23T22:15:35"/>
    <n v="1433542535"/>
    <x v="167"/>
    <b v="0"/>
    <n v="2"/>
    <b v="0"/>
    <s v="film &amp; video/drama"/>
    <n v="1E-4"/>
    <n v="6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4-07T19:02:50"/>
    <n v="1424203370"/>
    <x v="168"/>
    <b v="0"/>
    <n v="3"/>
    <b v="0"/>
    <s v="film &amp; video/drama"/>
    <n v="4.0625000000000001E-2"/>
    <n v="108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1-06T12:07:39"/>
    <n v="1411042059"/>
    <x v="16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9-18T05:28:00"/>
    <n v="1438385283"/>
    <x v="170"/>
    <b v="0"/>
    <n v="10"/>
    <b v="0"/>
    <s v="film &amp; video/drama"/>
    <n v="3.2500000000000001E-2"/>
    <n v="33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31T04:20:14"/>
    <n v="1465791614"/>
    <x v="171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4-07T08:28:43"/>
    <n v="1423733323"/>
    <x v="172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3-19T13:45:08"/>
    <n v="1422539108"/>
    <x v="173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27T18:12:56"/>
    <n v="1425924776"/>
    <x v="174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9-17T18:40:11"/>
    <n v="1407177611"/>
    <x v="175"/>
    <b v="0"/>
    <n v="26"/>
    <b v="0"/>
    <s v="film &amp; video/drama"/>
    <n v="6.4850000000000005E-2"/>
    <n v="50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24T19:46:39"/>
    <n v="1436211999"/>
    <x v="176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4-12T00:08:46"/>
    <n v="1425690526"/>
    <x v="177"/>
    <b v="0"/>
    <n v="7"/>
    <b v="0"/>
    <s v="film &amp; video/drama"/>
    <n v="0.4"/>
    <n v="26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2-15T23:55:45"/>
    <n v="1445986545"/>
    <x v="178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23T01:55:55"/>
    <n v="1454464555"/>
    <x v="179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5-02T19:00:00"/>
    <n v="1425512843"/>
    <x v="180"/>
    <b v="0"/>
    <n v="13"/>
    <b v="0"/>
    <s v="film &amp; video/drama"/>
    <n v="0.33416666666666667"/>
    <n v="31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7-11T17:48:15"/>
    <n v="1432403295"/>
    <x v="181"/>
    <b v="0"/>
    <n v="4"/>
    <b v="0"/>
    <s v="film &amp; video/drama"/>
    <n v="0.21092608822670172"/>
    <n v="181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26T00:17:12"/>
    <n v="1481156232"/>
    <x v="18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d v="2014-12-15T20:26:50"/>
    <n v="1414438010"/>
    <x v="183"/>
    <b v="0"/>
    <n v="12"/>
    <b v="0"/>
    <s v="film &amp; video/drama"/>
    <n v="0.35855999999999999"/>
    <n v="374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20T03:59:00"/>
    <n v="1404586762"/>
    <x v="184"/>
    <b v="0"/>
    <n v="2"/>
    <b v="0"/>
    <s v="film &amp; video/drama"/>
    <n v="3.4000000000000002E-2"/>
    <n v="26"/>
    <x v="0"/>
    <x v="3"/>
  </r>
  <r>
    <n v="185"/>
    <s v="BLANK Short Movie"/>
    <s v="Love has no boundaries!"/>
    <n v="40000"/>
    <n v="2200"/>
    <x v="2"/>
    <x v="10"/>
    <s v="NOK"/>
    <n v="1471557139"/>
    <d v="2016-09-06T21:52:19"/>
    <n v="1468965139"/>
    <x v="185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22T20:00:00"/>
    <n v="1485977434"/>
    <x v="186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8-09T06:59:00"/>
    <n v="1435383457"/>
    <x v="18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24T04:23:35"/>
    <n v="1407299015"/>
    <x v="188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22T16:34:37"/>
    <n v="1467736477"/>
    <x v="189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d v="2016-07-05T15:37:26"/>
    <n v="1465227446"/>
    <x v="190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21T10:35:38"/>
    <n v="1440326138"/>
    <x v="191"/>
    <b v="0"/>
    <n v="3"/>
    <b v="0"/>
    <s v="film &amp; video/drama"/>
    <n v="0.05"/>
    <n v="8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1-05T19:00:32"/>
    <n v="1410980432"/>
    <x v="192"/>
    <b v="0"/>
    <n v="3"/>
    <b v="0"/>
    <s v="film &amp; video/drama"/>
    <n v="1.7E-5"/>
    <n v="6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2-17T23:26:06"/>
    <n v="1412029566"/>
    <x v="193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25T23:55:31"/>
    <n v="1452124531"/>
    <x v="194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29T16:05:32"/>
    <n v="1431360332"/>
    <x v="195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29T21:00:00"/>
    <n v="1442062898"/>
    <x v="196"/>
    <b v="0"/>
    <n v="19"/>
    <b v="0"/>
    <s v="film &amp; video/drama"/>
    <n v="0.41857142857142859"/>
    <n v="77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3-08T21:00:00"/>
    <n v="1483734100"/>
    <x v="197"/>
    <b v="0"/>
    <n v="8"/>
    <b v="0"/>
    <s v="film &amp; video/drama"/>
    <n v="0.1048"/>
    <n v="3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24T09:12:02"/>
    <n v="1409908322"/>
    <x v="198"/>
    <b v="0"/>
    <n v="6"/>
    <b v="0"/>
    <s v="film &amp; video/drama"/>
    <n v="1.116E-2"/>
    <n v="47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20T02:58:22"/>
    <n v="1470106702"/>
    <x v="199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10-04T02:00:03"/>
    <n v="1408154403"/>
    <x v="200"/>
    <b v="0"/>
    <n v="18"/>
    <b v="0"/>
    <s v="film &amp; video/drama"/>
    <n v="0.26192500000000002"/>
    <n v="8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27T19:38:49"/>
    <n v="1421696329"/>
    <x v="201"/>
    <b v="0"/>
    <n v="7"/>
    <b v="0"/>
    <s v="film &amp; video/drama"/>
    <n v="0.58461538461538465"/>
    <n v="54"/>
    <x v="0"/>
    <x v="3"/>
  </r>
  <r>
    <n v="202"/>
    <s v="Modern Gangsters"/>
    <s v="new web series created by jonney terry"/>
    <n v="6000"/>
    <n v="0"/>
    <x v="2"/>
    <x v="0"/>
    <s v="USD"/>
    <n v="1444337940"/>
    <d v="2015-10-27T20:59:00"/>
    <n v="1441750564"/>
    <x v="202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2-17T20:21:04"/>
    <n v="1417378864"/>
    <x v="203"/>
    <b v="0"/>
    <n v="8"/>
    <b v="0"/>
    <s v="film &amp; video/drama"/>
    <n v="0.2984"/>
    <n v="93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23T14:00:03"/>
    <n v="1467727203"/>
    <x v="204"/>
    <b v="0"/>
    <n v="1293"/>
    <b v="0"/>
    <s v="film &amp; video/drama"/>
    <n v="0.50721666666666665"/>
    <n v="11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25T15:10:22"/>
    <n v="1441120222"/>
    <x v="205"/>
    <b v="0"/>
    <n v="17"/>
    <b v="0"/>
    <s v="film &amp; video/drama"/>
    <n v="0.16250000000000001"/>
    <n v="7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25T00:06:23"/>
    <n v="1468627583"/>
    <x v="206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23T04:43:58"/>
    <n v="1417754638"/>
    <x v="207"/>
    <b v="0"/>
    <n v="13"/>
    <b v="0"/>
    <s v="film &amp; video/drama"/>
    <n v="0.15214285714285714"/>
    <n v="16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5-01-04T08:52:47"/>
    <n v="1416127967"/>
    <x v="208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29T22:08:55"/>
    <n v="1433974135"/>
    <x v="209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20T05:00:00"/>
    <n v="1441157592"/>
    <x v="210"/>
    <b v="0"/>
    <n v="33"/>
    <b v="0"/>
    <s v="film &amp; video/drama"/>
    <n v="0.2525"/>
    <n v="9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10-08T03:50:17"/>
    <n v="1440042617"/>
    <x v="211"/>
    <b v="0"/>
    <n v="12"/>
    <b v="0"/>
    <s v="film &amp; video/drama"/>
    <n v="0.44600000000000001"/>
    <n v="186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5-05T20:08:40"/>
    <n v="1455656920"/>
    <x v="212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9-04T14:06:41"/>
    <n v="1437142547"/>
    <x v="213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25T15:22:29"/>
    <n v="1420471349"/>
    <x v="214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3-07T23:59:00"/>
    <n v="1452058282"/>
    <x v="215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5-11T22:00:37"/>
    <n v="1425423637"/>
    <x v="216"/>
    <b v="0"/>
    <n v="84"/>
    <b v="0"/>
    <s v="film &amp; video/drama"/>
    <n v="0.55698440000000005"/>
    <n v="332"/>
    <x v="0"/>
    <x v="3"/>
  </r>
  <r>
    <n v="217"/>
    <s v="Bitch"/>
    <s v="A roadmovie by paw"/>
    <n v="100000"/>
    <n v="11943"/>
    <x v="2"/>
    <x v="11"/>
    <s v="SEK"/>
    <n v="1419780149"/>
    <d v="2015-01-16T15:22:29"/>
    <n v="1417101749"/>
    <x v="217"/>
    <b v="0"/>
    <n v="38"/>
    <b v="0"/>
    <s v="film &amp; video/drama"/>
    <n v="0.11942999999999999"/>
    <n v="314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6-03T15:04:49"/>
    <n v="1426518289"/>
    <x v="218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20T06:59:00"/>
    <n v="1456732225"/>
    <x v="219"/>
    <b v="0"/>
    <n v="76"/>
    <b v="0"/>
    <s v="film &amp; video/drama"/>
    <n v="0.17630000000000001"/>
    <n v="1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9-08T20:06:00"/>
    <n v="1436542030"/>
    <x v="22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d v="2015-04-16T19:06:04"/>
    <n v="1422389164"/>
    <x v="221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4-15T02:39:00"/>
    <n v="1422383318"/>
    <x v="222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6-10T01:05:00"/>
    <n v="1461287350"/>
    <x v="223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29T05:38:46"/>
    <n v="1431322726"/>
    <x v="224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27T22:04:14"/>
    <n v="1457564654"/>
    <x v="225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6-19T09:29:00"/>
    <n v="1428854344"/>
    <x v="226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28T21:27:21"/>
    <n v="1433885241"/>
    <x v="227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20T16:28:25"/>
    <n v="1427992105"/>
    <x v="228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3-03T22:24:57"/>
    <n v="1452810297"/>
    <x v="229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23T18:39:11"/>
    <n v="1430851151"/>
    <x v="230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21T23:00:51"/>
    <n v="1449183651"/>
    <x v="23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3-18T19:49:06"/>
    <n v="1422474546"/>
    <x v="232"/>
    <b v="0"/>
    <n v="7"/>
    <b v="0"/>
    <s v="film &amp; video/drama"/>
    <n v="2.75E-2"/>
    <n v="16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10-18T21:52:52"/>
    <n v="1472593972"/>
    <x v="233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7-10T00:50:59"/>
    <n v="1431391859"/>
    <x v="234"/>
    <b v="0"/>
    <n v="5"/>
    <b v="0"/>
    <s v="film &amp; video/drama"/>
    <n v="0.40100000000000002"/>
    <n v="8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28T21:48:17"/>
    <n v="1433886497"/>
    <x v="235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24T00:00:00"/>
    <n v="1447380099"/>
    <x v="236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27T13:51:09"/>
    <n v="1452261069"/>
    <x v="237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7-01-18T09:00:00"/>
    <n v="1481324760"/>
    <x v="238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27T12:00:00"/>
    <n v="1445308730"/>
    <x v="239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24T17:00:11"/>
    <n v="1363885211"/>
    <x v="240"/>
    <b v="1"/>
    <n v="137"/>
    <b v="1"/>
    <s v="film &amp; video/documentary"/>
    <n v="1.0763413333333334"/>
    <n v="118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5-01-09T16:45:04"/>
    <n v="1415292304"/>
    <x v="241"/>
    <b v="1"/>
    <n v="376"/>
    <b v="1"/>
    <s v="film &amp; video/documentary"/>
    <n v="1.1263736263736264"/>
    <n v="109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2-01-08T11:49:50"/>
    <n v="1321357790"/>
    <x v="242"/>
    <b v="1"/>
    <n v="202"/>
    <b v="1"/>
    <s v="film &amp; video/documentary"/>
    <n v="1.1346153846153846"/>
    <n v="73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3-13T01:08:24"/>
    <n v="1390439304"/>
    <x v="243"/>
    <b v="1"/>
    <n v="328"/>
    <b v="1"/>
    <s v="film &amp; video/documentary"/>
    <n v="1.0259199999999999"/>
    <n v="78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4-04T07:06:00"/>
    <n v="1265269559"/>
    <x v="244"/>
    <b v="1"/>
    <n v="84"/>
    <b v="1"/>
    <s v="film &amp; video/documentary"/>
    <n v="1.1375714285714287"/>
    <n v="47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9-04T01:16:25"/>
    <n v="1342487785"/>
    <x v="245"/>
    <b v="1"/>
    <n v="96"/>
    <b v="1"/>
    <s v="film &amp; video/documentary"/>
    <n v="1.0371999999999999"/>
    <n v="54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1-01-06T09:43:25"/>
    <n v="1288341805"/>
    <x v="246"/>
    <b v="1"/>
    <n v="223"/>
    <b v="1"/>
    <s v="film &amp; video/documentary"/>
    <n v="3.0546000000000002"/>
    <n v="6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1-04T03:39:00"/>
    <n v="1284042614"/>
    <x v="247"/>
    <b v="1"/>
    <n v="62"/>
    <b v="1"/>
    <s v="film &amp; video/documentary"/>
    <n v="1.341"/>
    <n v="10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26T18:35:09"/>
    <n v="1322073309"/>
    <x v="248"/>
    <b v="1"/>
    <n v="146"/>
    <b v="1"/>
    <s v="film &amp; video/documentary"/>
    <n v="1.0133294117647058"/>
    <n v="59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9-10T17:40:00"/>
    <n v="1275603020"/>
    <x v="249"/>
    <b v="1"/>
    <n v="235"/>
    <b v="1"/>
    <s v="film &amp; video/documentary"/>
    <n v="1.1292"/>
    <n v="48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25T13:34:51"/>
    <n v="1367933691"/>
    <x v="250"/>
    <b v="1"/>
    <n v="437"/>
    <b v="1"/>
    <s v="film &amp; video/documentary"/>
    <n v="1.0558333333333334"/>
    <n v="7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6-04T19:00:00"/>
    <n v="1334429646"/>
    <x v="251"/>
    <b v="1"/>
    <n v="77"/>
    <b v="1"/>
    <s v="film &amp; video/documentary"/>
    <n v="1.2557142857142858"/>
    <n v="57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20T03:59:00"/>
    <n v="1269878058"/>
    <x v="252"/>
    <b v="1"/>
    <n v="108"/>
    <b v="1"/>
    <s v="film &amp; video/documentary"/>
    <n v="1.8455999999999999"/>
    <n v="85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3-05T15:37:15"/>
    <n v="1326728235"/>
    <x v="253"/>
    <b v="1"/>
    <n v="7"/>
    <b v="1"/>
    <s v="film &amp; video/documentary"/>
    <n v="1.0073333333333334"/>
    <n v="21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1-05T02:00:00"/>
    <n v="1442443910"/>
    <x v="254"/>
    <b v="1"/>
    <n v="314"/>
    <b v="1"/>
    <s v="film &amp; video/documentary"/>
    <n v="1.1694724999999999"/>
    <n v="8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4-04T11:38:02"/>
    <n v="1297687082"/>
    <x v="255"/>
    <b v="1"/>
    <n v="188"/>
    <b v="1"/>
    <s v="film &amp; video/documentary"/>
    <n v="1.0673325"/>
    <n v="45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4-04T18:27:47"/>
    <n v="1360866467"/>
    <x v="256"/>
    <b v="1"/>
    <n v="275"/>
    <b v="1"/>
    <s v="film &amp; video/documentary"/>
    <n v="1.391"/>
    <n v="66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6-07T15:02:42"/>
    <n v="1461078162"/>
    <x v="257"/>
    <b v="1"/>
    <n v="560"/>
    <b v="1"/>
    <s v="film &amp; video/documentary"/>
    <n v="1.0672648571428571"/>
    <n v="6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7-07T01:14:26"/>
    <n v="1305767666"/>
    <x v="258"/>
    <b v="1"/>
    <n v="688"/>
    <b v="1"/>
    <s v="film &amp; video/documentary"/>
    <n v="1.9114"/>
    <n v="83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27T17:42:49"/>
    <n v="1425922969"/>
    <x v="259"/>
    <b v="1"/>
    <n v="942"/>
    <b v="1"/>
    <s v="film &amp; video/documentary"/>
    <n v="1.3193789333333332"/>
    <n v="1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8-05T09:59:00"/>
    <n v="1275415679"/>
    <x v="260"/>
    <b v="1"/>
    <n v="88"/>
    <b v="1"/>
    <s v="film &amp; video/documentary"/>
    <n v="1.0640000000000001"/>
    <n v="12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26T14:55:00"/>
    <n v="1334783704"/>
    <x v="261"/>
    <b v="1"/>
    <n v="220"/>
    <b v="1"/>
    <s v="film &amp; video/documentary"/>
    <n v="1.0740000000000001"/>
    <n v="98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3-17T05:57:08"/>
    <n v="1294811828"/>
    <x v="262"/>
    <b v="1"/>
    <n v="145"/>
    <b v="1"/>
    <s v="film &amp; video/documentary"/>
    <n v="2.4"/>
    <n v="41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10-16T22:54:54"/>
    <n v="1346194494"/>
    <x v="263"/>
    <b v="1"/>
    <n v="963"/>
    <b v="1"/>
    <s v="film &amp; video/documentary"/>
    <n v="1.1808107999999999"/>
    <n v="31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30T14:53:15"/>
    <n v="1334155995"/>
    <x v="264"/>
    <b v="1"/>
    <n v="91"/>
    <b v="1"/>
    <s v="film &amp; video/documentary"/>
    <n v="1.1819999999999999"/>
    <n v="6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29T20:16:00"/>
    <n v="1269928430"/>
    <x v="265"/>
    <b v="1"/>
    <n v="58"/>
    <b v="1"/>
    <s v="film &amp; video/documentary"/>
    <n v="1.111"/>
    <n v="96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5-12T03:51:00"/>
    <n v="1264565507"/>
    <x v="266"/>
    <b v="1"/>
    <n v="36"/>
    <b v="1"/>
    <s v="film &amp; video/documentary"/>
    <n v="1.4550000000000001"/>
    <n v="40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7-14T10:51:39"/>
    <n v="1401101499"/>
    <x v="267"/>
    <b v="1"/>
    <n v="165"/>
    <b v="1"/>
    <s v="film &amp; video/documentary"/>
    <n v="1.3162883248730965"/>
    <n v="79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26T04:39:38"/>
    <n v="1316749178"/>
    <x v="268"/>
    <b v="1"/>
    <n v="111"/>
    <b v="1"/>
    <s v="film &amp; video/documentary"/>
    <n v="1.1140000000000001"/>
    <n v="50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3-13T04:43:42"/>
    <n v="1485146622"/>
    <x v="269"/>
    <b v="1"/>
    <n v="1596"/>
    <b v="1"/>
    <s v="film &amp; video/documentary"/>
    <n v="1.4723377"/>
    <n v="92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6-13T04:00:00"/>
    <n v="1301950070"/>
    <x v="270"/>
    <b v="1"/>
    <n v="61"/>
    <b v="1"/>
    <s v="film &amp; video/documentary"/>
    <n v="1.5260869565217392"/>
    <n v="58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21T08:00:00"/>
    <n v="1386123861"/>
    <x v="271"/>
    <b v="1"/>
    <n v="287"/>
    <b v="1"/>
    <s v="film &amp; video/documentary"/>
    <n v="1.0468"/>
    <n v="109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5-17T18:49:00"/>
    <n v="1267220191"/>
    <x v="272"/>
    <b v="1"/>
    <n v="65"/>
    <b v="1"/>
    <s v="film &amp; video/documentary"/>
    <n v="1.7743366666666667"/>
    <n v="82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22T11:57:46"/>
    <n v="1307102266"/>
    <x v="273"/>
    <b v="1"/>
    <n v="118"/>
    <b v="1"/>
    <s v="film &amp; video/documentary"/>
    <n v="1.077758"/>
    <n v="4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24T06:59:00"/>
    <n v="1330638829"/>
    <x v="274"/>
    <b v="1"/>
    <n v="113"/>
    <b v="1"/>
    <s v="film &amp; video/documentary"/>
    <n v="1.56"/>
    <n v="55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29T01:46:06"/>
    <n v="1349916366"/>
    <x v="275"/>
    <b v="1"/>
    <n v="332"/>
    <b v="1"/>
    <s v="film &amp; video/documentary"/>
    <n v="1.08395"/>
    <n v="65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5-17T00:57:54"/>
    <n v="1330394274"/>
    <x v="276"/>
    <b v="1"/>
    <n v="62"/>
    <b v="1"/>
    <s v="film &amp; video/documentary"/>
    <n v="1.476"/>
    <n v="95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6-11T21:23:39"/>
    <n v="1429824219"/>
    <x v="277"/>
    <b v="1"/>
    <n v="951"/>
    <b v="1"/>
    <s v="film &amp; video/documentary"/>
    <n v="1.1038153846153846"/>
    <n v="75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31T00:58:59"/>
    <n v="1347411539"/>
    <x v="278"/>
    <b v="1"/>
    <n v="415"/>
    <b v="1"/>
    <s v="film &amp; video/documentary"/>
    <n v="1.5034814814814814"/>
    <n v="98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3-18T02:01:00"/>
    <n v="1485237096"/>
    <x v="279"/>
    <b v="1"/>
    <n v="305"/>
    <b v="1"/>
    <s v="film &amp; video/documentary"/>
    <n v="1.5731829411764706"/>
    <n v="88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6-18T14:10:35"/>
    <n v="1397571035"/>
    <x v="280"/>
    <b v="1"/>
    <n v="2139"/>
    <b v="1"/>
    <s v="film &amp; video/documentary"/>
    <n v="1.5614399999999999"/>
    <n v="5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29T19:26:00"/>
    <n v="1242532513"/>
    <x v="281"/>
    <b v="1"/>
    <n v="79"/>
    <b v="1"/>
    <s v="film &amp; video/documentary"/>
    <n v="1.2058763636363636"/>
    <n v="84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3-13T22:00:00"/>
    <n v="1263679492"/>
    <x v="282"/>
    <b v="1"/>
    <n v="179"/>
    <b v="1"/>
    <s v="film &amp; video/documentary"/>
    <n v="1.0118888888888888"/>
    <n v="254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6-20T04:59:00"/>
    <n v="1305219744"/>
    <x v="283"/>
    <b v="1"/>
    <n v="202"/>
    <b v="1"/>
    <s v="film &amp; video/documentary"/>
    <n v="1.142725"/>
    <n v="102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2-09T17:43:00"/>
    <n v="1325007780"/>
    <x v="284"/>
    <b v="1"/>
    <n v="760"/>
    <b v="1"/>
    <s v="film &amp; video/documentary"/>
    <n v="1.0462615"/>
    <n v="55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10-08T18:08:48"/>
    <n v="1377022128"/>
    <x v="285"/>
    <b v="1"/>
    <n v="563"/>
    <b v="1"/>
    <s v="film &amp; video/documentary"/>
    <n v="2.2882507142857142"/>
    <n v="57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4-13T18:35:24"/>
    <n v="1360352124"/>
    <x v="286"/>
    <b v="1"/>
    <n v="135"/>
    <b v="1"/>
    <s v="film &amp; video/documentary"/>
    <n v="1.0915333333333332"/>
    <n v="121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21T04:00:00"/>
    <n v="1349160018"/>
    <x v="287"/>
    <b v="1"/>
    <n v="290"/>
    <b v="1"/>
    <s v="film &amp; video/documentary"/>
    <n v="1.7629999999999999"/>
    <n v="91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7-15T04:03:13"/>
    <n v="1337659393"/>
    <x v="288"/>
    <b v="1"/>
    <n v="447"/>
    <b v="1"/>
    <s v="film &amp; video/documentary"/>
    <n v="1.0321061999999999"/>
    <n v="11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21T10:57:14"/>
    <n v="1380797834"/>
    <x v="289"/>
    <b v="1"/>
    <n v="232"/>
    <b v="1"/>
    <s v="film &amp; video/documentary"/>
    <n v="1.0482"/>
    <n v="68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21T07:59:00"/>
    <n v="1292316697"/>
    <x v="290"/>
    <b v="1"/>
    <n v="168"/>
    <b v="1"/>
    <s v="film &amp; video/documentary"/>
    <n v="1.0668444444444445"/>
    <n v="29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20T00:01:00"/>
    <n v="1365791246"/>
    <x v="291"/>
    <b v="1"/>
    <n v="128"/>
    <b v="1"/>
    <s v="film &amp; video/documentary"/>
    <n v="1.2001999999999999"/>
    <n v="47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1-17T03:59:00"/>
    <n v="1317064599"/>
    <x v="292"/>
    <b v="1"/>
    <n v="493"/>
    <b v="1"/>
    <s v="film &amp; video/documentary"/>
    <n v="1.0150693333333334"/>
    <n v="15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5-09T16:01:54"/>
    <n v="1395417714"/>
    <x v="293"/>
    <b v="1"/>
    <n v="131"/>
    <b v="1"/>
    <s v="film &amp; video/documentary"/>
    <n v="1.0138461538461538"/>
    <n v="201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8-07T16:00:00"/>
    <n v="1276480894"/>
    <x v="2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20T00:00:00"/>
    <n v="1378080409"/>
    <x v="295"/>
    <b v="1"/>
    <n v="665"/>
    <b v="1"/>
    <s v="film &amp; video/documentary"/>
    <n v="1.3310911999999999"/>
    <n v="100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26T11:24:43"/>
    <n v="1344857083"/>
    <x v="296"/>
    <b v="1"/>
    <n v="129"/>
    <b v="1"/>
    <s v="film &amp; video/documentary"/>
    <n v="1.187262"/>
    <n v="230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20T03:59:00"/>
    <n v="1427390901"/>
    <x v="297"/>
    <b v="1"/>
    <n v="142"/>
    <b v="1"/>
    <s v="film &amp; video/documentary"/>
    <n v="1.0064"/>
    <n v="142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28T21:00:00"/>
    <n v="1394536048"/>
    <x v="298"/>
    <b v="1"/>
    <n v="2436"/>
    <b v="1"/>
    <s v="film &amp; video/documentary"/>
    <n v="1.089324126984127"/>
    <n v="56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2-06T06:24:20"/>
    <n v="1287379460"/>
    <x v="299"/>
    <b v="1"/>
    <n v="244"/>
    <b v="1"/>
    <s v="film &amp; video/documentary"/>
    <n v="1.789525"/>
    <n v="73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5-13T23:02:18"/>
    <n v="1301007738"/>
    <x v="300"/>
    <b v="1"/>
    <n v="298"/>
    <b v="1"/>
    <s v="film &amp; video/documentary"/>
    <n v="1.0172264"/>
    <n v="85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4-07T16:42:15"/>
    <n v="1360258935"/>
    <x v="301"/>
    <b v="1"/>
    <n v="251"/>
    <b v="1"/>
    <s v="film &amp; video/documentary"/>
    <n v="1.1873499999999999"/>
    <n v="61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3-14T20:33:58"/>
    <n v="1327523638"/>
    <x v="302"/>
    <b v="1"/>
    <n v="108"/>
    <b v="1"/>
    <s v="film &amp; video/documentary"/>
    <n v="1.0045999999999999"/>
    <n v="9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21T01:42:26"/>
    <n v="1336009346"/>
    <x v="303"/>
    <b v="1"/>
    <n v="82"/>
    <b v="1"/>
    <s v="film &amp; video/documentary"/>
    <n v="1.3746666666666667"/>
    <n v="50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20T02:00:00"/>
    <n v="1343096197"/>
    <x v="304"/>
    <b v="1"/>
    <n v="74"/>
    <b v="1"/>
    <s v="film &amp; video/documentary"/>
    <n v="2.3164705882352941"/>
    <n v="106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29T15:07:29"/>
    <n v="1328800049"/>
    <x v="305"/>
    <b v="1"/>
    <n v="189"/>
    <b v="1"/>
    <s v="film &amp; video/documentary"/>
    <n v="1.3033333333333332"/>
    <n v="5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4-08T19:05:33"/>
    <n v="1362081933"/>
    <x v="306"/>
    <b v="1"/>
    <n v="80"/>
    <b v="1"/>
    <s v="film &amp; video/documentary"/>
    <n v="2.9289999999999998"/>
    <n v="37"/>
    <x v="0"/>
    <x v="4"/>
  </r>
  <r>
    <n v="307"/>
    <s v="Grammar Revolution"/>
    <s v="Why is grammar important?"/>
    <n v="22000"/>
    <n v="24490"/>
    <x v="0"/>
    <x v="0"/>
    <s v="USD"/>
    <n v="1360276801"/>
    <d v="2013-02-26T22:40:01"/>
    <n v="1357684801"/>
    <x v="307"/>
    <b v="1"/>
    <n v="576"/>
    <b v="1"/>
    <s v="film &amp; video/documentary"/>
    <n v="1.1131818181818183"/>
    <n v="43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29T16:40:10"/>
    <n v="1295887210"/>
    <x v="308"/>
    <b v="1"/>
    <n v="202"/>
    <b v="1"/>
    <s v="film &amp; video/documentary"/>
    <n v="1.0556666666666668"/>
    <n v="63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22T18:02:14"/>
    <n v="1344880934"/>
    <x v="309"/>
    <b v="1"/>
    <n v="238"/>
    <b v="1"/>
    <s v="film &amp; video/documentary"/>
    <n v="1.1894444444444445"/>
    <n v="90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1-08T02:00:00"/>
    <n v="1317788623"/>
    <x v="310"/>
    <b v="1"/>
    <n v="36"/>
    <b v="1"/>
    <s v="film &amp; video/documentary"/>
    <n v="1.04129"/>
    <n v="29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20T07:59:00"/>
    <n v="1321852592"/>
    <x v="311"/>
    <b v="1"/>
    <n v="150"/>
    <b v="1"/>
    <s v="film &amp; video/documentary"/>
    <n v="1.0410165"/>
    <n v="139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5-03T21:03:52"/>
    <n v="1363381432"/>
    <x v="312"/>
    <b v="1"/>
    <n v="146"/>
    <b v="1"/>
    <s v="film &amp; video/documentary"/>
    <n v="1.1187499999999999"/>
    <n v="61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30T15:59:00"/>
    <n v="1277702894"/>
    <x v="313"/>
    <b v="1"/>
    <n v="222"/>
    <b v="1"/>
    <s v="film &amp; video/documentary"/>
    <n v="1.0473529411764706"/>
    <n v="80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20T19:59:48"/>
    <n v="1359575988"/>
    <x v="314"/>
    <b v="1"/>
    <n v="120"/>
    <b v="1"/>
    <s v="film &amp; video/documentary"/>
    <n v="3.8515000000000001"/>
    <n v="32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9-10T18:32:14"/>
    <n v="1343068334"/>
    <x v="315"/>
    <b v="1"/>
    <n v="126"/>
    <b v="1"/>
    <s v="film &amp; video/documentary"/>
    <n v="1.01248"/>
    <n v="201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30T04:59:00"/>
    <n v="1415398197"/>
    <x v="316"/>
    <b v="1"/>
    <n v="158"/>
    <b v="1"/>
    <s v="film &amp; video/documentary"/>
    <n v="1.1377333333333333"/>
    <n v="108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30T16:14:43"/>
    <n v="1384186483"/>
    <x v="317"/>
    <b v="1"/>
    <n v="316"/>
    <b v="1"/>
    <s v="film &amp; video/documentary"/>
    <n v="1.0080333333333333"/>
    <n v="96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4-14T23:55:51"/>
    <n v="1361753751"/>
    <x v="318"/>
    <b v="1"/>
    <n v="284"/>
    <b v="1"/>
    <s v="film &amp; video/documentary"/>
    <n v="2.8332000000000002"/>
    <n v="50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21T07:59:00"/>
    <n v="1257538029"/>
    <x v="319"/>
    <b v="1"/>
    <n v="51"/>
    <b v="1"/>
    <s v="film &amp; video/documentary"/>
    <n v="1.1268"/>
    <n v="110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6-01-10T23:00:00"/>
    <n v="1448284433"/>
    <x v="320"/>
    <b v="1"/>
    <n v="158"/>
    <b v="1"/>
    <s v="film &amp; video/documentary"/>
    <n v="1.0658000000000001"/>
    <n v="135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27T11:43:06"/>
    <n v="1475577786"/>
    <x v="321"/>
    <b v="1"/>
    <n v="337"/>
    <b v="1"/>
    <s v="film &amp; video/documentary"/>
    <n v="1.0266285714285714"/>
    <n v="10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6-01T13:40:48"/>
    <n v="1460554848"/>
    <x v="322"/>
    <b v="1"/>
    <n v="186"/>
    <b v="1"/>
    <s v="film &amp; video/documentary"/>
    <n v="1.0791200000000001"/>
    <n v="145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7-01-09T07:59:00"/>
    <n v="1479886966"/>
    <x v="323"/>
    <b v="1"/>
    <n v="58"/>
    <b v="1"/>
    <s v="film &amp; video/documentary"/>
    <n v="1.2307407407407407"/>
    <n v="115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20T15:01:48"/>
    <n v="1435590108"/>
    <x v="324"/>
    <b v="1"/>
    <n v="82"/>
    <b v="1"/>
    <s v="film &amp; video/documentary"/>
    <n v="1.016"/>
    <n v="105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7-01-08T04:30:33"/>
    <n v="1479184233"/>
    <x v="325"/>
    <b v="1"/>
    <n v="736"/>
    <b v="1"/>
    <s v="film &amp; video/documentary"/>
    <n v="1.04396"/>
    <n v="71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4-02T22:57:00"/>
    <n v="1486625606"/>
    <x v="326"/>
    <b v="1"/>
    <n v="1151"/>
    <b v="1"/>
    <s v="film &amp; video/documentary"/>
    <n v="1.1292973333333334"/>
    <n v="147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4-10T08:00:00"/>
    <n v="1424669929"/>
    <x v="327"/>
    <b v="1"/>
    <n v="34"/>
    <b v="1"/>
    <s v="film &amp; video/documentary"/>
    <n v="1.3640000000000001"/>
    <n v="160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20T04:00:00"/>
    <n v="1443739388"/>
    <x v="328"/>
    <b v="1"/>
    <n v="498"/>
    <b v="1"/>
    <s v="film &amp; video/documentary"/>
    <n v="1.036144"/>
    <n v="156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26T04:00:00"/>
    <n v="1444821127"/>
    <x v="329"/>
    <b v="1"/>
    <n v="167"/>
    <b v="1"/>
    <s v="film &amp; video/documentary"/>
    <n v="1.0549999999999999"/>
    <n v="63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6-05T03:59:00"/>
    <n v="1366028563"/>
    <x v="330"/>
    <b v="1"/>
    <n v="340"/>
    <b v="1"/>
    <s v="film &amp; video/documentary"/>
    <n v="1.0182857142857142"/>
    <n v="105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7-06T13:57:14"/>
    <n v="1463493434"/>
    <x v="331"/>
    <b v="1"/>
    <n v="438"/>
    <b v="1"/>
    <s v="film &amp; video/documentary"/>
    <n v="1.0660499999999999"/>
    <n v="97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1-16T08:00:00"/>
    <n v="1442420377"/>
    <x v="332"/>
    <b v="1"/>
    <n v="555"/>
    <b v="1"/>
    <s v="film &amp; video/documentary"/>
    <n v="1.13015"/>
    <n v="204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26T14:16:31"/>
    <n v="1457450191"/>
    <x v="333"/>
    <b v="1"/>
    <n v="266"/>
    <b v="1"/>
    <s v="film &amp; video/documentary"/>
    <n v="1.252275"/>
    <n v="18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6-03T19:00:00"/>
    <n v="1428423757"/>
    <x v="334"/>
    <b v="1"/>
    <n v="69"/>
    <b v="1"/>
    <s v="film &amp; video/documentary"/>
    <n v="1.0119"/>
    <n v="1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27T22:00:00"/>
    <n v="1428428515"/>
    <x v="335"/>
    <b v="1"/>
    <n v="80"/>
    <b v="1"/>
    <s v="film &amp; video/documentary"/>
    <n v="1.0276470588235294"/>
    <n v="10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2-02T15:18:38"/>
    <n v="1444832318"/>
    <x v="336"/>
    <b v="1"/>
    <n v="493"/>
    <b v="1"/>
    <s v="film &amp; video/documentary"/>
    <n v="1.1683911999999999"/>
    <n v="5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4-02T02:05:08"/>
    <n v="1423710308"/>
    <x v="337"/>
    <b v="1"/>
    <n v="31"/>
    <b v="1"/>
    <s v="film &amp; video/documentary"/>
    <n v="1.0116833333333335"/>
    <n v="98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22T01:00:00"/>
    <n v="1468001290"/>
    <x v="338"/>
    <b v="1"/>
    <n v="236"/>
    <b v="1"/>
    <s v="film &amp; video/documentary"/>
    <n v="1.1013360000000001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5-18T18:14:28"/>
    <n v="1427739268"/>
    <x v="339"/>
    <b v="1"/>
    <n v="89"/>
    <b v="1"/>
    <s v="film &amp; video/documentary"/>
    <n v="1.0808333333333333"/>
    <n v="73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27T21:00:00"/>
    <n v="1486397007"/>
    <x v="340"/>
    <b v="1"/>
    <n v="299"/>
    <b v="1"/>
    <s v="film &amp; video/documentary"/>
    <n v="1.2502285714285715"/>
    <n v="146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20T03:59:00"/>
    <n v="1410555998"/>
    <x v="341"/>
    <b v="1"/>
    <n v="55"/>
    <b v="1"/>
    <s v="film &amp; video/documentary"/>
    <n v="1.0671428571428572"/>
    <n v="68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5-18T18:44:25"/>
    <n v="1459363465"/>
    <x v="342"/>
    <b v="1"/>
    <n v="325"/>
    <b v="1"/>
    <s v="film &amp; video/documentary"/>
    <n v="1.0036639999999999"/>
    <n v="170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2-03T03:00:00"/>
    <n v="1413308545"/>
    <x v="343"/>
    <b v="1"/>
    <n v="524"/>
    <b v="1"/>
    <s v="film &amp; video/documentary"/>
    <n v="1.0202863333333334"/>
    <n v="58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20T02:20:00"/>
    <n v="1429312694"/>
    <x v="344"/>
    <b v="1"/>
    <n v="285"/>
    <b v="1"/>
    <s v="film &amp; video/documentary"/>
    <n v="1.0208358208955224"/>
    <n v="120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6-08T22:39:50"/>
    <n v="1429569590"/>
    <x v="345"/>
    <b v="1"/>
    <n v="179"/>
    <b v="1"/>
    <s v="film &amp; video/documentary"/>
    <n v="1.2327586206896552"/>
    <n v="100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1-02T12:00:21"/>
    <n v="1442232021"/>
    <x v="346"/>
    <b v="1"/>
    <n v="188"/>
    <b v="1"/>
    <s v="film &amp; video/documentary"/>
    <n v="1.7028880000000002"/>
    <n v="91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2-03T12:53:29"/>
    <n v="1444910009"/>
    <x v="347"/>
    <b v="1"/>
    <n v="379"/>
    <b v="1"/>
    <s v="film &amp; video/documentary"/>
    <n v="1.1159049999999999"/>
    <n v="118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9-09T14:05:16"/>
    <n v="1437573916"/>
    <x v="348"/>
    <b v="1"/>
    <n v="119"/>
    <b v="1"/>
    <s v="film &amp; video/documentary"/>
    <n v="1.03"/>
    <n v="87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3-15T11:58:28"/>
    <n v="1485345508"/>
    <x v="349"/>
    <b v="1"/>
    <n v="167"/>
    <b v="1"/>
    <s v="film &amp; video/documentary"/>
    <n v="1.0663570159857905"/>
    <n v="72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30T03:59:00"/>
    <n v="1470274509"/>
    <x v="350"/>
    <b v="1"/>
    <n v="221"/>
    <b v="1"/>
    <s v="film &amp; video/documentary"/>
    <n v="1.1476"/>
    <n v="130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26T22:09:14"/>
    <n v="1456614554"/>
    <x v="351"/>
    <b v="1"/>
    <n v="964"/>
    <b v="1"/>
    <s v="film &amp; video/documentary"/>
    <n v="1.2734117647058822"/>
    <n v="45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27T04:01:08"/>
    <n v="1410148868"/>
    <x v="352"/>
    <b v="1"/>
    <n v="286"/>
    <b v="1"/>
    <s v="film &amp; video/documentary"/>
    <n v="1.1656"/>
    <n v="4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2-08T20:00:19"/>
    <n v="1445367619"/>
    <x v="353"/>
    <b v="1"/>
    <n v="613"/>
    <b v="1"/>
    <s v="film &amp; video/documentary"/>
    <n v="1.0861819426615318"/>
    <n v="104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27T18:52:01"/>
    <n v="1457553121"/>
    <x v="354"/>
    <b v="1"/>
    <n v="29"/>
    <b v="1"/>
    <s v="film &amp; video/documentary"/>
    <n v="1.0394285714285714"/>
    <n v="12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20T08:03:14"/>
    <n v="1414738994"/>
    <x v="355"/>
    <b v="1"/>
    <n v="165"/>
    <b v="1"/>
    <s v="film &amp; video/documentary"/>
    <n v="1.1625714285714286"/>
    <n v="247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4-04T18:16:33"/>
    <n v="1455563793"/>
    <x v="356"/>
    <b v="1"/>
    <n v="97"/>
    <b v="1"/>
    <s v="film &amp; video/documentary"/>
    <n v="1.0269239999999999"/>
    <n v="79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5-13T05:19:57"/>
    <n v="1426396797"/>
    <x v="357"/>
    <b v="1"/>
    <n v="303"/>
    <b v="1"/>
    <s v="film &amp; video/documentary"/>
    <n v="1.74"/>
    <n v="8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7-04T15:00:00"/>
    <n v="1463517521"/>
    <x v="358"/>
    <b v="1"/>
    <n v="267"/>
    <b v="1"/>
    <s v="film &amp; video/documentary"/>
    <n v="1.03088"/>
    <n v="193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2-03T05:12:00"/>
    <n v="1414028490"/>
    <x v="359"/>
    <b v="1"/>
    <n v="302"/>
    <b v="1"/>
    <s v="film &amp; video/documentary"/>
    <n v="1.0485537190082646"/>
    <n v="84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8-11T03:11:00"/>
    <n v="1433799180"/>
    <x v="360"/>
    <b v="0"/>
    <n v="87"/>
    <b v="1"/>
    <s v="film &amp; video/documentary"/>
    <n v="1.0137499999999999"/>
    <n v="140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2-12T01:01:46"/>
    <n v="1414108906"/>
    <x v="361"/>
    <b v="0"/>
    <n v="354"/>
    <b v="1"/>
    <s v="film &amp; video/documentary"/>
    <n v="1.1107699999999998"/>
    <n v="110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27T00:00:00"/>
    <n v="1405573391"/>
    <x v="362"/>
    <b v="0"/>
    <n v="86"/>
    <b v="1"/>
    <s v="film &amp; video/documentary"/>
    <n v="1.2415933781686497"/>
    <n v="140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21T19:22:00"/>
    <n v="1268934736"/>
    <x v="363"/>
    <b v="0"/>
    <n v="26"/>
    <b v="1"/>
    <s v="film &amp; video/documentary"/>
    <n v="1.0133333333333334"/>
    <n v="348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7-10T03:59:00"/>
    <n v="1400704672"/>
    <x v="364"/>
    <b v="0"/>
    <n v="113"/>
    <b v="1"/>
    <s v="film &amp; video/documentary"/>
    <n v="1.1016142857142857"/>
    <n v="6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3-19T14:33:19"/>
    <n v="1391005999"/>
    <x v="365"/>
    <b v="0"/>
    <n v="65"/>
    <b v="1"/>
    <s v="film &amp; video/documentary"/>
    <n v="1.0397333333333334"/>
    <n v="240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6-08T19:01:58"/>
    <n v="1334948518"/>
    <x v="366"/>
    <b v="0"/>
    <n v="134"/>
    <b v="1"/>
    <s v="film &amp; video/documentary"/>
    <n v="1.013157894736842"/>
    <n v="287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20T04:59:00"/>
    <n v="1363960278"/>
    <x v="367"/>
    <b v="0"/>
    <n v="119"/>
    <b v="1"/>
    <s v="film &amp; video/documentary"/>
    <n v="1.033501"/>
    <n v="87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4-03T13:32:02"/>
    <n v="1423405922"/>
    <x v="368"/>
    <b v="0"/>
    <n v="159"/>
    <b v="1"/>
    <s v="film &amp; video/documentary"/>
    <n v="1.04112"/>
    <n v="82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2-03T13:14:29"/>
    <n v="1324041269"/>
    <x v="369"/>
    <b v="0"/>
    <n v="167"/>
    <b v="1"/>
    <s v="film &amp; video/documentary"/>
    <n v="1.1015569230769231"/>
    <n v="43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25T19:05:00"/>
    <n v="1481137500"/>
    <x v="370"/>
    <b v="0"/>
    <n v="43"/>
    <b v="1"/>
    <s v="film &amp; video/documentary"/>
    <n v="1.2202"/>
    <n v="709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20T18:25:39"/>
    <n v="1355855139"/>
    <x v="371"/>
    <b v="0"/>
    <n v="1062"/>
    <b v="1"/>
    <s v="film &amp; video/documentary"/>
    <n v="1.1416866666666667"/>
    <n v="161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24T16:00:00"/>
    <n v="1456408244"/>
    <x v="372"/>
    <b v="0"/>
    <n v="9"/>
    <b v="1"/>
    <s v="film &amp; video/documentary"/>
    <n v="1.2533333333333334"/>
    <n v="42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8-06T21:53:18"/>
    <n v="1340056398"/>
    <x v="373"/>
    <b v="0"/>
    <n v="89"/>
    <b v="1"/>
    <s v="film &amp; video/documentary"/>
    <n v="1.0666666666666667"/>
    <n v="90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10-05T21:20:31"/>
    <n v="1312320031"/>
    <x v="374"/>
    <b v="0"/>
    <n v="174"/>
    <b v="1"/>
    <s v="film &amp; video/documentary"/>
    <n v="1.3065"/>
    <n v="4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20T17:18:00"/>
    <n v="1390088311"/>
    <x v="375"/>
    <b v="0"/>
    <n v="14"/>
    <b v="1"/>
    <s v="film &amp; video/documentary"/>
    <n v="1.2"/>
    <n v="43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9-13T10:51:56"/>
    <n v="1469443916"/>
    <x v="376"/>
    <b v="0"/>
    <n v="48"/>
    <b v="1"/>
    <s v="film &amp; video/documentary"/>
    <n v="1.0595918367346939"/>
    <n v="54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2-03T07:01:00"/>
    <n v="1444888868"/>
    <x v="377"/>
    <b v="0"/>
    <n v="133"/>
    <b v="1"/>
    <s v="film &amp; video/documentary"/>
    <n v="1.1439999999999999"/>
    <n v="103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2-13T23:52:00"/>
    <n v="1451655808"/>
    <x v="378"/>
    <b v="0"/>
    <n v="83"/>
    <b v="1"/>
    <s v="film &amp; video/documentary"/>
    <n v="1.1176666666666666"/>
    <n v="40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22T16:31:12"/>
    <n v="1332174672"/>
    <x v="379"/>
    <b v="0"/>
    <n v="149"/>
    <b v="1"/>
    <s v="film &amp; video/documentary"/>
    <n v="1.1608000000000001"/>
    <n v="117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2-11T17:16:32"/>
    <n v="1451409392"/>
    <x v="380"/>
    <b v="0"/>
    <n v="49"/>
    <b v="1"/>
    <s v="film &amp; video/documentary"/>
    <n v="1.415"/>
    <n v="116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8-18T05:00:00"/>
    <n v="1340642717"/>
    <x v="381"/>
    <b v="0"/>
    <n v="251"/>
    <b v="1"/>
    <s v="film &amp; video/documentary"/>
    <n v="1.0472999999999999"/>
    <n v="104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25T17:01:40"/>
    <n v="1345741300"/>
    <x v="382"/>
    <b v="0"/>
    <n v="22"/>
    <b v="1"/>
    <s v="film &amp; video/documentary"/>
    <n v="2.5583333333333331"/>
    <n v="70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6-07T02:49:19"/>
    <n v="1398480559"/>
    <x v="383"/>
    <b v="0"/>
    <n v="48"/>
    <b v="1"/>
    <s v="film &amp; video/documentary"/>
    <n v="2.0670670670670672"/>
    <n v="43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25T18:45:47"/>
    <n v="1417977947"/>
    <x v="384"/>
    <b v="0"/>
    <n v="383"/>
    <b v="1"/>
    <s v="film &amp; video/documentary"/>
    <n v="1.1210500000000001"/>
    <n v="5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2-10T15:01:41"/>
    <n v="1413986501"/>
    <x v="385"/>
    <b v="0"/>
    <n v="237"/>
    <b v="1"/>
    <s v="film &amp; video/documentary"/>
    <n v="1.05982"/>
    <n v="11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29T22:49:51"/>
    <n v="1437950991"/>
    <x v="386"/>
    <b v="0"/>
    <n v="13"/>
    <b v="1"/>
    <s v="film &amp; video/documentary"/>
    <n v="1.0016666666666667"/>
    <n v="46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9-03T06:00:00"/>
    <n v="1436976858"/>
    <x v="387"/>
    <b v="0"/>
    <n v="562"/>
    <b v="1"/>
    <s v="film &amp; video/documentary"/>
    <n v="2.1398947368421051"/>
    <n v="145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8-16T01:49:40"/>
    <n v="1467078580"/>
    <x v="388"/>
    <b v="0"/>
    <n v="71"/>
    <b v="1"/>
    <s v="film &amp; video/documentary"/>
    <n v="1.2616000000000001"/>
    <n v="89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26T22:59:00"/>
    <n v="1391477450"/>
    <x v="389"/>
    <b v="0"/>
    <n v="1510"/>
    <b v="1"/>
    <s v="film &amp; video/documentary"/>
    <n v="1.8153547058823529"/>
    <n v="82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27T00:52:52"/>
    <n v="1429318372"/>
    <x v="390"/>
    <b v="0"/>
    <n v="14"/>
    <b v="1"/>
    <s v="film &amp; video/documentary"/>
    <n v="1"/>
    <n v="7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2-01-06T00:59:00"/>
    <n v="1321578051"/>
    <x v="391"/>
    <b v="0"/>
    <n v="193"/>
    <b v="1"/>
    <s v="film &amp; video/documentary"/>
    <n v="1.0061"/>
    <n v="104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27T03:00:00"/>
    <n v="1312823571"/>
    <x v="392"/>
    <b v="0"/>
    <n v="206"/>
    <b v="1"/>
    <s v="film &amp; video/documentary"/>
    <n v="1.009027027027027"/>
    <n v="91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29T17:00:52"/>
    <n v="1378746052"/>
    <x v="393"/>
    <b v="0"/>
    <n v="351"/>
    <b v="1"/>
    <s v="film &amp; video/documentary"/>
    <n v="1.10446"/>
    <n v="157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5-06T18:38:02"/>
    <n v="1455737882"/>
    <x v="394"/>
    <b v="0"/>
    <n v="50"/>
    <b v="1"/>
    <s v="film &amp; video/documentary"/>
    <n v="1.118936170212766"/>
    <n v="105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5-16T21:32:00"/>
    <n v="1332452960"/>
    <x v="395"/>
    <b v="0"/>
    <n v="184"/>
    <b v="1"/>
    <s v="film &amp; video/documentary"/>
    <n v="1.0804450000000001"/>
    <n v="59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26T13:33:26"/>
    <n v="1340372006"/>
    <x v="396"/>
    <b v="0"/>
    <n v="196"/>
    <b v="1"/>
    <s v="film &amp; video/documentary"/>
    <n v="1.0666666666666667"/>
    <n v="82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20T03:44:00"/>
    <n v="1279651084"/>
    <x v="397"/>
    <b v="0"/>
    <n v="229"/>
    <b v="1"/>
    <s v="film &amp; video/documentary"/>
    <n v="1.0390027322404372"/>
    <n v="5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5-18T19:02:06"/>
    <n v="1426446126"/>
    <x v="398"/>
    <b v="0"/>
    <n v="67"/>
    <b v="1"/>
    <s v="film &amp; video/documentary"/>
    <n v="1.2516"/>
    <n v="140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7-01-02T12:00:00"/>
    <n v="1479070867"/>
    <x v="399"/>
    <b v="0"/>
    <n v="95"/>
    <b v="1"/>
    <s v="film &amp; video/documentary"/>
    <n v="1.0680499999999999"/>
    <n v="22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6-05T03:30:00"/>
    <n v="1397661347"/>
    <x v="400"/>
    <b v="0"/>
    <n v="62"/>
    <b v="1"/>
    <s v="film &amp; video/documentary"/>
    <n v="1.1230249999999999"/>
    <n v="18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26T20:12:50"/>
    <n v="1310155970"/>
    <x v="401"/>
    <b v="0"/>
    <n v="73"/>
    <b v="1"/>
    <s v="film &amp; video/documentary"/>
    <n v="1.0381199999999999"/>
    <n v="711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24T13:56:57"/>
    <n v="1444913817"/>
    <x v="402"/>
    <b v="0"/>
    <n v="43"/>
    <b v="1"/>
    <s v="film &amp; video/documentary"/>
    <n v="1.4165000000000001"/>
    <n v="6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29T07:08:00"/>
    <n v="1308900441"/>
    <x v="403"/>
    <b v="0"/>
    <n v="70"/>
    <b v="1"/>
    <s v="film &amp; video/documentary"/>
    <n v="1.0526"/>
    <n v="75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24T23:04:00"/>
    <n v="1389107062"/>
    <x v="404"/>
    <b v="0"/>
    <n v="271"/>
    <b v="1"/>
    <s v="film &amp; video/documentary"/>
    <n v="1.0309142857142857"/>
    <n v="133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25T02:02:19"/>
    <n v="1391479339"/>
    <x v="405"/>
    <b v="0"/>
    <n v="55"/>
    <b v="1"/>
    <s v="film &amp; video/documentary"/>
    <n v="1.0765957446808512"/>
    <n v="55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28T05:59:00"/>
    <n v="1301975637"/>
    <x v="406"/>
    <b v="0"/>
    <n v="35"/>
    <b v="1"/>
    <s v="film &amp; video/documentary"/>
    <n v="1.0770464285714285"/>
    <n v="8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2-08T21:54:10"/>
    <n v="1316552050"/>
    <x v="407"/>
    <b v="0"/>
    <n v="22"/>
    <b v="1"/>
    <s v="film &amp; video/documentary"/>
    <n v="1.0155000000000001"/>
    <n v="9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24T18:39:50"/>
    <n v="1380217190"/>
    <x v="408"/>
    <b v="0"/>
    <n v="38"/>
    <b v="1"/>
    <s v="film &amp; video/documentary"/>
    <n v="1.0143766666666667"/>
    <n v="160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8-10T20:42:24"/>
    <n v="1466628144"/>
    <x v="409"/>
    <b v="0"/>
    <n v="15"/>
    <b v="1"/>
    <s v="film &amp; video/documentary"/>
    <n v="1.3680000000000001"/>
    <n v="4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7-07T23:33:17"/>
    <n v="1429486397"/>
    <x v="410"/>
    <b v="0"/>
    <n v="7"/>
    <b v="1"/>
    <s v="film &amp; video/documentary"/>
    <n v="1.2829999999999999"/>
    <n v="183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4-01-10T05:00:00"/>
    <n v="1384920804"/>
    <x v="411"/>
    <b v="0"/>
    <n v="241"/>
    <b v="1"/>
    <s v="film &amp; video/documentary"/>
    <n v="1.0105"/>
    <n v="126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8-13T17:49:38"/>
    <n v="1341856178"/>
    <x v="412"/>
    <b v="0"/>
    <n v="55"/>
    <b v="1"/>
    <s v="film &amp; video/documentary"/>
    <n v="1.2684"/>
    <n v="58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8-07T21:03:31"/>
    <n v="1340139811"/>
    <x v="413"/>
    <b v="0"/>
    <n v="171"/>
    <b v="1"/>
    <s v="film &amp; video/documentary"/>
    <n v="1.0508593749999999"/>
    <n v="79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31T01:31:05"/>
    <n v="1378949465"/>
    <x v="414"/>
    <b v="0"/>
    <n v="208"/>
    <b v="1"/>
    <s v="film &amp; video/documentary"/>
    <n v="1.0285405405405406"/>
    <n v="91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1-05T12:00:00"/>
    <n v="1411417602"/>
    <x v="415"/>
    <b v="0"/>
    <n v="21"/>
    <b v="1"/>
    <s v="film &amp; video/documentary"/>
    <n v="1.0214714285714286"/>
    <n v="68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27T09:30:31"/>
    <n v="1389259831"/>
    <x v="416"/>
    <b v="0"/>
    <n v="25"/>
    <b v="1"/>
    <s v="film &amp; video/documentary"/>
    <n v="1.2021700000000002"/>
    <n v="48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27T04:33:00"/>
    <n v="1364426260"/>
    <x v="417"/>
    <b v="0"/>
    <n v="52"/>
    <b v="1"/>
    <s v="film &amp; video/documentary"/>
    <n v="1.0024761904761905"/>
    <n v="20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8-11T06:46:37"/>
    <n v="1435041997"/>
    <x v="418"/>
    <b v="0"/>
    <n v="104"/>
    <b v="1"/>
    <s v="film &amp; video/documentary"/>
    <n v="1.0063392857142857"/>
    <n v="217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7-18T20:13:07"/>
    <n v="1367352787"/>
    <x v="419"/>
    <b v="0"/>
    <n v="73"/>
    <b v="1"/>
    <s v="film &amp; video/documentary"/>
    <n v="1.004375"/>
    <n v="110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4-02T04:40:31"/>
    <n v="1392183631"/>
    <x v="420"/>
    <b v="0"/>
    <n v="3"/>
    <b v="0"/>
    <s v="film &amp; video/animation"/>
    <n v="4.3939393939393936E-3"/>
    <n v="5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9-09T11:47:36"/>
    <n v="1434973656"/>
    <x v="421"/>
    <b v="0"/>
    <n v="6"/>
    <b v="0"/>
    <s v="film &amp; video/animation"/>
    <n v="2.0066666666666667E-2"/>
    <n v="50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30T06:14:57"/>
    <n v="1407824097"/>
    <x v="422"/>
    <b v="0"/>
    <n v="12"/>
    <b v="0"/>
    <s v="film &amp; video/animation"/>
    <n v="1.0749999999999999E-2"/>
    <n v="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24T22:13:50"/>
    <n v="1367878430"/>
    <x v="423"/>
    <b v="0"/>
    <n v="13"/>
    <b v="0"/>
    <s v="film &amp; video/animation"/>
    <n v="7.6499999999999997E-3"/>
    <n v="12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4-14T08:01:39"/>
    <n v="1327568499"/>
    <x v="424"/>
    <b v="0"/>
    <n v="5"/>
    <b v="0"/>
    <s v="film &amp; video/animation"/>
    <n v="6.7966666666666675E-2"/>
    <n v="41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2-16T21:40:04"/>
    <n v="1443472804"/>
    <x v="425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20T17:05:14"/>
    <n v="1454259914"/>
    <x v="426"/>
    <b v="0"/>
    <n v="8"/>
    <b v="0"/>
    <s v="film &amp; video/animation"/>
    <n v="1.3299999999999999E-2"/>
    <n v="17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1-10T18:59:00"/>
    <n v="1444340940"/>
    <x v="427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7-05T22:00:00"/>
    <n v="1400523845"/>
    <x v="428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2-16T04:59:00"/>
    <n v="1252964282"/>
    <x v="429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30T02:34:27"/>
    <n v="1377570867"/>
    <x v="430"/>
    <b v="0"/>
    <n v="5"/>
    <b v="0"/>
    <s v="film &amp; video/animation"/>
    <n v="2.4E-2"/>
    <n v="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24T20:54:43"/>
    <n v="1465160083"/>
    <x v="431"/>
    <b v="0"/>
    <n v="8"/>
    <b v="0"/>
    <s v="film &amp; video/animation"/>
    <n v="0.13833333333333334"/>
    <n v="52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1-09T17:26:21"/>
    <n v="1440264381"/>
    <x v="432"/>
    <b v="0"/>
    <n v="8"/>
    <b v="0"/>
    <s v="film &amp; video/animation"/>
    <n v="9.5000000000000001E-2"/>
    <n v="71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30T15:07:02"/>
    <n v="1439392022"/>
    <x v="433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20T21:01:42"/>
    <n v="1383076902"/>
    <x v="434"/>
    <b v="0"/>
    <n v="2"/>
    <b v="0"/>
    <s v="film &amp; video/animation"/>
    <n v="0.05"/>
    <n v="63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10-02T17:56:20"/>
    <n v="1376502980"/>
    <x v="435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8-19T08:41:53"/>
    <n v="1372668113"/>
    <x v="436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27T07:38:46"/>
    <n v="1470728326"/>
    <x v="437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2-07T07:15:58"/>
    <n v="1445235358"/>
    <x v="438"/>
    <b v="0"/>
    <n v="11"/>
    <b v="0"/>
    <s v="film &amp; video/animation"/>
    <n v="9.3799999999999994E-2"/>
    <n v="171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1-05T18:16:58"/>
    <n v="1412705818"/>
    <x v="439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4-12T22:39:13"/>
    <n v="1456270753"/>
    <x v="440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21T19:03:16"/>
    <n v="1380826996"/>
    <x v="441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d v="2015-03-10T21:19:43"/>
    <n v="1421788783"/>
    <x v="442"/>
    <b v="0"/>
    <n v="17"/>
    <b v="0"/>
    <s v="film &amp; video/animation"/>
    <n v="0.39358823529411763"/>
    <n v="394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3-01T00:21:41"/>
    <n v="1389399701"/>
    <x v="443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3-05T21:46:01"/>
    <n v="1324158361"/>
    <x v="444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6-09T08:02:55"/>
    <n v="1430899375"/>
    <x v="44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23T02:00:20"/>
    <n v="1422842420"/>
    <x v="446"/>
    <b v="0"/>
    <n v="16"/>
    <b v="0"/>
    <s v="film &amp; video/animation"/>
    <n v="7.2952380952380949E-2"/>
    <n v="4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4-11T12:19:23"/>
    <n v="1361884763"/>
    <x v="447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6-02T18:11:35"/>
    <n v="1398363095"/>
    <x v="448"/>
    <b v="0"/>
    <n v="4"/>
    <b v="0"/>
    <s v="film &amp; video/animation"/>
    <n v="3.2804E-2"/>
    <n v="2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1-05T13:38:05"/>
    <n v="1379425085"/>
    <x v="449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3-05T22:43:20"/>
    <n v="1389825800"/>
    <x v="450"/>
    <b v="0"/>
    <n v="7"/>
    <b v="0"/>
    <s v="film &amp; video/animation"/>
    <n v="7.92E-3"/>
    <n v="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2-13T17:09:51"/>
    <n v="1388077791"/>
    <x v="45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6-01T16:53:35"/>
    <n v="1428944015"/>
    <x v="452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3-10T19:47:59"/>
    <n v="1422992879"/>
    <x v="453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2-15T13:14:00"/>
    <n v="1414343571"/>
    <x v="454"/>
    <b v="0"/>
    <n v="5"/>
    <b v="0"/>
    <s v="film &amp; video/animation"/>
    <n v="8.2000000000000007E-3"/>
    <n v="16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5-06T00:31:00"/>
    <n v="1330733022"/>
    <x v="455"/>
    <b v="0"/>
    <n v="2"/>
    <b v="0"/>
    <s v="film &amp; video/animation"/>
    <n v="6.9230769230769226E-4"/>
    <n v="23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1-10T03:59:00"/>
    <n v="1380559201"/>
    <x v="456"/>
    <b v="0"/>
    <n v="3"/>
    <b v="0"/>
    <s v="film &amp; video/animation"/>
    <n v="6.8631863186318634E-3"/>
    <n v="20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9-04T18:25:12"/>
    <n v="1405621512"/>
    <x v="457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6-02T16:47:40"/>
    <n v="1365958060"/>
    <x v="458"/>
    <b v="0"/>
    <n v="49"/>
    <b v="0"/>
    <s v="film &amp; video/animation"/>
    <n v="8.2100000000000006E-2"/>
    <n v="17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2-02T16:22:07"/>
    <n v="1316013727"/>
    <x v="459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6-20T04:00:00"/>
    <n v="1398862875"/>
    <x v="460"/>
    <b v="0"/>
    <n v="2"/>
    <b v="0"/>
    <s v="film &amp; video/animation"/>
    <n v="2.9411764705882353E-3"/>
    <n v="13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21T20:19:27"/>
    <n v="1368476367"/>
    <x v="461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29T03:02:21"/>
    <n v="1307761341"/>
    <x v="462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10-13T17:02:33"/>
    <n v="1311699753"/>
    <x v="463"/>
    <b v="0"/>
    <n v="11"/>
    <b v="0"/>
    <s v="film &amp; video/animation"/>
    <n v="2.2727272727272728E-2"/>
    <n v="11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6-06T20:22:15"/>
    <n v="1461874935"/>
    <x v="464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7-16T02:52:54"/>
    <n v="1402455174"/>
    <x v="465"/>
    <b v="0"/>
    <n v="8"/>
    <b v="0"/>
    <s v="film &amp; video/animation"/>
    <n v="0.26953125"/>
    <n v="17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26T22:37:44"/>
    <n v="1344465464"/>
    <x v="466"/>
    <b v="0"/>
    <n v="5"/>
    <b v="0"/>
    <s v="film &amp; video/animation"/>
    <n v="7.6E-3"/>
    <n v="15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10-17T16:18:54"/>
    <n v="1344961134"/>
    <x v="467"/>
    <b v="0"/>
    <n v="39"/>
    <b v="0"/>
    <s v="film &amp; video/animation"/>
    <n v="0.21575"/>
    <n v="111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30T03:51:05"/>
    <n v="1336795283"/>
    <x v="468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24T23:45:24"/>
    <n v="1404776724"/>
    <x v="469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2-04T04:00:00"/>
    <n v="1385524889"/>
    <x v="470"/>
    <b v="0"/>
    <n v="2"/>
    <b v="0"/>
    <s v="film &amp; video/animation"/>
    <n v="1.0200000000000001E-2"/>
    <n v="26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5-08T16:19:39"/>
    <n v="1394039979"/>
    <x v="471"/>
    <b v="0"/>
    <n v="170"/>
    <b v="0"/>
    <s v="film &amp; video/animation"/>
    <n v="0.11892727272727273"/>
    <n v="38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9-11T22:08:38"/>
    <n v="1406239718"/>
    <x v="472"/>
    <b v="0"/>
    <n v="5"/>
    <b v="0"/>
    <s v="film &amp; video/animation"/>
    <n v="0.17624999999999999"/>
    <n v="28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10-06T16:45:19"/>
    <n v="1408380319"/>
    <x v="473"/>
    <b v="0"/>
    <n v="14"/>
    <b v="0"/>
    <s v="film &amp; video/animation"/>
    <n v="2.87E-2"/>
    <n v="6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3-08T07:53:49"/>
    <n v="1484726029"/>
    <x v="474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25T02:04:03"/>
    <n v="1428285843"/>
    <x v="475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22T03:59:00"/>
    <n v="1398727441"/>
    <x v="476"/>
    <b v="0"/>
    <n v="124"/>
    <b v="0"/>
    <s v="film &amp; video/animation"/>
    <n v="2.2302681818181819E-2"/>
    <n v="40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6-06T20:02:14"/>
    <n v="1332187334"/>
    <x v="477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20T20:51:49"/>
    <n v="1425333109"/>
    <x v="478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2-10T10:47:15"/>
    <n v="1411379235"/>
    <x v="479"/>
    <b v="0"/>
    <n v="55"/>
    <b v="0"/>
    <s v="film &amp; video/animation"/>
    <n v="0.3256"/>
    <n v="89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28T12:00:15"/>
    <n v="1373457615"/>
    <x v="480"/>
    <b v="0"/>
    <n v="140"/>
    <b v="0"/>
    <s v="film &amp; video/animation"/>
    <n v="0.19409999999999999"/>
    <n v="55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29T16:08:09"/>
    <n v="1347293289"/>
    <x v="481"/>
    <b v="0"/>
    <n v="21"/>
    <b v="0"/>
    <s v="film &amp; video/animation"/>
    <n v="6.0999999999999999E-2"/>
    <n v="87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5-03T14:34:00"/>
    <n v="1458336690"/>
    <x v="482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2-17T04:44:32"/>
    <n v="1354250672"/>
    <x v="483"/>
    <b v="0"/>
    <n v="147"/>
    <b v="0"/>
    <s v="film &amp; video/animation"/>
    <n v="0.502"/>
    <n v="51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24T23:32:52"/>
    <n v="1443220372"/>
    <x v="484"/>
    <b v="0"/>
    <n v="11"/>
    <b v="0"/>
    <s v="film &amp; video/animation"/>
    <n v="1.8625E-3"/>
    <n v="14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6-05T12:08:19"/>
    <n v="1366200499"/>
    <x v="485"/>
    <b v="0"/>
    <n v="125"/>
    <b v="0"/>
    <s v="film &amp; video/animation"/>
    <n v="0.21906971229845085"/>
    <n v="6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20T22:37:19"/>
    <n v="1399070239"/>
    <x v="486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7-01-13T15:16:34"/>
    <n v="1477491394"/>
    <x v="487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28T01:18:20"/>
    <n v="1481332700"/>
    <x v="488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24T11:33:00"/>
    <n v="1323084816"/>
    <x v="489"/>
    <b v="0"/>
    <n v="3"/>
    <b v="0"/>
    <s v="film &amp; video/animation"/>
    <n v="2.8667813379201833E-3"/>
    <n v="72"/>
    <x v="0"/>
    <x v="5"/>
  </r>
  <r>
    <n v="490"/>
    <s v="PROJECT IS CANCELLED"/>
    <s v="Cancelled"/>
    <n v="1000"/>
    <n v="0"/>
    <x v="2"/>
    <x v="0"/>
    <s v="USD"/>
    <n v="1345677285"/>
    <d v="2012-09-10T23:14:45"/>
    <n v="1343085285"/>
    <x v="490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2-15T23:34:59"/>
    <n v="1451345699"/>
    <x v="491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1-01T00:50:30"/>
    <n v="1471135830"/>
    <x v="492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6-08T17:25:38"/>
    <n v="1429550738"/>
    <x v="493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22T03:00:00"/>
    <n v="1402343765"/>
    <x v="494"/>
    <b v="0"/>
    <n v="3"/>
    <b v="0"/>
    <s v="film &amp; video/animation"/>
    <n v="1.5499999999999999E-3"/>
    <n v="10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8-04T19:51:45"/>
    <n v="1434484305"/>
    <x v="49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3-01T22:21:14"/>
    <n v="1386886874"/>
    <x v="496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d v="2015-01-13T05:00:00"/>
    <n v="1414889665"/>
    <x v="497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2-01-11T18:17:29"/>
    <n v="1321035449"/>
    <x v="498"/>
    <b v="0"/>
    <n v="22"/>
    <b v="0"/>
    <s v="film &amp; video/animation"/>
    <n v="4.5985132395404561E-2"/>
    <n v="136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31T20:59:00"/>
    <n v="1250630968"/>
    <x v="499"/>
    <b v="0"/>
    <n v="26"/>
    <b v="0"/>
    <s v="film &amp; video/animation"/>
    <n v="9.5500000000000002E-2"/>
    <n v="73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27T22:16:00"/>
    <n v="1268255751"/>
    <x v="500"/>
    <b v="0"/>
    <n v="4"/>
    <b v="0"/>
    <s v="film &amp; video/animation"/>
    <n v="3.307692307692308E-2"/>
    <n v="54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28T05:37:31"/>
    <n v="1307597851"/>
    <x v="50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4-06T12:17:05"/>
    <n v="1329484625"/>
    <x v="502"/>
    <b v="0"/>
    <n v="4"/>
    <b v="0"/>
    <s v="film &amp; video/animation"/>
    <n v="1.15E-2"/>
    <n v="58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2-05T12:38:23"/>
    <n v="1418906303"/>
    <x v="503"/>
    <b v="0"/>
    <n v="9"/>
    <b v="0"/>
    <s v="film &amp; video/animation"/>
    <n v="1.7538461538461537E-2"/>
    <n v="13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29T22:36:27"/>
    <n v="1328916987"/>
    <x v="504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6-01-13T02:21:26"/>
    <n v="1447122086"/>
    <x v="505"/>
    <b v="0"/>
    <n v="14"/>
    <b v="0"/>
    <s v="film &amp; video/animation"/>
    <n v="4.3333333333333331E-3"/>
    <n v="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29T13:15:20"/>
    <n v="1373548520"/>
    <x v="506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1-07T23:00:57"/>
    <n v="1346799657"/>
    <x v="50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6-13T14:14:00"/>
    <n v="1332808501"/>
    <x v="508"/>
    <b v="0"/>
    <n v="3"/>
    <b v="0"/>
    <s v="film &amp; video/animation"/>
    <n v="8.0000000000000002E-3"/>
    <n v="133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7-17T15:09:30"/>
    <n v="1432912170"/>
    <x v="509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20T04:13:59"/>
    <n v="1454213639"/>
    <x v="510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25T06:16:22"/>
    <n v="1362640582"/>
    <x v="511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2-09T18:48:47"/>
    <n v="1475776127"/>
    <x v="512"/>
    <b v="0"/>
    <n v="2"/>
    <b v="0"/>
    <s v="film &amp; video/animation"/>
    <n v="1.3749999999999999E-3"/>
    <n v="6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9-03T07:00:00"/>
    <n v="1467387705"/>
    <x v="513"/>
    <b v="0"/>
    <n v="68"/>
    <b v="0"/>
    <s v="film &amp; video/animation"/>
    <n v="0.13924"/>
    <n v="102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28T14:44:07"/>
    <n v="1405003447"/>
    <x v="514"/>
    <b v="0"/>
    <n v="3"/>
    <b v="0"/>
    <s v="film &amp; video/animation"/>
    <n v="3.3333333333333333E-2"/>
    <n v="1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6-01-17T11:46:41"/>
    <n v="1447933601"/>
    <x v="515"/>
    <b v="0"/>
    <n v="34"/>
    <b v="0"/>
    <s v="film &amp; video/animation"/>
    <n v="0.25413402061855672"/>
    <n v="725"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6-15T18:41:20"/>
    <n v="1427568080"/>
    <x v="516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21T14:46:01"/>
    <n v="1483454761"/>
    <x v="517"/>
    <b v="0"/>
    <n v="3"/>
    <b v="0"/>
    <s v="film &amp; video/animation"/>
    <n v="1.3666666666666667E-2"/>
    <n v="68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25T14:46:00"/>
    <n v="1438958824"/>
    <x v="518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24T09:23:41"/>
    <n v="1352107421"/>
    <x v="519"/>
    <b v="0"/>
    <n v="70"/>
    <b v="0"/>
    <s v="film &amp; video/animation"/>
    <n v="0.22881426547787684"/>
    <n v="39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29T16:51:01"/>
    <n v="1447174261"/>
    <x v="520"/>
    <b v="0"/>
    <n v="34"/>
    <b v="1"/>
    <s v="theater/plays"/>
    <n v="1.0209999999999999"/>
    <n v="150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20T04:59:00"/>
    <n v="1475460819"/>
    <x v="521"/>
    <b v="0"/>
    <n v="56"/>
    <b v="1"/>
    <s v="theater/plays"/>
    <n v="1.0464"/>
    <n v="9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4-08T23:58:45"/>
    <n v="1456793925"/>
    <x v="522"/>
    <b v="0"/>
    <n v="31"/>
    <b v="1"/>
    <s v="theater/plays"/>
    <n v="1.1466666666666667"/>
    <n v="111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10-10T03:11:16"/>
    <n v="1440213076"/>
    <x v="523"/>
    <b v="0"/>
    <n v="84"/>
    <b v="1"/>
    <s v="theater/plays"/>
    <n v="1.206"/>
    <n v="7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20T17:12:49"/>
    <n v="1462209169"/>
    <x v="524"/>
    <b v="0"/>
    <n v="130"/>
    <b v="1"/>
    <s v="theater/plays"/>
    <n v="1.0867285714285715"/>
    <n v="29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10-02T09:37:21"/>
    <n v="1406713041"/>
    <x v="525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26T17:00:00"/>
    <n v="1436278344"/>
    <x v="526"/>
    <b v="0"/>
    <n v="23"/>
    <b v="1"/>
    <s v="theater/plays"/>
    <n v="1.1399999999999999"/>
    <n v="7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3-08T16:05:00"/>
    <n v="1484715366"/>
    <x v="527"/>
    <b v="0"/>
    <n v="158"/>
    <b v="1"/>
    <s v="theater/plays"/>
    <n v="1.0085"/>
    <n v="64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7-10T21:20:00"/>
    <n v="1433109907"/>
    <x v="528"/>
    <b v="0"/>
    <n v="30"/>
    <b v="1"/>
    <s v="theater/plays"/>
    <n v="1.1565217391304348"/>
    <n v="44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30T05:00:00"/>
    <n v="1482281094"/>
    <x v="529"/>
    <b v="0"/>
    <n v="18"/>
    <b v="1"/>
    <s v="theater/plays"/>
    <n v="1.3041666666666667"/>
    <n v="87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7-13T02:00:00"/>
    <n v="1433254268"/>
    <x v="530"/>
    <b v="0"/>
    <n v="29"/>
    <b v="1"/>
    <s v="theater/plays"/>
    <n v="1.0778267254038179"/>
    <n v="127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7-01-05T06:59:00"/>
    <n v="1478050429"/>
    <x v="531"/>
    <b v="0"/>
    <n v="31"/>
    <b v="1"/>
    <s v="theater/plays"/>
    <n v="1"/>
    <n v="129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6-01T00:10:08"/>
    <n v="1460506208"/>
    <x v="532"/>
    <b v="0"/>
    <n v="173"/>
    <b v="1"/>
    <s v="theater/plays"/>
    <n v="1.2324999999999999"/>
    <n v="71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6-04T10:26:05"/>
    <n v="1461320765"/>
    <x v="533"/>
    <b v="0"/>
    <n v="17"/>
    <b v="1"/>
    <s v="theater/plays"/>
    <n v="1.002"/>
    <n v="11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20T23:00:00"/>
    <n v="1443036470"/>
    <x v="534"/>
    <b v="0"/>
    <n v="48"/>
    <b v="1"/>
    <s v="theater/plays"/>
    <n v="1.0466666666666666"/>
    <n v="327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25T13:05:05"/>
    <n v="1481115905"/>
    <x v="535"/>
    <b v="0"/>
    <n v="59"/>
    <b v="1"/>
    <s v="theater/plays"/>
    <n v="1.0249999999999999"/>
    <n v="3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22T18:00:00"/>
    <n v="1435133807"/>
    <x v="536"/>
    <b v="0"/>
    <n v="39"/>
    <b v="1"/>
    <s v="theater/plays"/>
    <n v="1.1825757575757576"/>
    <n v="100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23T19:26:31"/>
    <n v="1444069591"/>
    <x v="537"/>
    <b v="0"/>
    <n v="59"/>
    <b v="1"/>
    <s v="theater/plays"/>
    <n v="1.2050000000000001"/>
    <n v="41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6-01T19:04:23"/>
    <n v="1460574263"/>
    <x v="538"/>
    <b v="0"/>
    <n v="60"/>
    <b v="1"/>
    <s v="theater/plays"/>
    <n v="3.0242"/>
    <n v="25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24T01:11:47"/>
    <n v="1465866707"/>
    <x v="539"/>
    <b v="0"/>
    <n v="20"/>
    <b v="1"/>
    <s v="theater/plays"/>
    <n v="1.00644"/>
    <n v="25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23T19:36:46"/>
    <n v="1420486606"/>
    <x v="540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1-17T01:07:14"/>
    <n v="1443488834"/>
    <x v="541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22T16:41:56"/>
    <n v="1457113316"/>
    <x v="542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20T02:12:42"/>
    <n v="1412215962"/>
    <x v="543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23T15:46:00"/>
    <n v="1465055160"/>
    <x v="544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2-04T15:13:09"/>
    <n v="1444140789"/>
    <x v="545"/>
    <b v="0"/>
    <n v="34"/>
    <b v="0"/>
    <s v="technology/web"/>
    <n v="0.27383999999999997"/>
    <n v="403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1-05T16:01:55"/>
    <n v="1441209715"/>
    <x v="546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29T16:42:44"/>
    <n v="1452530564"/>
    <x v="547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1-17T21:40:48"/>
    <n v="1443562848"/>
    <x v="5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27T15:17:02"/>
    <n v="1433776622"/>
    <x v="549"/>
    <b v="0"/>
    <n v="8"/>
    <b v="0"/>
    <s v="technology/web"/>
    <n v="2.7199999999999998E-2"/>
    <n v="9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2-19T05:00:00"/>
    <n v="1484756245"/>
    <x v="550"/>
    <b v="0"/>
    <n v="4"/>
    <b v="0"/>
    <s v="technology/web"/>
    <n v="7.0000000000000001E-3"/>
    <n v="9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20T17:53:00"/>
    <n v="1434609424"/>
    <x v="551"/>
    <b v="0"/>
    <n v="28"/>
    <b v="0"/>
    <s v="technology/web"/>
    <n v="5.0413333333333331E-2"/>
    <n v="135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28T14:48:16"/>
    <n v="1447166896"/>
    <x v="552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2-03T18:16:31"/>
    <n v="1413393391"/>
    <x v="553"/>
    <b v="0"/>
    <n v="6"/>
    <b v="0"/>
    <s v="technology/web"/>
    <n v="4.9199999999999999E-3"/>
    <n v="21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1-07T16:26:12"/>
    <n v="1411143972"/>
    <x v="554"/>
    <b v="0"/>
    <n v="22"/>
    <b v="0"/>
    <s v="technology/web"/>
    <n v="0.36589147286821705"/>
    <n v="64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7-01T08:29:03"/>
    <n v="1463128143"/>
    <x v="555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d v="2016-01-25T20:38:37"/>
    <n v="1449520717"/>
    <x v="556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21T23:36:43"/>
    <n v="1478126203"/>
    <x v="557"/>
    <b v="0"/>
    <n v="20"/>
    <b v="0"/>
    <s v="technology/web"/>
    <n v="9.1066666666666674E-3"/>
    <n v="68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4-12T20:11:45"/>
    <n v="1424639505"/>
    <x v="558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6-01-01T06:47:40"/>
    <n v="1447397260"/>
    <x v="559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5-01-05T18:30:45"/>
    <n v="1416249045"/>
    <x v="560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1-14T15:48:33"/>
    <n v="1442850513"/>
    <x v="561"/>
    <b v="0"/>
    <n v="2"/>
    <b v="0"/>
    <s v="technology/web"/>
    <n v="3.6666666666666666E-3"/>
    <n v="28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7-01-06T09:20:15"/>
    <n v="1479460815"/>
    <x v="562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3-08T01:40:47"/>
    <n v="1421545247"/>
    <x v="563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31T22:37:55"/>
    <n v="1455230275"/>
    <x v="564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29T18:50:49"/>
    <n v="1433962249"/>
    <x v="565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8-02T16:25:33"/>
    <n v="1465921533"/>
    <x v="566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20T20:13:14"/>
    <n v="1417551194"/>
    <x v="567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2-04T11:00:00"/>
    <n v="1449785223"/>
    <x v="568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20T20:20:12"/>
    <n v="1449087612"/>
    <x v="569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3-08T19:09:29"/>
    <n v="1453230569"/>
    <x v="570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8-15T03:59:00"/>
    <n v="1436297723"/>
    <x v="571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23T18:11:28"/>
    <n v="1444065088"/>
    <x v="572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2-06T01:12:00"/>
    <n v="1416445931"/>
    <x v="573"/>
    <b v="0"/>
    <n v="9"/>
    <b v="0"/>
    <s v="technology/web"/>
    <n v="3.892538925389254E-3"/>
    <n v="38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1-07T10:38:27"/>
    <n v="1474281507"/>
    <x v="574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7-02T16:37:23"/>
    <n v="1431621443"/>
    <x v="575"/>
    <b v="0"/>
    <n v="4"/>
    <b v="0"/>
    <s v="technology/web"/>
    <n v="4.3166666666666666E-3"/>
    <n v="6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4-16T10:19:12"/>
    <n v="1422357552"/>
    <x v="576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6-08T14:08:22"/>
    <n v="1458569302"/>
    <x v="577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9-26T13:53:13"/>
    <n v="1439560393"/>
    <x v="578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5-01-13T20:27:03"/>
    <n v="1416947223"/>
    <x v="579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10-11T21:47:47"/>
    <n v="1471988867"/>
    <x v="580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21T00:18:24"/>
    <n v="1435882704"/>
    <x v="581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4-03T18:00:00"/>
    <n v="1424454319"/>
    <x v="582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4-07T21:31:27"/>
    <n v="1424212287"/>
    <x v="583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4-04T16:11:56"/>
    <n v="1423933916"/>
    <x v="584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d v="2015-12-20T00:00:00"/>
    <n v="1444123377"/>
    <x v="585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3-06T20:30:07"/>
    <n v="1421440207"/>
    <x v="586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5-05T18:10:33"/>
    <n v="1426615833"/>
    <x v="587"/>
    <b v="0"/>
    <n v="7"/>
    <b v="0"/>
    <s v="technology/web"/>
    <n v="9.0833333333333335E-2"/>
    <n v="38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2-06T19:28:06"/>
    <n v="1474223286"/>
    <x v="588"/>
    <b v="0"/>
    <n v="2"/>
    <b v="0"/>
    <s v="technology/web"/>
    <n v="3.3444444444444443E-2"/>
    <n v="151"/>
    <x v="2"/>
    <x v="7"/>
  </r>
  <r>
    <n v="589"/>
    <s v="Get Neighborly"/>
    <s v="Services closer than you think..."/>
    <n v="7500"/>
    <n v="1"/>
    <x v="2"/>
    <x v="0"/>
    <s v="USD"/>
    <n v="1436366699"/>
    <d v="2015-07-27T14:44:59"/>
    <n v="1435070699"/>
    <x v="58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27T13:01:00"/>
    <n v="1452259131"/>
    <x v="590"/>
    <b v="0"/>
    <n v="9"/>
    <b v="0"/>
    <s v="technology/web"/>
    <n v="4.4600000000000001E-2"/>
    <n v="25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8-10T13:02:10"/>
    <n v="1434978130"/>
    <x v="591"/>
    <b v="0"/>
    <n v="2"/>
    <b v="0"/>
    <s v="technology/web"/>
    <n v="6.0999999999999997E-4"/>
    <n v="31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22T05:34:20"/>
    <n v="1414992860"/>
    <x v="592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25T15:15:45"/>
    <n v="1425744945"/>
    <x v="593"/>
    <b v="0"/>
    <n v="7"/>
    <b v="0"/>
    <s v="technology/web"/>
    <n v="0.23"/>
    <n v="16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5-05T18:43:26"/>
    <n v="1458240206"/>
    <x v="594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23T01:40:38"/>
    <n v="1426815638"/>
    <x v="595"/>
    <b v="0"/>
    <n v="8"/>
    <b v="0"/>
    <s v="technology/web"/>
    <n v="4.2599999999999999E-3"/>
    <n v="53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21T21:31:32"/>
    <n v="1475530292"/>
    <x v="596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8-19T16:00:00"/>
    <n v="1466787335"/>
    <x v="597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24T00:03:01"/>
    <n v="1415145781"/>
    <x v="598"/>
    <b v="0"/>
    <n v="7"/>
    <b v="0"/>
    <s v="technology/web"/>
    <n v="0.34"/>
    <n v="121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27T15:16:00"/>
    <n v="1423769402"/>
    <x v="599"/>
    <b v="0"/>
    <n v="2"/>
    <b v="0"/>
    <s v="technology/web"/>
    <n v="6.2E-4"/>
    <n v="16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28T19:09:22"/>
    <n v="1426014562"/>
    <x v="600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5-01-14T20:35:39"/>
    <n v="1417034139"/>
    <x v="601"/>
    <b v="0"/>
    <n v="6"/>
    <b v="0"/>
    <s v="technology/web"/>
    <n v="1.4E-2"/>
    <n v="2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7-07T19:03:35"/>
    <n v="1432062215"/>
    <x v="602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9-02T15:20:23"/>
    <n v="1405437623"/>
    <x v="603"/>
    <b v="0"/>
    <n v="13"/>
    <b v="0"/>
    <s v="technology/web"/>
    <n v="3.9334666666666664E-2"/>
    <n v="45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9-16T00:50:56"/>
    <n v="1406595056"/>
    <x v="604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d v="2015-09-11T08:35:08"/>
    <n v="1436430908"/>
    <x v="605"/>
    <b v="0"/>
    <n v="8"/>
    <b v="0"/>
    <s v="technology/web"/>
    <n v="2.6200000000000001E-2"/>
    <n v="16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6-12T15:00:00"/>
    <n v="1428507409"/>
    <x v="606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2-11T20:48:56"/>
    <n v="1445629736"/>
    <x v="607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7-04T22:06:20"/>
    <n v="1431813980"/>
    <x v="608"/>
    <b v="0"/>
    <n v="5"/>
    <b v="0"/>
    <s v="technology/web"/>
    <n v="9.7400000000000004E-3"/>
    <n v="29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2-18T01:49:04"/>
    <n v="1446166144"/>
    <x v="609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5-11T19:56:26"/>
    <n v="1427140586"/>
    <x v="610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2-07T13:27:17"/>
    <n v="1448026037"/>
    <x v="611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21T00:45:46"/>
    <n v="1470185146"/>
    <x v="612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20T04:59:00"/>
    <n v="1441022120"/>
    <x v="613"/>
    <b v="0"/>
    <n v="121"/>
    <b v="0"/>
    <s v="technology/web"/>
    <n v="0.21363333333333334"/>
    <n v="10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7-13T01:29:00"/>
    <n v="1464139740"/>
    <x v="614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10-14T02:55:59"/>
    <n v="1440557759"/>
    <x v="615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3-16T09:01:47"/>
    <n v="1485421307"/>
    <x v="616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27T08:14:03"/>
    <n v="1427184843"/>
    <x v="617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28T19:26:43"/>
    <n v="1447097203"/>
    <x v="618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d v="2014-12-14T16:36:30"/>
    <n v="1411745790"/>
    <x v="619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9-13T17:12:18"/>
    <n v="1405098738"/>
    <x v="620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26T23:42:17"/>
    <n v="1465342937"/>
    <x v="621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20T18:35:38"/>
    <n v="1465670138"/>
    <x v="622"/>
    <b v="0"/>
    <n v="9"/>
    <b v="0"/>
    <s v="technology/web"/>
    <n v="5.6833333333333333E-2"/>
    <n v="38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6-16T00:13:17"/>
    <n v="1430179997"/>
    <x v="623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6-02T23:44:01"/>
    <n v="1429055041"/>
    <x v="624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4-14T20:29:37"/>
    <n v="1487971777"/>
    <x v="625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9-03T13:22:00"/>
    <n v="1436793939"/>
    <x v="626"/>
    <b v="0"/>
    <n v="39"/>
    <b v="0"/>
    <s v="technology/web"/>
    <n v="0.17380000000000001"/>
    <n v="11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4-02T23:00:00"/>
    <n v="1452842511"/>
    <x v="627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8-01T16:37:37"/>
    <n v="1402677457"/>
    <x v="628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6-02T15:18:28"/>
    <n v="1460647108"/>
    <x v="629"/>
    <b v="0"/>
    <n v="3"/>
    <b v="0"/>
    <s v="technology/web"/>
    <n v="1.75E-3"/>
    <n v="11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25T05:10:00"/>
    <n v="1438959121"/>
    <x v="630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6-16T18:32:09"/>
    <n v="1461954729"/>
    <x v="631"/>
    <b v="0"/>
    <n v="9"/>
    <b v="0"/>
    <s v="technology/web"/>
    <n v="1.38E-2"/>
    <n v="7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2-14T16:49:25"/>
    <n v="1445874565"/>
    <x v="632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7-06T23:00:00"/>
    <n v="1463469062"/>
    <x v="633"/>
    <b v="0"/>
    <n v="25"/>
    <b v="0"/>
    <s v="technology/web"/>
    <n v="0.1245"/>
    <n v="50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3-17T22:17:09"/>
    <n v="1422397029"/>
    <x v="634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5-01T02:12:42"/>
    <n v="1426212762"/>
    <x v="635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25T10:47:00"/>
    <n v="1430996150"/>
    <x v="636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3-16T23:04:00"/>
    <n v="1485558318"/>
    <x v="637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d v="2017-04-13T13:14:22"/>
    <n v="1485267262"/>
    <x v="638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1-01T13:59:55"/>
    <n v="1408024795"/>
    <x v="639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2-13T23:00:00"/>
    <n v="1478685915"/>
    <x v="640"/>
    <b v="0"/>
    <n v="2"/>
    <b v="1"/>
    <s v="technology/wearables"/>
    <n v="1.4428571428571428"/>
    <n v="51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9-01T13:40:48"/>
    <n v="1436881248"/>
    <x v="641"/>
    <b v="0"/>
    <n v="315"/>
    <b v="1"/>
    <s v="technology/wearables"/>
    <n v="1.1916249999999999"/>
    <n v="15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9-07T15:37:54"/>
    <n v="1436888274"/>
    <x v="642"/>
    <b v="0"/>
    <n v="2174"/>
    <b v="1"/>
    <s v="technology/wearables"/>
    <n v="14.604850000000001"/>
    <n v="134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6-19T15:24:35"/>
    <n v="1428333875"/>
    <x v="643"/>
    <b v="0"/>
    <n v="152"/>
    <b v="1"/>
    <s v="technology/wearables"/>
    <n v="1.0580799999999999"/>
    <n v="174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1-17T01:00:00"/>
    <n v="1410883139"/>
    <x v="644"/>
    <b v="0"/>
    <n v="1021"/>
    <b v="1"/>
    <s v="technology/wearables"/>
    <n v="3.0011791999999997"/>
    <n v="73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31T00:37:54"/>
    <n v="1468370274"/>
    <x v="645"/>
    <b v="0"/>
    <n v="237"/>
    <b v="1"/>
    <s v="technology/wearables"/>
    <n v="2.7869999999999999"/>
    <n v="24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30T20:27:47"/>
    <n v="1405196867"/>
    <x v="646"/>
    <b v="0"/>
    <n v="27"/>
    <b v="1"/>
    <s v="technology/wearables"/>
    <n v="1.3187625000000001"/>
    <n v="39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4-05T17:25:49"/>
    <n v="1455647149"/>
    <x v="647"/>
    <b v="0"/>
    <n v="17"/>
    <b v="1"/>
    <s v="technology/wearables"/>
    <n v="1.0705"/>
    <n v="126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4-11-02T16:38:28"/>
    <n v="1410280708"/>
    <x v="64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10-05T21:53:33"/>
    <n v="1409090013"/>
    <x v="649"/>
    <b v="0"/>
    <n v="82"/>
    <b v="1"/>
    <s v="technology/wearables"/>
    <n v="1.3996"/>
    <n v="43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5-01-07T01:53:04"/>
    <n v="1413766384"/>
    <x v="650"/>
    <b v="0"/>
    <n v="48"/>
    <b v="1"/>
    <s v="technology/wearables"/>
    <n v="1.1240000000000001"/>
    <n v="3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5-01-01T00:25:11"/>
    <n v="1415838311"/>
    <x v="651"/>
    <b v="0"/>
    <n v="105"/>
    <b v="1"/>
    <s v="technology/wearables"/>
    <n v="1.00528"/>
    <n v="239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20T17:34:10"/>
    <n v="1478018050"/>
    <x v="652"/>
    <b v="0"/>
    <n v="28"/>
    <b v="1"/>
    <s v="technology/wearables"/>
    <n v="1.0046666666666666"/>
    <n v="108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9-08T14:50:40"/>
    <n v="1436885440"/>
    <x v="653"/>
    <b v="0"/>
    <n v="1107"/>
    <b v="1"/>
    <s v="technology/wearables"/>
    <n v="1.4144600000000001"/>
    <n v="96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27T22:58:33"/>
    <n v="1433804313"/>
    <x v="654"/>
    <b v="0"/>
    <n v="1013"/>
    <b v="1"/>
    <s v="technology/wearables"/>
    <n v="2.6729166666666666"/>
    <n v="32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31T21:58:32"/>
    <n v="1423609112"/>
    <x v="655"/>
    <b v="0"/>
    <n v="274"/>
    <b v="1"/>
    <s v="technology/wearables"/>
    <n v="1.4688749999999999"/>
    <n v="43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5-06T18:18:39"/>
    <n v="1455736719"/>
    <x v="656"/>
    <b v="0"/>
    <n v="87"/>
    <b v="1"/>
    <s v="technology/wearables"/>
    <n v="2.1356000000000002"/>
    <n v="123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6-01-11T20:17:52"/>
    <n v="1448309872"/>
    <x v="657"/>
    <b v="0"/>
    <n v="99"/>
    <b v="1"/>
    <s v="technology/wearables"/>
    <n v="1.2569999999999999"/>
    <n v="190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8-14T18:00:00"/>
    <n v="1435117889"/>
    <x v="658"/>
    <b v="0"/>
    <n v="276"/>
    <b v="1"/>
    <s v="technology/wearables"/>
    <n v="1.0446206037108834"/>
    <n v="109"/>
    <x v="2"/>
    <x v="8"/>
  </r>
  <r>
    <n v="659"/>
    <s v="Lulu Watch Designs - Apple Watch"/>
    <s v="Sync up your lifestyle"/>
    <n v="3000"/>
    <n v="3017"/>
    <x v="0"/>
    <x v="0"/>
    <s v="USD"/>
    <n v="1440339295"/>
    <d v="2015-09-11T14:14:55"/>
    <n v="1437747295"/>
    <x v="659"/>
    <b v="0"/>
    <n v="21"/>
    <b v="1"/>
    <s v="technology/wearables"/>
    <n v="1.0056666666666667"/>
    <n v="144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28T18:47:59"/>
    <n v="1412963279"/>
    <x v="660"/>
    <b v="0"/>
    <n v="18"/>
    <b v="0"/>
    <s v="technology/wearables"/>
    <n v="3.058E-2"/>
    <n v="85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1-11T15:29:19"/>
    <n v="1474644559"/>
    <x v="661"/>
    <b v="0"/>
    <n v="9"/>
    <b v="0"/>
    <s v="technology/wearables"/>
    <n v="9.4999999999999998E-3"/>
    <n v="1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2-04T10:30:47"/>
    <n v="1418812247"/>
    <x v="662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8-06T20:14:16"/>
    <n v="1434658456"/>
    <x v="663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5-02T15:59:35"/>
    <n v="1426348775"/>
    <x v="664"/>
    <b v="0"/>
    <n v="29"/>
    <b v="0"/>
    <s v="technology/wearables"/>
    <n v="7.5333333333333335E-2"/>
    <n v="31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2-01T17:04:21"/>
    <n v="1479143061"/>
    <x v="665"/>
    <b v="0"/>
    <n v="12"/>
    <b v="0"/>
    <s v="technology/wearables"/>
    <n v="0.18640000000000001"/>
    <n v="155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9-05T19:58:18"/>
    <n v="1405713498"/>
    <x v="666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1-17T08:57:43"/>
    <n v="1474275463"/>
    <x v="667"/>
    <b v="0"/>
    <n v="28"/>
    <b v="0"/>
    <s v="technology/wearables"/>
    <n v="0.1002"/>
    <n v="179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30T19:57:02"/>
    <n v="1427486222"/>
    <x v="668"/>
    <b v="0"/>
    <n v="25"/>
    <b v="0"/>
    <s v="technology/wearables"/>
    <n v="4.5600000000000002E-2"/>
    <n v="27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25T15:00:58"/>
    <n v="1465225258"/>
    <x v="669"/>
    <b v="0"/>
    <n v="28"/>
    <b v="0"/>
    <s v="technology/wearables"/>
    <n v="0.21507499999999999"/>
    <n v="1536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7-08T08:10:00"/>
    <n v="1463418120"/>
    <x v="670"/>
    <b v="0"/>
    <n v="310"/>
    <b v="0"/>
    <s v="technology/wearables"/>
    <n v="0.29276666666666668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2-02T04:00:00"/>
    <n v="1418315852"/>
    <x v="671"/>
    <b v="0"/>
    <n v="15"/>
    <b v="0"/>
    <s v="technology/wearables"/>
    <n v="0.39426666666666665"/>
    <n v="789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20T04:59:00"/>
    <n v="1417410964"/>
    <x v="672"/>
    <b v="0"/>
    <n v="215"/>
    <b v="0"/>
    <s v="technology/wearables"/>
    <n v="0.21628"/>
    <n v="5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20T20:10:17"/>
    <n v="1405714217"/>
    <x v="673"/>
    <b v="0"/>
    <n v="3"/>
    <b v="0"/>
    <s v="technology/wearables"/>
    <n v="2.0500000000000002E-3"/>
    <n v="68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31T02:47:07"/>
    <n v="1402627627"/>
    <x v="674"/>
    <b v="0"/>
    <n v="2"/>
    <b v="0"/>
    <s v="technology/wearables"/>
    <n v="2.9999999999999997E-4"/>
    <n v="8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20T06:59:00"/>
    <n v="1417558804"/>
    <x v="675"/>
    <b v="0"/>
    <n v="26"/>
    <b v="0"/>
    <s v="technology/wearables"/>
    <n v="0.14849999999999999"/>
    <n v="34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26T18:26:21"/>
    <n v="1420741581"/>
    <x v="676"/>
    <b v="0"/>
    <n v="24"/>
    <b v="0"/>
    <s v="technology/wearables"/>
    <n v="1.4710000000000001E-2"/>
    <n v="61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7-17T09:41:35"/>
    <n v="1463218895"/>
    <x v="677"/>
    <b v="0"/>
    <n v="96"/>
    <b v="0"/>
    <s v="technology/wearables"/>
    <n v="0.25584000000000001"/>
    <n v="133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6-09T09:02:18"/>
    <n v="1461229338"/>
    <x v="678"/>
    <b v="0"/>
    <n v="17"/>
    <b v="0"/>
    <s v="technology/wearables"/>
    <n v="3.8206896551724136E-2"/>
    <n v="6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22T16:41:49"/>
    <n v="1467736909"/>
    <x v="679"/>
    <b v="0"/>
    <n v="94"/>
    <b v="0"/>
    <s v="technology/wearables"/>
    <n v="0.15485964912280703"/>
    <n v="94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10-06T12:02:11"/>
    <n v="1407931331"/>
    <x v="680"/>
    <b v="0"/>
    <n v="129"/>
    <b v="0"/>
    <s v="technology/wearables"/>
    <n v="0.25912000000000002"/>
    <n v="151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1-14T19:20:04"/>
    <n v="1474917604"/>
    <x v="681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4-02T17:22:02"/>
    <n v="1486923722"/>
    <x v="682"/>
    <b v="0"/>
    <n v="4"/>
    <b v="0"/>
    <s v="technology/wearables"/>
    <n v="1.06E-3"/>
    <n v="13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1-19T21:36:04"/>
    <n v="1474493764"/>
    <x v="683"/>
    <b v="0"/>
    <n v="3"/>
    <b v="0"/>
    <s v="technology/wearables"/>
    <n v="8.5142857142857138E-3"/>
    <n v="9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8-13T03:00:00"/>
    <n v="1403176891"/>
    <x v="684"/>
    <b v="0"/>
    <n v="135"/>
    <b v="0"/>
    <s v="technology/wearables"/>
    <n v="7.4837500000000001E-2"/>
    <n v="177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31T20:47:52"/>
    <n v="1417207672"/>
    <x v="685"/>
    <b v="0"/>
    <n v="10"/>
    <b v="0"/>
    <s v="technology/wearables"/>
    <n v="0.27650000000000002"/>
    <n v="55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22T16:09:30"/>
    <n v="1436026170"/>
    <x v="686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24T18:00:53"/>
    <n v="1481133653"/>
    <x v="687"/>
    <b v="0"/>
    <n v="6"/>
    <b v="0"/>
    <s v="technology/wearables"/>
    <n v="3.5499999999999997E-2"/>
    <n v="592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1-03T02:30:53"/>
    <n v="1442284253"/>
    <x v="688"/>
    <b v="0"/>
    <n v="36"/>
    <b v="0"/>
    <s v="technology/wearables"/>
    <n v="0.72989999999999999"/>
    <n v="406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27T04:59:00"/>
    <n v="1478016097"/>
    <x v="689"/>
    <b v="0"/>
    <n v="336"/>
    <b v="0"/>
    <s v="technology/wearables"/>
    <n v="0.57648750000000004"/>
    <n v="343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28T06:00:00"/>
    <n v="1469718841"/>
    <x v="690"/>
    <b v="0"/>
    <n v="34"/>
    <b v="0"/>
    <s v="technology/wearables"/>
    <n v="0.1234"/>
    <n v="73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20T00:40:46"/>
    <n v="1433292046"/>
    <x v="691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7-01-10T09:01:03"/>
    <n v="1479805263"/>
    <x v="692"/>
    <b v="0"/>
    <n v="201"/>
    <b v="0"/>
    <s v="technology/wearables"/>
    <n v="6.5299999999999997E-2"/>
    <n v="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5-19T19:23:47"/>
    <n v="1427829827"/>
    <x v="693"/>
    <b v="0"/>
    <n v="296"/>
    <b v="0"/>
    <s v="technology/wearables"/>
    <n v="0.35338000000000003"/>
    <n v="11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20T15:55:59"/>
    <n v="1483372559"/>
    <x v="694"/>
    <b v="0"/>
    <n v="7"/>
    <b v="0"/>
    <s v="technology/wearables"/>
    <n v="3.933333333333333E-3"/>
    <n v="84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1-19T12:30:20"/>
    <n v="1412166620"/>
    <x v="695"/>
    <b v="0"/>
    <n v="7"/>
    <b v="0"/>
    <s v="technology/wearables"/>
    <n v="1.06E-2"/>
    <n v="9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4-08-13T22:15:02"/>
    <n v="1403734502"/>
    <x v="696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22T12:33:09"/>
    <n v="1453206789"/>
    <x v="697"/>
    <b v="0"/>
    <n v="114"/>
    <b v="0"/>
    <s v="technology/wearables"/>
    <n v="0.46379999999999999"/>
    <n v="2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10-07T02:00:00"/>
    <n v="1408141245"/>
    <x v="698"/>
    <b v="0"/>
    <n v="29"/>
    <b v="0"/>
    <s v="technology/wearables"/>
    <n v="0.15390000000000001"/>
    <n v="531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2-11T16:00:00"/>
    <n v="1381923548"/>
    <x v="699"/>
    <b v="0"/>
    <n v="890"/>
    <b v="0"/>
    <s v="technology/wearables"/>
    <n v="0.824221076923077"/>
    <n v="120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29T16:31:21"/>
    <n v="1481473881"/>
    <x v="700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8-11T15:54:40"/>
    <n v="1403538880"/>
    <x v="701"/>
    <b v="0"/>
    <n v="21"/>
    <b v="0"/>
    <s v="technology/wearables"/>
    <n v="0.26600000000000001"/>
    <n v="29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2-13T18:26:27"/>
    <n v="1477416387"/>
    <x v="702"/>
    <b v="0"/>
    <n v="37"/>
    <b v="0"/>
    <s v="technology/wearables"/>
    <n v="0.30813400000000002"/>
    <n v="125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2-19T23:32:00"/>
    <n v="1481150949"/>
    <x v="703"/>
    <b v="0"/>
    <n v="7"/>
    <b v="0"/>
    <s v="technology/wearables"/>
    <n v="5.5800000000000002E-2"/>
    <n v="120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3-11T04:37:48"/>
    <n v="1482381468"/>
    <x v="704"/>
    <b v="0"/>
    <n v="4"/>
    <b v="0"/>
    <s v="technology/wearables"/>
    <n v="8.7454545454545458E-3"/>
    <n v="120"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7-02-09T11:47:58"/>
    <n v="1482407278"/>
    <x v="705"/>
    <b v="0"/>
    <n v="5"/>
    <b v="0"/>
    <s v="technology/wearables"/>
    <n v="9.7699999999999992E-3"/>
    <n v="195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7-01-02T18:39:00"/>
    <n v="1478130783"/>
    <x v="706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20T15:55:27"/>
    <n v="1479830127"/>
    <x v="707"/>
    <b v="0"/>
    <n v="456"/>
    <b v="0"/>
    <s v="technology/wearables"/>
    <n v="0.78927352941176465"/>
    <n v="11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10-02T13:56:40"/>
    <n v="1405432600"/>
    <x v="708"/>
    <b v="0"/>
    <n v="369"/>
    <b v="0"/>
    <s v="technology/wearables"/>
    <n v="0.22092500000000001"/>
    <n v="24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24T00:59:19"/>
    <n v="1415149159"/>
    <x v="709"/>
    <b v="0"/>
    <n v="2"/>
    <b v="0"/>
    <s v="technology/wearables"/>
    <n v="4.0666666666666663E-3"/>
    <n v="31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9-08T00:44:00"/>
    <n v="1405640302"/>
    <x v="710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7-01-02T12:01:08"/>
    <n v="1478257268"/>
    <x v="711"/>
    <b v="0"/>
    <n v="338"/>
    <b v="0"/>
    <s v="technology/wearables"/>
    <n v="0.33790999999999999"/>
    <n v="10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3-04T16:20:32"/>
    <n v="1452874832"/>
    <x v="712"/>
    <b v="0"/>
    <n v="4"/>
    <b v="0"/>
    <s v="technology/wearables"/>
    <n v="2.1649484536082476E-3"/>
    <n v="26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24T12:42:12"/>
    <n v="1462538532"/>
    <x v="713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3-19T18:54:42"/>
    <n v="1483124082"/>
    <x v="714"/>
    <b v="0"/>
    <n v="28"/>
    <b v="0"/>
    <s v="technology/wearables"/>
    <n v="0.14993333333333334"/>
    <n v="80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24T03:10:40"/>
    <n v="1443233440"/>
    <x v="715"/>
    <b v="0"/>
    <n v="12"/>
    <b v="0"/>
    <s v="technology/wearables"/>
    <n v="5.0509090909090906E-2"/>
    <n v="116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20T00:00:00"/>
    <n v="1414511307"/>
    <x v="716"/>
    <b v="0"/>
    <n v="16"/>
    <b v="0"/>
    <s v="technology/wearables"/>
    <n v="0.10214285714285715"/>
    <n v="45"/>
    <x v="2"/>
    <x v="8"/>
  </r>
  <r>
    <n v="717"/>
    <s v="cool air belt"/>
    <s v="Cool air flowing under clothing keeps you cool."/>
    <n v="100000"/>
    <n v="305"/>
    <x v="2"/>
    <x v="0"/>
    <s v="USD"/>
    <n v="1409949002"/>
    <d v="2014-09-24T20:30:02"/>
    <n v="1407357002"/>
    <x v="717"/>
    <b v="0"/>
    <n v="4"/>
    <b v="0"/>
    <s v="technology/wearables"/>
    <n v="3.0500000000000002E-3"/>
    <n v="76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3-09T05:59:00"/>
    <n v="1484684247"/>
    <x v="718"/>
    <b v="0"/>
    <n v="4"/>
    <b v="0"/>
    <s v="technology/wearables"/>
    <n v="7.4999999999999997E-3"/>
    <n v="23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3-13T00:57:56"/>
    <n v="1454979476"/>
    <x v="719"/>
    <b v="0"/>
    <n v="10"/>
    <b v="0"/>
    <s v="technology/wearables"/>
    <n v="1.2933333333333333E-2"/>
    <n v="1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2-17T15:34:51"/>
    <n v="1325432091"/>
    <x v="720"/>
    <b v="0"/>
    <n v="41"/>
    <b v="1"/>
    <s v="publishing/nonfiction"/>
    <n v="1.4394736842105262"/>
    <n v="67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20T13:43:27"/>
    <n v="1403012607"/>
    <x v="721"/>
    <b v="0"/>
    <n v="119"/>
    <b v="1"/>
    <s v="publishing/nonfiction"/>
    <n v="1.2210975609756098"/>
    <n v="8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27T18:19:38"/>
    <n v="1331320778"/>
    <x v="722"/>
    <b v="0"/>
    <n v="153"/>
    <b v="1"/>
    <s v="publishing/nonfiction"/>
    <n v="1.3202400000000001"/>
    <n v="216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8-18T03:59:00"/>
    <n v="1435606549"/>
    <x v="723"/>
    <b v="0"/>
    <n v="100"/>
    <b v="1"/>
    <s v="publishing/nonfiction"/>
    <n v="1.0938000000000001"/>
    <n v="55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7-19T15:19:23"/>
    <n v="1306855163"/>
    <x v="724"/>
    <b v="0"/>
    <n v="143"/>
    <b v="1"/>
    <s v="publishing/nonfiction"/>
    <n v="1.0547157142857144"/>
    <n v="52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6-01-01T15:01:52"/>
    <n v="1447426912"/>
    <x v="725"/>
    <b v="0"/>
    <n v="140"/>
    <b v="1"/>
    <s v="publishing/nonfiction"/>
    <n v="1.0035000000000001"/>
    <n v="143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5-01T01:01:27"/>
    <n v="1363136487"/>
    <x v="726"/>
    <b v="0"/>
    <n v="35"/>
    <b v="1"/>
    <s v="publishing/nonfiction"/>
    <n v="1.014"/>
    <n v="72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2-02T21:20:00"/>
    <n v="1354580949"/>
    <x v="727"/>
    <b v="0"/>
    <n v="149"/>
    <b v="1"/>
    <s v="publishing/nonfiction"/>
    <n v="1.5551428571428572"/>
    <n v="3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9-09T20:05:57"/>
    <n v="1310069157"/>
    <x v="728"/>
    <b v="0"/>
    <n v="130"/>
    <b v="1"/>
    <s v="publishing/nonfiction"/>
    <n v="1.05566"/>
    <n v="61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10-08T04:27:41"/>
    <n v="1342844861"/>
    <x v="729"/>
    <b v="0"/>
    <n v="120"/>
    <b v="1"/>
    <s v="publishing/nonfiction"/>
    <n v="1.3065"/>
    <n v="44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26T17:53:11"/>
    <n v="1320688391"/>
    <x v="730"/>
    <b v="0"/>
    <n v="265"/>
    <b v="1"/>
    <s v="publishing/nonfiction"/>
    <n v="1.3219000000000001"/>
    <n v="100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2-10T06:00:00"/>
    <n v="1322852747"/>
    <x v="731"/>
    <b v="0"/>
    <n v="71"/>
    <b v="1"/>
    <s v="publishing/nonfiction"/>
    <n v="1.26"/>
    <n v="8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10-18T10:11:01"/>
    <n v="1375265461"/>
    <x v="732"/>
    <b v="0"/>
    <n v="13"/>
    <b v="1"/>
    <s v="publishing/nonfiction"/>
    <n v="1.6"/>
    <n v="5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4-01-08T10:04:52"/>
    <n v="1384941892"/>
    <x v="733"/>
    <b v="0"/>
    <n v="169"/>
    <b v="1"/>
    <s v="publishing/nonfiction"/>
    <n v="1.2048000000000001"/>
    <n v="18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28T05:00:00"/>
    <n v="1428465420"/>
    <x v="734"/>
    <b v="0"/>
    <n v="57"/>
    <b v="1"/>
    <s v="publishing/nonfiction"/>
    <n v="1.2552941176470589"/>
    <n v="187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23T00:39:00"/>
    <n v="1414975346"/>
    <x v="735"/>
    <b v="0"/>
    <n v="229"/>
    <b v="1"/>
    <s v="publishing/nonfiction"/>
    <n v="1.1440638297872341"/>
    <n v="23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2-10T04:59:00"/>
    <n v="1383327440"/>
    <x v="736"/>
    <b v="0"/>
    <n v="108"/>
    <b v="1"/>
    <s v="publishing/nonfiction"/>
    <n v="3.151388888888889"/>
    <n v="1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3-05T20:00:00"/>
    <n v="1390890987"/>
    <x v="737"/>
    <b v="0"/>
    <n v="108"/>
    <b v="1"/>
    <s v="publishing/nonfiction"/>
    <n v="1.224"/>
    <n v="5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20T04:59:00"/>
    <n v="1414765794"/>
    <x v="738"/>
    <b v="0"/>
    <n v="41"/>
    <b v="1"/>
    <s v="publishing/nonfiction"/>
    <n v="1.0673333333333332"/>
    <n v="39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30T12:03:49"/>
    <n v="1404907429"/>
    <x v="739"/>
    <b v="0"/>
    <n v="139"/>
    <b v="1"/>
    <s v="publishing/nonfiction"/>
    <n v="1.5833333333333333"/>
    <n v="68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7-10T03:31:22"/>
    <n v="1433647882"/>
    <x v="740"/>
    <b v="0"/>
    <n v="19"/>
    <b v="1"/>
    <s v="publishing/nonfiction"/>
    <n v="1.0740000000000001"/>
    <n v="170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30T15:33:26"/>
    <n v="1367940806"/>
    <x v="741"/>
    <b v="0"/>
    <n v="94"/>
    <b v="1"/>
    <s v="publishing/nonfiction"/>
    <n v="1.0226"/>
    <n v="141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4-09T21:01:52"/>
    <n v="1392847312"/>
    <x v="742"/>
    <b v="0"/>
    <n v="23"/>
    <b v="1"/>
    <s v="publishing/nonfiction"/>
    <n v="1.1071428571428572"/>
    <n v="67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5-05T21:00:00"/>
    <n v="1332435685"/>
    <x v="743"/>
    <b v="0"/>
    <n v="15"/>
    <b v="1"/>
    <s v="publishing/nonfiction"/>
    <n v="1.48"/>
    <n v="54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3-01-01T22:58:23"/>
    <n v="1352847503"/>
    <x v="744"/>
    <b v="0"/>
    <n v="62"/>
    <b v="1"/>
    <s v="publishing/nonfiction"/>
    <n v="1.0232000000000001"/>
    <n v="83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22T13:44:05"/>
    <n v="1364996645"/>
    <x v="745"/>
    <b v="0"/>
    <n v="74"/>
    <b v="1"/>
    <s v="publishing/nonfiction"/>
    <n v="1.7909909909909909"/>
    <n v="54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2-10-12T03:59:00"/>
    <n v="1346806909"/>
    <x v="746"/>
    <b v="0"/>
    <n v="97"/>
    <b v="1"/>
    <s v="publishing/nonfiction"/>
    <n v="1.1108135252761968"/>
    <n v="34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2-03T10:54:00"/>
    <n v="1418649019"/>
    <x v="747"/>
    <b v="0"/>
    <n v="55"/>
    <b v="1"/>
    <s v="publishing/nonfiction"/>
    <n v="1.0004285714285714"/>
    <n v="127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29T20:19:26"/>
    <n v="1405109966"/>
    <x v="748"/>
    <b v="0"/>
    <n v="44"/>
    <b v="1"/>
    <s v="publishing/nonfiction"/>
    <n v="1.0024999999999999"/>
    <n v="46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2-16T22:35:30"/>
    <n v="1483050930"/>
    <x v="749"/>
    <b v="0"/>
    <n v="110"/>
    <b v="1"/>
    <s v="publishing/nonfiction"/>
    <n v="1.0556000000000001"/>
    <n v="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3-15T21:04:32"/>
    <n v="1359147872"/>
    <x v="750"/>
    <b v="0"/>
    <n v="59"/>
    <b v="1"/>
    <s v="publishing/nonfiction"/>
    <n v="1.0258775877587758"/>
    <n v="7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23T15:07:55"/>
    <n v="1308496075"/>
    <x v="751"/>
    <b v="0"/>
    <n v="62"/>
    <b v="1"/>
    <s v="publishing/nonfiction"/>
    <n v="1.1850000000000001"/>
    <n v="5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1-04T11:00:00"/>
    <n v="1474884417"/>
    <x v="752"/>
    <b v="0"/>
    <n v="105"/>
    <b v="1"/>
    <s v="publishing/nonfiction"/>
    <n v="1.117"/>
    <n v="53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3-05T14:09:51"/>
    <n v="1421330991"/>
    <x v="753"/>
    <b v="0"/>
    <n v="26"/>
    <b v="1"/>
    <s v="publishing/nonfiction"/>
    <n v="1.28"/>
    <n v="49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24T17:58:41"/>
    <n v="1354816721"/>
    <x v="754"/>
    <b v="0"/>
    <n v="49"/>
    <b v="1"/>
    <s v="publishing/nonfiction"/>
    <n v="1.0375000000000001"/>
    <n v="42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6-08T00:41:00"/>
    <n v="1366381877"/>
    <x v="755"/>
    <b v="0"/>
    <n v="68"/>
    <b v="1"/>
    <s v="publishing/nonfiction"/>
    <n v="1.0190760000000001"/>
    <n v="3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5-07T17:24:19"/>
    <n v="1297880659"/>
    <x v="756"/>
    <b v="0"/>
    <n v="22"/>
    <b v="1"/>
    <s v="publishing/nonfiction"/>
    <n v="1.177142857142857"/>
    <n v="37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25T01:18:34"/>
    <n v="1353547114"/>
    <x v="757"/>
    <b v="0"/>
    <n v="18"/>
    <b v="1"/>
    <s v="publishing/nonfiction"/>
    <n v="2.38"/>
    <n v="33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27T20:04:28"/>
    <n v="1283976268"/>
    <x v="758"/>
    <b v="0"/>
    <n v="19"/>
    <b v="1"/>
    <s v="publishing/nonfiction"/>
    <n v="1.02"/>
    <n v="134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28T07:55:39"/>
    <n v="1401436539"/>
    <x v="759"/>
    <b v="0"/>
    <n v="99"/>
    <b v="1"/>
    <s v="publishing/nonfiction"/>
    <n v="1.0192000000000001"/>
    <n v="51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2-15T19:20:13"/>
    <n v="1477592413"/>
    <x v="760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21T18:02:06"/>
    <n v="1388772126"/>
    <x v="761"/>
    <b v="0"/>
    <n v="6"/>
    <b v="0"/>
    <s v="publishing/fiction"/>
    <n v="4.7E-2"/>
    <n v="39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23T06:00:00"/>
    <n v="1479328570"/>
    <x v="762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9-03T10:43:28"/>
    <n v="1373971408"/>
    <x v="763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29T04:09:21"/>
    <n v="1439266161"/>
    <x v="764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1-07T13:01:24"/>
    <n v="1411131684"/>
    <x v="765"/>
    <b v="0"/>
    <n v="44"/>
    <b v="0"/>
    <s v="publishing/fiction"/>
    <n v="0.36014285714285715"/>
    <n v="5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3-07T18:48:03"/>
    <n v="1421520483"/>
    <x v="766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6-09T03:26:50"/>
    <n v="1429586810"/>
    <x v="767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4-01-04T04:58:10"/>
    <n v="1384577890"/>
    <x v="768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4-01-14T23:54:54"/>
    <n v="1385510094"/>
    <x v="769"/>
    <b v="0"/>
    <n v="52"/>
    <b v="0"/>
    <s v="publishing/fiction"/>
    <n v="0.41399999999999998"/>
    <n v="32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3-15T23:59:29"/>
    <n v="1358294369"/>
    <x v="770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2-18T19:46:42"/>
    <n v="1449863202"/>
    <x v="771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20T03:59:00"/>
    <n v="1252718519"/>
    <x v="772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29T23:01:00"/>
    <n v="1428341985"/>
    <x v="773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3-14T18:43:38"/>
    <n v="1390589018"/>
    <x v="774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2-01-04T01:26:35"/>
    <n v="1321406795"/>
    <x v="77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30T05:00:00"/>
    <n v="1441297645"/>
    <x v="776"/>
    <b v="0"/>
    <n v="57"/>
    <b v="0"/>
    <s v="publishing/fiction"/>
    <n v="0.51400000000000001"/>
    <n v="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8-19T23:32:57"/>
    <n v="1372721577"/>
    <x v="7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5-19T16:51:20"/>
    <n v="1396284680"/>
    <x v="778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1-03T04:00:00"/>
    <n v="1284567905"/>
    <x v="779"/>
    <b v="0"/>
    <n v="6"/>
    <b v="0"/>
    <s v="publishing/fiction"/>
    <n v="2.6666666666666668E-2"/>
    <n v="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22T16:10:25"/>
    <n v="1301847025"/>
    <x v="780"/>
    <b v="0"/>
    <n v="27"/>
    <b v="1"/>
    <s v="music/rock"/>
    <n v="1.04"/>
    <n v="3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27T00:01:14"/>
    <n v="1368057674"/>
    <x v="781"/>
    <b v="0"/>
    <n v="25"/>
    <b v="1"/>
    <s v="music/rock"/>
    <n v="1.3315375"/>
    <n v="43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9-13T18:11:42"/>
    <n v="1343326302"/>
    <x v="78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5-16T22:00:00"/>
    <n v="1332182049"/>
    <x v="783"/>
    <b v="0"/>
    <n v="35"/>
    <b v="1"/>
    <s v="music/rock"/>
    <n v="1.4813333333333334"/>
    <n v="63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4-05T02:35:19"/>
    <n v="1391571319"/>
    <x v="784"/>
    <b v="0"/>
    <n v="10"/>
    <b v="1"/>
    <s v="music/rock"/>
    <n v="1.0249999999999999"/>
    <n v="103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3-19T14:15:15"/>
    <n v="1359468915"/>
    <x v="785"/>
    <b v="0"/>
    <n v="29"/>
    <b v="1"/>
    <s v="music/rock"/>
    <n v="1.8062799999999999"/>
    <n v="31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30T15:47:00"/>
    <n v="1331774434"/>
    <x v="786"/>
    <b v="0"/>
    <n v="44"/>
    <b v="1"/>
    <s v="music/rock"/>
    <n v="1.4279999999999999"/>
    <n v="162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20T15:03:46"/>
    <n v="1380726226"/>
    <x v="787"/>
    <b v="0"/>
    <n v="17"/>
    <b v="1"/>
    <s v="music/rock"/>
    <n v="1.1416666666666666"/>
    <n v="81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26T03:59:00"/>
    <n v="1338336588"/>
    <x v="788"/>
    <b v="0"/>
    <n v="34"/>
    <b v="1"/>
    <s v="music/rock"/>
    <n v="2.03505"/>
    <n v="60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2-09T07:59:00"/>
    <n v="1357187280"/>
    <x v="789"/>
    <b v="0"/>
    <n v="14"/>
    <b v="1"/>
    <s v="music/rock"/>
    <n v="1.0941176470588236"/>
    <n v="133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20T01:08:59"/>
    <n v="1357088939"/>
    <x v="790"/>
    <b v="0"/>
    <n v="156"/>
    <b v="1"/>
    <s v="music/rock"/>
    <n v="1.443746"/>
    <n v="9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2-02T05:59:00"/>
    <n v="1381430646"/>
    <x v="791"/>
    <b v="0"/>
    <n v="128"/>
    <b v="1"/>
    <s v="music/rock"/>
    <n v="1.0386666666666666"/>
    <n v="61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26T21:58:03"/>
    <n v="1381265883"/>
    <x v="792"/>
    <b v="0"/>
    <n v="60"/>
    <b v="1"/>
    <s v="music/rock"/>
    <n v="1.0044440000000001"/>
    <n v="42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22T04:59:00"/>
    <n v="1371491244"/>
    <x v="793"/>
    <b v="0"/>
    <n v="32"/>
    <b v="1"/>
    <s v="music/rock"/>
    <n v="1.0277927272727272"/>
    <n v="88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24T17:06:00"/>
    <n v="1310438737"/>
    <x v="794"/>
    <b v="0"/>
    <n v="53"/>
    <b v="1"/>
    <s v="music/rock"/>
    <n v="1.0531250000000001"/>
    <n v="159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26T04:59:00"/>
    <n v="1330094566"/>
    <x v="795"/>
    <b v="0"/>
    <n v="184"/>
    <b v="1"/>
    <s v="music/rock"/>
    <n v="1.1178571428571429"/>
    <n v="8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10-04T21:10:00"/>
    <n v="1376687485"/>
    <x v="796"/>
    <b v="0"/>
    <n v="90"/>
    <b v="1"/>
    <s v="music/rock"/>
    <n v="1.0135000000000001"/>
    <n v="113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5-18T04:00:00"/>
    <n v="1332978688"/>
    <x v="797"/>
    <b v="0"/>
    <n v="71"/>
    <b v="1"/>
    <s v="music/rock"/>
    <n v="1.0753333333333333"/>
    <n v="45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10-19T14:09:47"/>
    <n v="1409494187"/>
    <x v="798"/>
    <b v="0"/>
    <n v="87"/>
    <b v="1"/>
    <s v="music/rock"/>
    <n v="1.1488571428571428"/>
    <n v="46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5-16T16:00:46"/>
    <n v="1332950446"/>
    <x v="799"/>
    <b v="0"/>
    <n v="28"/>
    <b v="1"/>
    <s v="music/rock"/>
    <n v="1.0002"/>
    <n v="179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30T10:24:14"/>
    <n v="1407839054"/>
    <x v="800"/>
    <b v="0"/>
    <n v="56"/>
    <b v="1"/>
    <s v="music/rock"/>
    <n v="1.5213333333333334"/>
    <n v="41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20T19:05:20"/>
    <n v="1306955120"/>
    <x v="801"/>
    <b v="0"/>
    <n v="51"/>
    <b v="1"/>
    <s v="music/rock"/>
    <n v="1.1152149999999998"/>
    <n v="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10-06T04:05:00"/>
    <n v="1343867524"/>
    <x v="802"/>
    <b v="0"/>
    <n v="75"/>
    <b v="1"/>
    <s v="music/rock"/>
    <n v="1.0133333333333334"/>
    <n v="81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6-17T01:00:00"/>
    <n v="1304376478"/>
    <x v="803"/>
    <b v="0"/>
    <n v="38"/>
    <b v="1"/>
    <s v="music/rock"/>
    <n v="1.232608695652174"/>
    <n v="75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8-11T03:59:00"/>
    <n v="1309919526"/>
    <x v="804"/>
    <b v="0"/>
    <n v="18"/>
    <b v="1"/>
    <s v="music/rock"/>
    <n v="1"/>
    <n v="30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8-04T23:00:00"/>
    <n v="1306525512"/>
    <x v="805"/>
    <b v="0"/>
    <n v="54"/>
    <b v="1"/>
    <s v="music/rock"/>
    <n v="1.05"/>
    <n v="58"/>
    <x v="4"/>
    <x v="11"/>
  </r>
  <r>
    <n v="806"/>
    <s v="Golden Animals NEW Album!"/>
    <s v="Help Golden Animals finish their NEW Album!"/>
    <n v="8000"/>
    <n v="8355"/>
    <x v="0"/>
    <x v="0"/>
    <s v="USD"/>
    <n v="1315413339"/>
    <d v="2011-09-26T16:35:39"/>
    <n v="1312821339"/>
    <x v="806"/>
    <b v="0"/>
    <n v="71"/>
    <b v="1"/>
    <s v="music/rock"/>
    <n v="1.0443750000000001"/>
    <n v="1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20T02:00:00"/>
    <n v="1485270311"/>
    <x v="807"/>
    <b v="0"/>
    <n v="57"/>
    <b v="1"/>
    <s v="music/rock"/>
    <n v="1.05125"/>
    <n v="74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5-01-10T04:59:00"/>
    <n v="1416363886"/>
    <x v="808"/>
    <b v="0"/>
    <n v="43"/>
    <b v="1"/>
    <s v="music/rock"/>
    <n v="1"/>
    <n v="10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2-07T20:00:30"/>
    <n v="1387569630"/>
    <x v="809"/>
    <b v="0"/>
    <n v="52"/>
    <b v="1"/>
    <s v="music/rock"/>
    <n v="1.03775"/>
    <n v="80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20T01:21:02"/>
    <n v="1343870462"/>
    <x v="810"/>
    <b v="0"/>
    <n v="27"/>
    <b v="1"/>
    <s v="music/rock"/>
    <n v="1.05"/>
    <n v="58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29T16:52:00"/>
    <n v="1371569202"/>
    <x v="811"/>
    <b v="0"/>
    <n v="12"/>
    <b v="1"/>
    <s v="music/rock"/>
    <n v="1.04"/>
    <n v="8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20T13:58:00"/>
    <n v="1357604752"/>
    <x v="812"/>
    <b v="0"/>
    <n v="33"/>
    <b v="1"/>
    <s v="music/rock"/>
    <n v="1.5183333333333333"/>
    <n v="28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8-08T23:02:45"/>
    <n v="1340233365"/>
    <x v="813"/>
    <b v="0"/>
    <n v="96"/>
    <b v="1"/>
    <s v="music/rock"/>
    <n v="1.59996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6-19T18:04:00"/>
    <n v="1305568201"/>
    <x v="814"/>
    <b v="0"/>
    <n v="28"/>
    <b v="1"/>
    <s v="music/rock"/>
    <n v="1.2729999999999999"/>
    <n v="4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20T22:01:43"/>
    <n v="1412287303"/>
    <x v="815"/>
    <b v="0"/>
    <n v="43"/>
    <b v="1"/>
    <s v="music/rock"/>
    <n v="1.07"/>
    <n v="100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28T06:30:00"/>
    <n v="1362776043"/>
    <x v="816"/>
    <b v="0"/>
    <n v="205"/>
    <b v="1"/>
    <s v="music/rock"/>
    <n v="1.1512214285714286"/>
    <n v="39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30T04:59:00"/>
    <n v="1326810211"/>
    <x v="817"/>
    <b v="0"/>
    <n v="23"/>
    <b v="1"/>
    <s v="music/rock"/>
    <n v="1.3711066666666665"/>
    <n v="89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26T17:01:00"/>
    <n v="1343682681"/>
    <x v="818"/>
    <b v="0"/>
    <n v="19"/>
    <b v="1"/>
    <s v="music/rock"/>
    <n v="1.5571428571428572"/>
    <n v="29"/>
    <x v="4"/>
    <x v="11"/>
  </r>
  <r>
    <n v="819"/>
    <s v="Winter Tour"/>
    <s v="We are touring the Southeast in support of our new EP"/>
    <n v="400"/>
    <n v="435"/>
    <x v="0"/>
    <x v="0"/>
    <s v="USD"/>
    <n v="1387601040"/>
    <d v="2014-01-09T04:44:00"/>
    <n v="1386806254"/>
    <x v="819"/>
    <b v="0"/>
    <n v="14"/>
    <b v="1"/>
    <s v="music/rock"/>
    <n v="1.0874999999999999"/>
    <n v="31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28T05:00:00"/>
    <n v="1399666342"/>
    <x v="820"/>
    <b v="0"/>
    <n v="38"/>
    <b v="1"/>
    <s v="music/rock"/>
    <n v="1.3405"/>
    <n v="71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23T04:01:00"/>
    <n v="1427753265"/>
    <x v="821"/>
    <b v="0"/>
    <n v="78"/>
    <b v="1"/>
    <s v="music/rock"/>
    <n v="1"/>
    <n v="22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24T22:44:10"/>
    <n v="1346885050"/>
    <x v="822"/>
    <b v="0"/>
    <n v="69"/>
    <b v="1"/>
    <s v="music/rock"/>
    <n v="1.1916666666666667"/>
    <n v="52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4-10T22:20:52"/>
    <n v="1424474452"/>
    <x v="823"/>
    <b v="0"/>
    <n v="33"/>
    <b v="1"/>
    <s v="music/rock"/>
    <n v="1.7949999999999999"/>
    <n v="44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5-07T06:59:00"/>
    <n v="1268459318"/>
    <x v="824"/>
    <b v="0"/>
    <n v="54"/>
    <b v="1"/>
    <s v="music/rock"/>
    <n v="1.3438124999999999"/>
    <n v="40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1-17T07:21:24"/>
    <n v="1349335284"/>
    <x v="825"/>
    <b v="0"/>
    <n v="99"/>
    <b v="1"/>
    <s v="music/rock"/>
    <n v="1.0043200000000001"/>
    <n v="127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4-13T23:55:30"/>
    <n v="1330908930"/>
    <x v="826"/>
    <b v="0"/>
    <n v="49"/>
    <b v="1"/>
    <s v="music/rock"/>
    <n v="1.0145454545454546"/>
    <n v="114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3-04T19:49:00"/>
    <n v="1326972107"/>
    <x v="827"/>
    <b v="0"/>
    <n v="11"/>
    <b v="1"/>
    <s v="music/rock"/>
    <n v="1.0333333333333334"/>
    <n v="2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7-14T16:24:00"/>
    <n v="1339549982"/>
    <x v="828"/>
    <b v="0"/>
    <n v="38"/>
    <b v="1"/>
    <s v="music/rock"/>
    <n v="1.07"/>
    <n v="3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8-01T19:14:00"/>
    <n v="1463253240"/>
    <x v="829"/>
    <b v="0"/>
    <n v="16"/>
    <b v="1"/>
    <s v="music/rock"/>
    <n v="1.04"/>
    <n v="33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4-10T11:37:05"/>
    <n v="1361363825"/>
    <x v="830"/>
    <b v="0"/>
    <n v="32"/>
    <b v="1"/>
    <s v="music/rock"/>
    <n v="1.0783333333333334"/>
    <n v="61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5-16T15:31:34"/>
    <n v="1332948694"/>
    <x v="831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2-09T08:13:00"/>
    <n v="1321978335"/>
    <x v="832"/>
    <b v="0"/>
    <n v="154"/>
    <b v="1"/>
    <s v="music/rock"/>
    <n v="1.0060706666666666"/>
    <n v="98"/>
    <x v="4"/>
    <x v="11"/>
  </r>
  <r>
    <n v="833"/>
    <s v="Ragman Rolls"/>
    <s v="This is an American rock album."/>
    <n v="6000"/>
    <n v="6100"/>
    <x v="0"/>
    <x v="0"/>
    <s v="USD"/>
    <n v="1397941475"/>
    <d v="2014-05-08T21:04:35"/>
    <n v="1395349475"/>
    <x v="833"/>
    <b v="0"/>
    <n v="41"/>
    <b v="1"/>
    <s v="music/rock"/>
    <n v="1.0166666666666666"/>
    <n v="149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20T03:59:00"/>
    <n v="1369770292"/>
    <x v="834"/>
    <b v="0"/>
    <n v="75"/>
    <b v="1"/>
    <s v="music/rock"/>
    <n v="1.3101818181818181"/>
    <n v="96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6-07T03:00:00"/>
    <n v="1333709958"/>
    <x v="835"/>
    <b v="0"/>
    <n v="40"/>
    <b v="1"/>
    <s v="music/rock"/>
    <n v="1.1725000000000001"/>
    <n v="59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26T01:21:58"/>
    <n v="1378516918"/>
    <x v="836"/>
    <b v="0"/>
    <n v="46"/>
    <b v="1"/>
    <s v="music/rock"/>
    <n v="1.009304"/>
    <n v="110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20T23:57:42"/>
    <n v="1396396662"/>
    <x v="837"/>
    <b v="0"/>
    <n v="62"/>
    <b v="1"/>
    <s v="music/rock"/>
    <n v="1.218"/>
    <n v="49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2-05T21:33:05"/>
    <n v="1324243985"/>
    <x v="838"/>
    <b v="0"/>
    <n v="61"/>
    <b v="1"/>
    <s v="music/rock"/>
    <n v="1.454"/>
    <n v="48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10-11T18:19:16"/>
    <n v="1345745956"/>
    <x v="839"/>
    <b v="0"/>
    <n v="96"/>
    <b v="1"/>
    <s v="music/rock"/>
    <n v="1.166166"/>
    <n v="61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10-13T05:26:27"/>
    <n v="1472102787"/>
    <x v="840"/>
    <b v="0"/>
    <n v="190"/>
    <b v="1"/>
    <s v="music/metal"/>
    <n v="1.2041660000000001"/>
    <n v="63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29T21:07:43"/>
    <n v="1413058063"/>
    <x v="841"/>
    <b v="1"/>
    <n v="94"/>
    <b v="1"/>
    <s v="music/metal"/>
    <n v="1.0132000000000001"/>
    <n v="54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1-02T03:59:00"/>
    <n v="1378735983"/>
    <x v="842"/>
    <b v="1"/>
    <n v="39"/>
    <b v="1"/>
    <s v="music/metal"/>
    <n v="1.0431999999999999"/>
    <n v="6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27T08:00:00"/>
    <n v="1479708680"/>
    <x v="843"/>
    <b v="0"/>
    <n v="127"/>
    <b v="1"/>
    <s v="music/metal"/>
    <n v="2.6713333333333331"/>
    <n v="63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20T04:59:00"/>
    <n v="1411489552"/>
    <x v="844"/>
    <b v="1"/>
    <n v="159"/>
    <b v="1"/>
    <s v="music/metal"/>
    <n v="1.9413333333333334"/>
    <n v="37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24T03:59:00"/>
    <n v="1469595396"/>
    <x v="845"/>
    <b v="0"/>
    <n v="177"/>
    <b v="1"/>
    <s v="music/metal"/>
    <n v="1.203802"/>
    <n v="34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29T14:00:00"/>
    <n v="1393233855"/>
    <x v="846"/>
    <b v="0"/>
    <n v="47"/>
    <b v="1"/>
    <s v="music/metal"/>
    <n v="1.2200090909090908"/>
    <n v="29"/>
    <x v="4"/>
    <x v="12"/>
  </r>
  <r>
    <n v="847"/>
    <s v="CENTROPYMUSIC"/>
    <s v="MUSIC WITH MEANING!  MUSIC THAT MATTERS!!!"/>
    <n v="10"/>
    <n v="10"/>
    <x v="0"/>
    <x v="0"/>
    <s v="USD"/>
    <n v="1436555376"/>
    <d v="2015-07-29T19:09:36"/>
    <n v="1433963376"/>
    <x v="847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5-03T19:00:33"/>
    <n v="1426446033"/>
    <x v="848"/>
    <b v="0"/>
    <n v="16"/>
    <b v="1"/>
    <s v="music/metal"/>
    <n v="1"/>
    <n v="19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4-04T02:34:24"/>
    <n v="1424057664"/>
    <x v="849"/>
    <b v="0"/>
    <n v="115"/>
    <b v="1"/>
    <s v="music/metal"/>
    <n v="1.1990000000000001"/>
    <n v="42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5-14T04:59:00"/>
    <n v="1458762717"/>
    <x v="850"/>
    <b v="0"/>
    <n v="133"/>
    <b v="1"/>
    <s v="music/metal"/>
    <n v="1.55175"/>
    <n v="4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8-19T19:45:00"/>
    <n v="1464815253"/>
    <x v="851"/>
    <b v="0"/>
    <n v="70"/>
    <b v="1"/>
    <s v="music/metal"/>
    <n v="1.3045"/>
    <n v="3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1-12T21:00:00"/>
    <n v="1476386395"/>
    <x v="852"/>
    <b v="0"/>
    <n v="62"/>
    <b v="1"/>
    <s v="music/metal"/>
    <n v="1.0497142857142858"/>
    <n v="59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3-07T19:58:29"/>
    <n v="1421524709"/>
    <x v="853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7-01-16T05:05:46"/>
    <n v="1480309546"/>
    <x v="854"/>
    <b v="0"/>
    <n v="499"/>
    <b v="1"/>
    <s v="music/metal"/>
    <n v="1.1822050359712231"/>
    <n v="6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8-12T03:00:17"/>
    <n v="1466737217"/>
    <x v="855"/>
    <b v="0"/>
    <n v="47"/>
    <b v="1"/>
    <s v="music/metal"/>
    <n v="1.0344827586206897"/>
    <n v="32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1-13T19:00:00"/>
    <n v="1472282956"/>
    <x v="856"/>
    <b v="0"/>
    <n v="28"/>
    <b v="1"/>
    <s v="music/metal"/>
    <n v="2.1800000000000002"/>
    <n v="19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2-14T14:57:11"/>
    <n v="1444831031"/>
    <x v="857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5-04T22:59:00"/>
    <n v="1426528418"/>
    <x v="858"/>
    <b v="0"/>
    <n v="76"/>
    <b v="1"/>
    <s v="music/metal"/>
    <n v="1.4400583333333332"/>
    <n v="23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23T00:00:00"/>
    <n v="1430768468"/>
    <x v="859"/>
    <b v="0"/>
    <n v="98"/>
    <b v="1"/>
    <s v="music/metal"/>
    <n v="1.0467500000000001"/>
    <n v="4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2-11T12:35:13"/>
    <n v="1382528113"/>
    <x v="860"/>
    <b v="0"/>
    <n v="48"/>
    <b v="0"/>
    <s v="music/jazz"/>
    <n v="0.18142857142857144"/>
    <n v="53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10-05T23:10:04"/>
    <n v="1471475404"/>
    <x v="861"/>
    <b v="0"/>
    <n v="2"/>
    <b v="0"/>
    <s v="music/jazz"/>
    <n v="2.2444444444444444E-2"/>
    <n v="51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30T14:19:08"/>
    <n v="1381583948"/>
    <x v="862"/>
    <b v="0"/>
    <n v="4"/>
    <b v="0"/>
    <s v="music/jazz"/>
    <n v="3.3999999999999998E-3"/>
    <n v="43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3-02T02:49:26"/>
    <n v="1326422966"/>
    <x v="863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1-04T09:59:00"/>
    <n v="1379990038"/>
    <x v="864"/>
    <b v="0"/>
    <n v="79"/>
    <b v="0"/>
    <s v="music/jazz"/>
    <n v="0.41538461538461541"/>
    <n v="34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2-04T18:33:17"/>
    <n v="1353177197"/>
    <x v="865"/>
    <b v="0"/>
    <n v="2"/>
    <b v="0"/>
    <s v="music/jazz"/>
    <n v="2.0454545454545454E-2"/>
    <n v="23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3-19T15:10:00"/>
    <n v="1421853518"/>
    <x v="866"/>
    <b v="0"/>
    <n v="11"/>
    <b v="0"/>
    <s v="music/jazz"/>
    <n v="0.18285714285714286"/>
    <n v="5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20T04:59:00"/>
    <n v="1254450706"/>
    <x v="867"/>
    <b v="0"/>
    <n v="11"/>
    <b v="0"/>
    <s v="music/jazz"/>
    <n v="0.2402"/>
    <n v="10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26T00:39:58"/>
    <n v="1386463198"/>
    <x v="86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27T19:17:37"/>
    <n v="1362860257"/>
    <x v="869"/>
    <b v="0"/>
    <n v="3"/>
    <b v="0"/>
    <s v="music/jazz"/>
    <n v="0.11818181818181818"/>
    <n v="34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20T00:32:03"/>
    <n v="1375403523"/>
    <x v="870"/>
    <b v="0"/>
    <n v="5"/>
    <b v="0"/>
    <s v="music/jazz"/>
    <n v="3.0999999999999999E-3"/>
    <n v="12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2-18T14:28:15"/>
    <n v="1383139695"/>
    <x v="871"/>
    <b v="0"/>
    <n v="12"/>
    <b v="0"/>
    <s v="music/jazz"/>
    <n v="5.4166666666666669E-2"/>
    <n v="27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29T19:48:47"/>
    <n v="1295898527"/>
    <x v="872"/>
    <b v="0"/>
    <n v="2"/>
    <b v="0"/>
    <s v="music/jazz"/>
    <n v="8.1250000000000003E-3"/>
    <n v="33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30T05:00:40"/>
    <n v="1349150440"/>
    <x v="873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23T14:00:34"/>
    <n v="1365084034"/>
    <x v="874"/>
    <b v="0"/>
    <n v="21"/>
    <b v="0"/>
    <s v="music/jazz"/>
    <n v="0.24333333333333335"/>
    <n v="35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10-10T17:22:11"/>
    <n v="1441128131"/>
    <x v="875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d v="2013-02-23T11:55:27"/>
    <n v="1357127727"/>
    <x v="876"/>
    <b v="0"/>
    <n v="45"/>
    <b v="0"/>
    <s v="music/jazz"/>
    <n v="0.40799492385786801"/>
    <n v="2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4-01-07T18:56:00"/>
    <n v="1384887360"/>
    <x v="877"/>
    <b v="0"/>
    <n v="29"/>
    <b v="0"/>
    <s v="music/jazz"/>
    <n v="0.67549999999999999"/>
    <n v="47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1-01-11T05:35:24"/>
    <n v="1290490524"/>
    <x v="878"/>
    <b v="0"/>
    <n v="2"/>
    <b v="0"/>
    <s v="music/jazz"/>
    <n v="1.2999999999999999E-2"/>
    <n v="33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6-17T19:55:05"/>
    <n v="1336506905"/>
    <x v="879"/>
    <b v="0"/>
    <n v="30"/>
    <b v="0"/>
    <s v="music/jazz"/>
    <n v="0.30666666666666664"/>
    <n v="21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1-18T07:42:18"/>
    <n v="1348731738"/>
    <x v="880"/>
    <b v="0"/>
    <n v="8"/>
    <b v="0"/>
    <s v="music/indie rock"/>
    <n v="2.9894179894179893E-2"/>
    <n v="14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2-02T06:01:26"/>
    <n v="1322632886"/>
    <x v="881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25T20:39:10"/>
    <n v="1312490350"/>
    <x v="882"/>
    <b v="0"/>
    <n v="14"/>
    <b v="0"/>
    <s v="music/indie rock"/>
    <n v="0.20133333333333334"/>
    <n v="22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21T22:27:15"/>
    <n v="1451773635"/>
    <x v="883"/>
    <b v="0"/>
    <n v="24"/>
    <b v="0"/>
    <s v="music/indie rock"/>
    <n v="0.4002"/>
    <n v="83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31T02:31:00"/>
    <n v="1331666146"/>
    <x v="884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7-01-18T22:35:11"/>
    <n v="1481322911"/>
    <x v="885"/>
    <b v="0"/>
    <n v="21"/>
    <b v="0"/>
    <s v="music/indie rock"/>
    <n v="0.75"/>
    <n v="36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10-04T20:53:33"/>
    <n v="1471812813"/>
    <x v="886"/>
    <b v="0"/>
    <n v="7"/>
    <b v="0"/>
    <s v="music/indie rock"/>
    <n v="0.41"/>
    <n v="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6-15T23:00:55"/>
    <n v="1335567655"/>
    <x v="887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20T06:00:00"/>
    <n v="1311789885"/>
    <x v="888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24T18:49:03"/>
    <n v="1409942943"/>
    <x v="889"/>
    <b v="0"/>
    <n v="32"/>
    <b v="0"/>
    <s v="music/indie rock"/>
    <n v="9.4412800000000005E-2"/>
    <n v="74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2-10T17:46:19"/>
    <n v="1382460379"/>
    <x v="890"/>
    <b v="0"/>
    <n v="4"/>
    <b v="0"/>
    <s v="music/indie rock"/>
    <n v="4.1666666666666664E-2"/>
    <n v="31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9-09T00:45:30"/>
    <n v="1405989930"/>
    <x v="891"/>
    <b v="0"/>
    <n v="9"/>
    <b v="0"/>
    <s v="music/indie rock"/>
    <n v="3.2500000000000001E-2"/>
    <n v="2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20T04:00:00"/>
    <n v="1273121283"/>
    <x v="892"/>
    <b v="0"/>
    <n v="17"/>
    <b v="0"/>
    <s v="music/indie rock"/>
    <n v="0.40749999999999997"/>
    <n v="144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20T20:32:43"/>
    <n v="1425331963"/>
    <x v="89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24T23:33:30"/>
    <n v="1462577610"/>
    <x v="894"/>
    <b v="0"/>
    <n v="53"/>
    <b v="0"/>
    <s v="music/indie rock"/>
    <n v="0.39169999999999999"/>
    <n v="148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1-13T03:03:49"/>
    <n v="1284087829"/>
    <x v="895"/>
    <b v="0"/>
    <n v="7"/>
    <b v="0"/>
    <s v="music/indie rock"/>
    <n v="2.4375000000000001E-2"/>
    <n v="2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9-16T04:00:00"/>
    <n v="1438549026"/>
    <x v="896"/>
    <b v="0"/>
    <n v="72"/>
    <b v="0"/>
    <s v="music/indie rock"/>
    <n v="0.4"/>
    <n v="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2-17T17:31:48"/>
    <n v="1351528308"/>
    <x v="897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2-03T18:11:50"/>
    <n v="1322763110"/>
    <x v="898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6-16T02:22:42"/>
    <n v="1302661362"/>
    <x v="899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4-18T19:23:22"/>
    <n v="1456777402"/>
    <x v="900"/>
    <b v="0"/>
    <n v="2"/>
    <b v="0"/>
    <s v="music/jazz"/>
    <n v="4.1999999999999997E-3"/>
    <n v="11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27T19:11:00"/>
    <n v="1272050914"/>
    <x v="901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9-18T15:30:00"/>
    <n v="1404947422"/>
    <x v="90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10-12T02:25:00"/>
    <n v="1346180780"/>
    <x v="903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22T01:55:37"/>
    <n v="1449194137"/>
    <x v="904"/>
    <b v="0"/>
    <n v="3"/>
    <b v="0"/>
    <s v="music/jazz"/>
    <n v="3.0200000000000001E-3"/>
    <n v="50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2-12T05:45:26"/>
    <n v="1290663926"/>
    <x v="905"/>
    <b v="0"/>
    <n v="6"/>
    <b v="0"/>
    <s v="music/jazz"/>
    <n v="3.0153846153846153E-2"/>
    <n v="33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4-01T03:33:10"/>
    <n v="1392093190"/>
    <x v="906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30T04:37:03"/>
    <n v="1313123823"/>
    <x v="907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8-15T04:59:00"/>
    <n v="1276283655"/>
    <x v="908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8-11T04:00:00"/>
    <n v="1340296440"/>
    <x v="909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22T13:05:19"/>
    <n v="1483362319"/>
    <x v="910"/>
    <b v="0"/>
    <n v="5"/>
    <b v="0"/>
    <s v="music/jazz"/>
    <n v="0.22363636363636363"/>
    <n v="25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2-12T00:07:25"/>
    <n v="1388707645"/>
    <x v="911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30T03:37:27"/>
    <n v="1350009447"/>
    <x v="912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24T03:20:19"/>
    <n v="1333596019"/>
    <x v="913"/>
    <b v="0"/>
    <n v="24"/>
    <b v="0"/>
    <s v="music/jazz"/>
    <n v="6.6066666666666662E-2"/>
    <n v="8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9-13T18:19:07"/>
    <n v="1343326747"/>
    <x v="914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20T04:59:00"/>
    <n v="1327853914"/>
    <x v="915"/>
    <b v="0"/>
    <n v="9"/>
    <b v="0"/>
    <s v="music/jazz"/>
    <n v="5.7692307692307696E-2"/>
    <n v="4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1-10T05:00:00"/>
    <n v="1284409734"/>
    <x v="916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8-02T02:30:00"/>
    <n v="1402612730"/>
    <x v="917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20T22:59:21"/>
    <n v="1414879161"/>
    <x v="918"/>
    <b v="0"/>
    <n v="10"/>
    <b v="0"/>
    <s v="music/jazz"/>
    <n v="5.0256410256410255E-2"/>
    <n v="20"/>
    <x v="4"/>
    <x v="13"/>
  </r>
  <r>
    <n v="919"/>
    <s v="Jazz CD:  Out of The Blue"/>
    <s v="Cool jazz with a New Orleans flavor."/>
    <n v="20000"/>
    <n v="100"/>
    <x v="2"/>
    <x v="0"/>
    <s v="USD"/>
    <n v="1355930645"/>
    <d v="2013-01-07T15:24:05"/>
    <n v="1352906645"/>
    <x v="919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2-03T17:07:02"/>
    <n v="1381853222"/>
    <x v="920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31T05:06:16"/>
    <n v="1320033976"/>
    <x v="921"/>
    <b v="0"/>
    <n v="20"/>
    <b v="0"/>
    <s v="music/jazz"/>
    <n v="0.309"/>
    <n v="232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20T12:43:13"/>
    <n v="1409143393"/>
    <x v="922"/>
    <b v="0"/>
    <n v="30"/>
    <b v="0"/>
    <s v="music/jazz"/>
    <n v="0.21037037037037037"/>
    <n v="189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2-11T00:02:03"/>
    <n v="1414018923"/>
    <x v="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3-04T22:37:49"/>
    <n v="1358203069"/>
    <x v="924"/>
    <b v="0"/>
    <n v="15"/>
    <b v="0"/>
    <s v="music/jazz"/>
    <n v="0.109"/>
    <n v="22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2-16T22:08:31"/>
    <n v="1382994511"/>
    <x v="925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27T22:40:00"/>
    <n v="1276043330"/>
    <x v="926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6-02T19:44:55"/>
    <n v="1334432695"/>
    <x v="927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2-07T00:00:00"/>
    <n v="1348864913"/>
    <x v="928"/>
    <b v="0"/>
    <n v="28"/>
    <b v="0"/>
    <s v="music/jazz"/>
    <n v="0.10862068965517241"/>
    <n v="56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28T04:42:49"/>
    <n v="1331358169"/>
    <x v="92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7-14T21:32:00"/>
    <n v="1273874306"/>
    <x v="930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4-04T22:00:00"/>
    <n v="1392021502"/>
    <x v="931"/>
    <b v="0"/>
    <n v="7"/>
    <b v="0"/>
    <s v="music/jazz"/>
    <n v="6.5500000000000003E-2"/>
    <n v="19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4-10T22:15:45"/>
    <n v="1360106145"/>
    <x v="932"/>
    <b v="0"/>
    <n v="30"/>
    <b v="0"/>
    <s v="music/jazz"/>
    <n v="0.14536842105263159"/>
    <n v="46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31T04:03:29"/>
    <n v="1394683409"/>
    <x v="933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23T06:00:00"/>
    <n v="1396633284"/>
    <x v="934"/>
    <b v="0"/>
    <n v="30"/>
    <b v="0"/>
    <s v="music/jazz"/>
    <n v="0.30399999999999999"/>
    <n v="51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2-17T08:00:29"/>
    <n v="1451462429"/>
    <x v="935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2-06T20:00:00"/>
    <n v="1323131689"/>
    <x v="936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22T20:09:17"/>
    <n v="1380913757"/>
    <x v="93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21T11:30:48"/>
    <n v="1343993448"/>
    <x v="93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7-19T19:58:00"/>
    <n v="1369246738"/>
    <x v="939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30T00:12:06"/>
    <n v="1435363926"/>
    <x v="940"/>
    <b v="0"/>
    <n v="14"/>
    <b v="0"/>
    <s v="technology/wearables"/>
    <n v="0.17155555555555554"/>
    <n v="110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3-01T02:19:05"/>
    <n v="1484101145"/>
    <x v="941"/>
    <b v="0"/>
    <n v="31"/>
    <b v="0"/>
    <s v="technology/wearables"/>
    <n v="2.3220000000000001E-2"/>
    <n v="37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3-08T20:14:20"/>
    <n v="1452716060"/>
    <x v="942"/>
    <b v="0"/>
    <n v="16"/>
    <b v="0"/>
    <s v="technology/wearables"/>
    <n v="8.9066666666666669E-2"/>
    <n v="42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12-18T17:01:45"/>
    <n v="1477843305"/>
    <x v="943"/>
    <b v="0"/>
    <n v="12"/>
    <b v="0"/>
    <s v="technology/wearables"/>
    <n v="9.633333333333334E-2"/>
    <n v="24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5-07T14:00:00"/>
    <n v="1458050450"/>
    <x v="944"/>
    <b v="0"/>
    <n v="96"/>
    <b v="0"/>
    <s v="technology/wearables"/>
    <n v="0.13325999999999999"/>
    <n v="69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3-09T23:59:00"/>
    <n v="1482958626"/>
    <x v="945"/>
    <b v="0"/>
    <n v="16"/>
    <b v="0"/>
    <s v="technology/wearables"/>
    <n v="2.4840000000000001E-2"/>
    <n v="15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28T18:00:48"/>
    <n v="1470852048"/>
    <x v="946"/>
    <b v="0"/>
    <n v="5"/>
    <b v="0"/>
    <s v="technology/wearables"/>
    <n v="1.9066666666666666E-2"/>
    <n v="57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7-19T18:45:06"/>
    <n v="1462128306"/>
    <x v="947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31T19:52:44"/>
    <n v="1455220364"/>
    <x v="948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3-11T01:02:56"/>
    <n v="1450832576"/>
    <x v="949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2-05T18:01:01"/>
    <n v="1450461661"/>
    <x v="950"/>
    <b v="0"/>
    <n v="24"/>
    <b v="0"/>
    <s v="technology/wearables"/>
    <n v="0.28039999999999998"/>
    <n v="58"/>
    <x v="2"/>
    <x v="8"/>
  </r>
  <r>
    <n v="951"/>
    <s v="Smart Harness"/>
    <s v="Revolutionizing the way we walk our dogs!"/>
    <n v="50000"/>
    <n v="19195"/>
    <x v="2"/>
    <x v="0"/>
    <s v="USD"/>
    <n v="1465054872"/>
    <d v="2016-06-23T15:41:12"/>
    <n v="1461166872"/>
    <x v="951"/>
    <b v="0"/>
    <n v="121"/>
    <b v="0"/>
    <s v="technology/wearables"/>
    <n v="0.38390000000000002"/>
    <n v="15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2-07T15:43:32"/>
    <n v="1476888212"/>
    <x v="952"/>
    <b v="0"/>
    <n v="196"/>
    <b v="0"/>
    <s v="technology/wearables"/>
    <n v="0.39942857142857141"/>
    <n v="100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2-13T03:56:39"/>
    <n v="1419566199"/>
    <x v="953"/>
    <b v="0"/>
    <n v="5"/>
    <b v="0"/>
    <s v="technology/wearables"/>
    <n v="8.3999999999999995E-3"/>
    <n v="25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9-08T20:00:39"/>
    <n v="1436472039"/>
    <x v="954"/>
    <b v="0"/>
    <n v="73"/>
    <b v="0"/>
    <s v="technology/wearables"/>
    <n v="0.43406666666666666"/>
    <n v="8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10-02T07:05:00"/>
    <n v="1470294300"/>
    <x v="955"/>
    <b v="0"/>
    <n v="93"/>
    <b v="0"/>
    <s v="technology/wearables"/>
    <n v="5.6613333333333335E-2"/>
    <n v="183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5-15T20:55:59"/>
    <n v="1424901359"/>
    <x v="956"/>
    <b v="0"/>
    <n v="17"/>
    <b v="0"/>
    <s v="technology/wearables"/>
    <n v="1.7219999999999999E-2"/>
    <n v="51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2-06T14:15:33"/>
    <n v="1476710133"/>
    <x v="957"/>
    <b v="0"/>
    <n v="7"/>
    <b v="0"/>
    <s v="technology/wearables"/>
    <n v="1.9416666666666665E-2"/>
    <n v="33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29T04:59:00"/>
    <n v="1426792563"/>
    <x v="958"/>
    <b v="0"/>
    <n v="17"/>
    <b v="0"/>
    <s v="technology/wearables"/>
    <n v="0.11328275684711328"/>
    <n v="5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2-07T04:11:05"/>
    <n v="1419048665"/>
    <x v="959"/>
    <b v="0"/>
    <n v="171"/>
    <b v="0"/>
    <s v="technology/wearables"/>
    <n v="0.3886"/>
    <n v="114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4-02T14:02:35"/>
    <n v="1485874955"/>
    <x v="960"/>
    <b v="0"/>
    <n v="188"/>
    <b v="0"/>
    <s v="technology/wearables"/>
    <n v="0.46100628930817611"/>
    <n v="13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3-11T19:00:00"/>
    <n v="1483634335"/>
    <x v="961"/>
    <b v="0"/>
    <n v="110"/>
    <b v="0"/>
    <s v="technology/wearables"/>
    <n v="0.42188421052631581"/>
    <n v="364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3-01T17:05:53"/>
    <n v="1451927153"/>
    <x v="962"/>
    <b v="0"/>
    <n v="37"/>
    <b v="0"/>
    <s v="technology/wearables"/>
    <n v="0.2848"/>
    <n v="19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6-11-05T15:15:19"/>
    <n v="1473693319"/>
    <x v="963"/>
    <b v="0"/>
    <n v="9"/>
    <b v="0"/>
    <s v="technology/wearables"/>
    <n v="1.0771428571428571E-2"/>
    <n v="42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20T15:05:19"/>
    <n v="1437663919"/>
    <x v="964"/>
    <b v="0"/>
    <n v="29"/>
    <b v="0"/>
    <s v="technology/wearables"/>
    <n v="7.9909090909090902E-3"/>
    <n v="30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1-14T03:59:00"/>
    <n v="1474676646"/>
    <x v="965"/>
    <b v="0"/>
    <n v="6"/>
    <b v="0"/>
    <s v="technology/wearables"/>
    <n v="1.192E-2"/>
    <n v="50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25T15:15:32"/>
    <n v="1473174932"/>
    <x v="966"/>
    <b v="0"/>
    <n v="30"/>
    <b v="0"/>
    <s v="technology/wearables"/>
    <n v="0.14799999999999999"/>
    <n v="59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5-11T05:06:14"/>
    <n v="1456121174"/>
    <x v="967"/>
    <b v="0"/>
    <n v="81"/>
    <b v="0"/>
    <s v="technology/wearables"/>
    <n v="0.17810000000000001"/>
    <n v="44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9-03T20:20:34"/>
    <n v="1405542034"/>
    <x v="968"/>
    <b v="0"/>
    <n v="4"/>
    <b v="0"/>
    <s v="technology/wearables"/>
    <n v="1.325E-2"/>
    <n v="27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28T07:16:47"/>
    <n v="1483773407"/>
    <x v="969"/>
    <b v="0"/>
    <n v="11"/>
    <b v="0"/>
    <s v="technology/wearables"/>
    <n v="0.46666666666666667"/>
    <n v="12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2-11T04:59:00"/>
    <n v="1481951853"/>
    <x v="970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20T17:01:00"/>
    <n v="1429290060"/>
    <x v="971"/>
    <b v="0"/>
    <n v="5"/>
    <b v="0"/>
    <s v="technology/wearables"/>
    <n v="2.2599999999999999E-3"/>
    <n v="45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23T06:59:00"/>
    <n v="1407271598"/>
    <x v="972"/>
    <b v="0"/>
    <n v="45"/>
    <b v="0"/>
    <s v="technology/wearables"/>
    <n v="0.34625"/>
    <n v="154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28T01:21:33"/>
    <n v="1441844493"/>
    <x v="973"/>
    <b v="0"/>
    <n v="8"/>
    <b v="0"/>
    <s v="technology/wearables"/>
    <n v="2.0549999999999999E-2"/>
    <n v="51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4-13T16:59:16"/>
    <n v="1456336756"/>
    <x v="974"/>
    <b v="0"/>
    <n v="3"/>
    <b v="0"/>
    <s v="technology/wearables"/>
    <n v="5.5999999999999999E-3"/>
    <n v="9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7-17T16:43:05"/>
    <n v="1461948185"/>
    <x v="975"/>
    <b v="0"/>
    <n v="24"/>
    <b v="0"/>
    <s v="technology/wearables"/>
    <n v="2.6069999999999999E-2"/>
    <n v="109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9-02T01:24:57"/>
    <n v="1435627497"/>
    <x v="976"/>
    <b v="0"/>
    <n v="18"/>
    <b v="0"/>
    <s v="technology/wearables"/>
    <n v="1.9259999999999999E-2"/>
    <n v="161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3-11T22:36:37"/>
    <n v="1453502197"/>
    <x v="977"/>
    <b v="0"/>
    <n v="12"/>
    <b v="0"/>
    <s v="technology/wearables"/>
    <n v="0.33666666666666667"/>
    <n v="76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3-15T07:25:01"/>
    <n v="1453793101"/>
    <x v="978"/>
    <b v="0"/>
    <n v="123"/>
    <b v="0"/>
    <s v="technology/wearables"/>
    <n v="0.5626326718299024"/>
    <n v="791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7-09T18:59:00"/>
    <n v="1463392828"/>
    <x v="979"/>
    <b v="0"/>
    <n v="96"/>
    <b v="0"/>
    <s v="technology/wearables"/>
    <n v="0.82817600000000002"/>
    <n v="302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2-19T22:42:02"/>
    <n v="1413495722"/>
    <x v="980"/>
    <b v="0"/>
    <n v="31"/>
    <b v="0"/>
    <s v="technology/wearables"/>
    <n v="0.14860000000000001"/>
    <n v="48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28T22:43:42"/>
    <n v="1405032222"/>
    <x v="981"/>
    <b v="0"/>
    <n v="4"/>
    <b v="0"/>
    <s v="technology/wearables"/>
    <n v="1.2375123751237513E-4"/>
    <n v="3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21T18:04:46"/>
    <n v="1472839486"/>
    <x v="982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9-11T20:54:00"/>
    <n v="1469289685"/>
    <x v="983"/>
    <b v="0"/>
    <n v="179"/>
    <b v="0"/>
    <s v="technology/wearables"/>
    <n v="0.2950613611721471"/>
    <n v="172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4-16T01:46:48"/>
    <n v="1424918808"/>
    <x v="984"/>
    <b v="0"/>
    <n v="3"/>
    <b v="0"/>
    <s v="technology/wearables"/>
    <n v="1.06E-2"/>
    <n v="3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6-01-19T23:00:00"/>
    <n v="1449011610"/>
    <x v="985"/>
    <b v="0"/>
    <n v="23"/>
    <b v="0"/>
    <s v="technology/wearables"/>
    <n v="6.2933333333333327E-2"/>
    <n v="82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29T00:00:00"/>
    <n v="1447698300"/>
    <x v="986"/>
    <b v="0"/>
    <n v="23"/>
    <b v="0"/>
    <s v="technology/wearables"/>
    <n v="0.1275"/>
    <n v="111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7-12T07:04:10"/>
    <n v="1400051050"/>
    <x v="987"/>
    <b v="0"/>
    <n v="41"/>
    <b v="0"/>
    <s v="technology/wearables"/>
    <n v="0.13220000000000001"/>
    <n v="161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20T08:33:45"/>
    <n v="1472718825"/>
    <x v="988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d v="2016-10-17T22:24:55"/>
    <n v="1472509495"/>
    <x v="989"/>
    <b v="0"/>
    <n v="32"/>
    <b v="0"/>
    <s v="technology/wearables"/>
    <n v="0.16769999999999999"/>
    <n v="52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22T18:49:24"/>
    <n v="1407178164"/>
    <x v="990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31T18:51:00"/>
    <n v="1466186988"/>
    <x v="991"/>
    <b v="0"/>
    <n v="7"/>
    <b v="0"/>
    <s v="technology/wearables"/>
    <n v="4.24E-2"/>
    <n v="30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26T21:11:59"/>
    <n v="1457475119"/>
    <x v="992"/>
    <b v="0"/>
    <n v="4"/>
    <b v="0"/>
    <s v="technology/wearables"/>
    <n v="4.6699999999999997E-3"/>
    <n v="117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2-01T05:00:00"/>
    <n v="1476054568"/>
    <x v="993"/>
    <b v="0"/>
    <n v="196"/>
    <b v="0"/>
    <s v="technology/wearables"/>
    <n v="0.25087142857142858"/>
    <n v="90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2-19T22:59:00"/>
    <n v="1412835530"/>
    <x v="994"/>
    <b v="0"/>
    <n v="11"/>
    <b v="0"/>
    <s v="technology/wearables"/>
    <n v="2.3345000000000001E-2"/>
    <n v="42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2-18T16:00:00"/>
    <n v="1415140480"/>
    <x v="995"/>
    <b v="0"/>
    <n v="9"/>
    <b v="0"/>
    <s v="technology/wearables"/>
    <n v="7.2599999999999998E-2"/>
    <n v="8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8-15T15:27:00"/>
    <n v="1403902060"/>
    <x v="996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4-12-17T03:28:17"/>
    <n v="1414549697"/>
    <x v="997"/>
    <b v="0"/>
    <n v="8"/>
    <b v="0"/>
    <s v="technology/wearables"/>
    <n v="1.2999999999999999E-2"/>
    <n v="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2-08T05:03:21"/>
    <n v="1444017801"/>
    <x v="998"/>
    <b v="0"/>
    <n v="229"/>
    <b v="0"/>
    <s v="technology/wearables"/>
    <n v="0.58558333333333334"/>
    <n v="15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2-02T08:02:00"/>
    <n v="1413270690"/>
    <x v="999"/>
    <b v="0"/>
    <n v="40"/>
    <b v="0"/>
    <s v="technology/wearables"/>
    <n v="7.7886666666666673E-2"/>
    <n v="292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4-03T00:26:00"/>
    <n v="1484357160"/>
    <x v="100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2-18T17:16:53"/>
    <n v="1481908613"/>
    <x v="1001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6-01-05T05:59:00"/>
    <n v="1447777514"/>
    <x v="1002"/>
    <b v="0"/>
    <n v="22"/>
    <b v="0"/>
    <s v="technology/wearables"/>
    <n v="0.29602960296029601"/>
    <n v="13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4-04T16:01:01"/>
    <n v="1487091661"/>
    <x v="1003"/>
    <b v="0"/>
    <n v="15"/>
    <b v="0"/>
    <s v="technology/wearables"/>
    <n v="0.16055"/>
    <n v="214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3-08T17:00:27"/>
    <n v="1453222827"/>
    <x v="1004"/>
    <b v="0"/>
    <n v="95"/>
    <b v="0"/>
    <s v="technology/wearables"/>
    <n v="0.82208000000000003"/>
    <n v="216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1-18T14:59:43"/>
    <n v="1443538783"/>
    <x v="1005"/>
    <b v="0"/>
    <n v="161"/>
    <b v="0"/>
    <s v="technology/wearables"/>
    <n v="0.75051000000000001"/>
    <n v="932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31T07:11:00"/>
    <n v="1417654672"/>
    <x v="1006"/>
    <b v="0"/>
    <n v="8"/>
    <b v="0"/>
    <s v="technology/wearables"/>
    <n v="5.8500000000000003E-2"/>
    <n v="29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7-01-02T15:00:23"/>
    <n v="1478095223"/>
    <x v="1007"/>
    <b v="0"/>
    <n v="76"/>
    <b v="0"/>
    <s v="technology/wearables"/>
    <n v="0.44319999999999998"/>
    <n v="17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7-01-16T19:25:15"/>
    <n v="1480361115"/>
    <x v="1008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7-08T14:30:46"/>
    <n v="1463754646"/>
    <x v="1009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24T02:59:00"/>
    <n v="1468180462"/>
    <x v="1010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5-01-06T21:33:15"/>
    <n v="1415050395"/>
    <x v="1011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2-12T10:34:12"/>
    <n v="1481366052"/>
    <x v="1012"/>
    <b v="0"/>
    <n v="775"/>
    <b v="0"/>
    <s v="technology/wearables"/>
    <n v="215.35021"/>
    <n v="1389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6-01-17T20:00:00"/>
    <n v="1449000056"/>
    <x v="1013"/>
    <b v="0"/>
    <n v="90"/>
    <b v="0"/>
    <s v="technology/wearables"/>
    <n v="0.34527999999999998"/>
    <n v="96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20T00:03:35"/>
    <n v="1415750615"/>
    <x v="1014"/>
    <b v="0"/>
    <n v="16"/>
    <b v="0"/>
    <s v="technology/wearables"/>
    <n v="0.30599999999999999"/>
    <n v="191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2-14T22:04:55"/>
    <n v="1445893495"/>
    <x v="101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26T01:34:16"/>
    <n v="1456108456"/>
    <x v="1016"/>
    <b v="0"/>
    <n v="38"/>
    <b v="0"/>
    <s v="technology/wearables"/>
    <n v="2.8420000000000001E-2"/>
    <n v="75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2-10T17:12:15"/>
    <n v="1444666335"/>
    <x v="1017"/>
    <b v="0"/>
    <n v="355"/>
    <b v="0"/>
    <s v="technology/wearables"/>
    <n v="0.22878799999999999"/>
    <n v="161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8-02T11:48:53"/>
    <n v="1465904933"/>
    <x v="1018"/>
    <b v="0"/>
    <n v="7"/>
    <b v="0"/>
    <s v="technology/wearables"/>
    <n v="3.1050000000000001E-2"/>
    <n v="89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23T23:22:29"/>
    <n v="1420500149"/>
    <x v="1019"/>
    <b v="0"/>
    <n v="400"/>
    <b v="0"/>
    <s v="technology/wearables"/>
    <n v="0.47333333333333333"/>
    <n v="53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21T00:47:00"/>
    <n v="1430617209"/>
    <x v="1020"/>
    <b v="0"/>
    <n v="30"/>
    <b v="1"/>
    <s v="music/electronic music"/>
    <n v="2.0554838709677421"/>
    <n v="106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1-05T04:00:00"/>
    <n v="1443074571"/>
    <x v="1021"/>
    <b v="1"/>
    <n v="478"/>
    <b v="1"/>
    <s v="music/electronic music"/>
    <n v="3.5180366666666667"/>
    <n v="22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6-05T15:31:17"/>
    <n v="1429284677"/>
    <x v="1022"/>
    <b v="1"/>
    <n v="74"/>
    <b v="1"/>
    <s v="music/electronic music"/>
    <n v="1.149"/>
    <n v="31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7-09T22:04:21"/>
    <n v="1432245861"/>
    <x v="1023"/>
    <b v="0"/>
    <n v="131"/>
    <b v="1"/>
    <s v="music/electronic music"/>
    <n v="2.3715000000000002"/>
    <n v="36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2-19T13:56:03"/>
    <n v="1451656563"/>
    <x v="1024"/>
    <b v="1"/>
    <n v="61"/>
    <b v="1"/>
    <s v="music/electronic music"/>
    <n v="1.1863774999999999"/>
    <n v="389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4-04T19:00:37"/>
    <n v="1423944037"/>
    <x v="1025"/>
    <b v="1"/>
    <n v="1071"/>
    <b v="1"/>
    <s v="music/electronic music"/>
    <n v="1.099283142857143"/>
    <n v="7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4-19T08:46:56"/>
    <n v="1456480016"/>
    <x v="1026"/>
    <b v="1"/>
    <n v="122"/>
    <b v="1"/>
    <s v="music/electronic music"/>
    <n v="1.0000828571428571"/>
    <n v="57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1-11T00:49:07"/>
    <n v="1411433347"/>
    <x v="1027"/>
    <b v="1"/>
    <n v="111"/>
    <b v="1"/>
    <s v="music/electronic music"/>
    <n v="1.0309292094387414"/>
    <n v="70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25T20:00:00"/>
    <n v="1484924605"/>
    <x v="1028"/>
    <b v="1"/>
    <n v="255"/>
    <b v="1"/>
    <s v="music/electronic music"/>
    <n v="1.1727000000000001"/>
    <n v="46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23T21:59:00"/>
    <n v="1423501507"/>
    <x v="1029"/>
    <b v="0"/>
    <n v="141"/>
    <b v="1"/>
    <s v="music/electronic music"/>
    <n v="1.1175999999999999"/>
    <n v="79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10-01T11:35:49"/>
    <n v="1472470549"/>
    <x v="1030"/>
    <b v="0"/>
    <n v="159"/>
    <b v="1"/>
    <s v="music/electronic music"/>
    <n v="3.4209999999999998"/>
    <n v="4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6-01-04T18:20:10"/>
    <n v="1447698010"/>
    <x v="1031"/>
    <b v="0"/>
    <n v="99"/>
    <b v="1"/>
    <s v="music/electronic music"/>
    <n v="1.0740000000000001"/>
    <n v="10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7-12T16:00:25"/>
    <n v="1464105625"/>
    <x v="1032"/>
    <b v="0"/>
    <n v="96"/>
    <b v="1"/>
    <s v="music/electronic music"/>
    <n v="1.0849703703703704"/>
    <n v="61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31T17:34:40"/>
    <n v="1479144880"/>
    <x v="1033"/>
    <b v="0"/>
    <n v="27"/>
    <b v="1"/>
    <s v="music/electronic music"/>
    <n v="1.0286144578313252"/>
    <n v="51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24T03:59:00"/>
    <n v="1467604804"/>
    <x v="1034"/>
    <b v="0"/>
    <n v="166"/>
    <b v="1"/>
    <s v="music/electronic music"/>
    <n v="1.3000180000000001"/>
    <n v="39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3-02T15:23:40"/>
    <n v="1421076220"/>
    <x v="1035"/>
    <b v="0"/>
    <n v="76"/>
    <b v="1"/>
    <s v="music/electronic music"/>
    <n v="1.0765217391304347"/>
    <n v="65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26T08:00:00"/>
    <n v="1354790790"/>
    <x v="1036"/>
    <b v="0"/>
    <n v="211"/>
    <b v="1"/>
    <s v="music/electronic music"/>
    <n v="1.1236044444444444"/>
    <n v="24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6-06T05:00:00"/>
    <n v="1429991062"/>
    <x v="1037"/>
    <b v="0"/>
    <n v="21"/>
    <b v="1"/>
    <s v="music/electronic music"/>
    <n v="1.0209999999999999"/>
    <n v="49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4-07T04:33:43"/>
    <n v="1455773623"/>
    <x v="1038"/>
    <b v="0"/>
    <n v="61"/>
    <b v="1"/>
    <s v="music/electronic music"/>
    <n v="1.4533333333333334"/>
    <n v="36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7-01-01T07:59:00"/>
    <n v="1479436646"/>
    <x v="1039"/>
    <b v="0"/>
    <n v="30"/>
    <b v="1"/>
    <s v="music/electronic music"/>
    <n v="1.282"/>
    <n v="21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9-15T17:00:09"/>
    <n v="1469725209"/>
    <x v="1040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8-19T01:26:32"/>
    <n v="1405041992"/>
    <x v="1041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10-01T10:00:00"/>
    <n v="1406824948"/>
    <x v="1042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6-08T06:04:15"/>
    <n v="1429509855"/>
    <x v="1043"/>
    <b v="0"/>
    <n v="292"/>
    <b v="0"/>
    <s v="journalism/audio"/>
    <n v="8.5370000000000001E-2"/>
    <n v="2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24T20:27:00"/>
    <n v="1420668801"/>
    <x v="1044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9-11T20:59:10"/>
    <n v="1406235550"/>
    <x v="1045"/>
    <b v="0"/>
    <n v="8"/>
    <b v="0"/>
    <s v="journalism/audio"/>
    <n v="2.6599999999999999E-2"/>
    <n v="33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6-01-14T20:26:00"/>
    <n v="1447273560"/>
    <x v="1046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24T20:38:35"/>
    <n v="1412624315"/>
    <x v="1047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10-14T01:16:29"/>
    <n v="1471310189"/>
    <x v="1048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d v="2016-03-02T10:20:45"/>
    <n v="1452680445"/>
    <x v="1049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d v="2015-10-03T19:07:57"/>
    <n v="1439665677"/>
    <x v="1050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9-15T00:20:25"/>
    <n v="1406679625"/>
    <x v="1051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25T20:09:00"/>
    <n v="1461438495"/>
    <x v="1052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25T04:08:52"/>
    <n v="1486613332"/>
    <x v="1053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29T22:00:00"/>
    <n v="1405110399"/>
    <x v="1054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26T23:49:05"/>
    <n v="1454802545"/>
    <x v="105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5-13T16:16:17"/>
    <n v="1424711777"/>
    <x v="1056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23T21:54:43"/>
    <n v="1478292883"/>
    <x v="1057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4-14T00:00:00"/>
    <n v="1423777043"/>
    <x v="1058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d v="2015-04-01T17:57:36"/>
    <n v="1423681056"/>
    <x v="1059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5-04T21:54:53"/>
    <n v="1426542893"/>
    <x v="1060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21T01:00:00"/>
    <n v="1456987108"/>
    <x v="1061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d v="2016-07-31T19:22:21"/>
    <n v="1467746541"/>
    <x v="1062"/>
    <b v="0"/>
    <n v="4"/>
    <b v="0"/>
    <s v="journalism/audio"/>
    <n v="0.95477386934673369"/>
    <n v="48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9-19T00:44:22"/>
    <n v="1470012262"/>
    <x v="1063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26T05:28:23"/>
    <n v="1369286903"/>
    <x v="1064"/>
    <b v="0"/>
    <n v="123"/>
    <b v="0"/>
    <s v="games/video games"/>
    <n v="8.9744444444444446E-2"/>
    <n v="66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3-10T09:08:42"/>
    <n v="1390381722"/>
    <x v="1065"/>
    <b v="0"/>
    <n v="5"/>
    <b v="0"/>
    <s v="games/video games"/>
    <n v="2.7E-2"/>
    <n v="16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23T23:06:22"/>
    <n v="1371769582"/>
    <x v="1066"/>
    <b v="0"/>
    <n v="148"/>
    <b v="0"/>
    <s v="games/video games"/>
    <n v="3.3673333333333333E-2"/>
    <n v="34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4-01-09T20:32:11"/>
    <n v="1385065931"/>
    <x v="1067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29T07:54:24"/>
    <n v="1457686464"/>
    <x v="1068"/>
    <b v="0"/>
    <n v="4"/>
    <b v="0"/>
    <s v="games/video games"/>
    <n v="1.5E-3"/>
    <n v="11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2-15T06:30:59"/>
    <n v="1382679059"/>
    <x v="1069"/>
    <b v="0"/>
    <n v="21"/>
    <b v="0"/>
    <s v="games/video games"/>
    <n v="0.38636363636363635"/>
    <n v="40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20T00:17:02"/>
    <n v="1347322622"/>
    <x v="1070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2-06T19:04:53"/>
    <n v="1445191493"/>
    <x v="1071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24T19:58:17"/>
    <n v="1389038297"/>
    <x v="1072"/>
    <b v="0"/>
    <n v="4"/>
    <b v="0"/>
    <s v="games/video games"/>
    <n v="6.8000000000000005E-4"/>
    <n v="13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1-04T23:09:01"/>
    <n v="1316214541"/>
    <x v="1073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23T04:09:05"/>
    <n v="1386216545"/>
    <x v="1074"/>
    <b v="0"/>
    <n v="30"/>
    <b v="0"/>
    <s v="games/video games"/>
    <n v="6.3092592592592589E-2"/>
    <n v="114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25T21:41:56"/>
    <n v="1333748516"/>
    <x v="1075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30T09:04:10"/>
    <n v="1405674250"/>
    <x v="1076"/>
    <b v="0"/>
    <n v="975"/>
    <b v="0"/>
    <s v="games/video games"/>
    <n v="0.62765333333333329"/>
    <n v="4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2-02T04:00:11"/>
    <n v="1450152011"/>
    <x v="1077"/>
    <b v="0"/>
    <n v="167"/>
    <b v="0"/>
    <s v="games/video games"/>
    <n v="0.29376000000000002"/>
    <n v="44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8-10T04:42:01"/>
    <n v="1307421721"/>
    <x v="1078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6-02T13:35:36"/>
    <n v="1461072936"/>
    <x v="1079"/>
    <b v="0"/>
    <n v="18"/>
    <b v="0"/>
    <s v="games/video games"/>
    <n v="2.6076923076923077E-2"/>
    <n v="38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30T03:18:53"/>
    <n v="1397186333"/>
    <x v="1080"/>
    <b v="0"/>
    <n v="98"/>
    <b v="0"/>
    <s v="games/video games"/>
    <n v="9.1050000000000006E-2"/>
    <n v="19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2-16T22:14:52"/>
    <n v="1419891292"/>
    <x v="1081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29T21:44:48"/>
    <n v="1342043088"/>
    <x v="1082"/>
    <b v="0"/>
    <n v="3"/>
    <b v="0"/>
    <s v="games/video games"/>
    <n v="5.5999999999999999E-3"/>
    <n v="19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21T15:49:43"/>
    <n v="1401810583"/>
    <x v="10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d v="2014-08-27T21:53:24"/>
    <n v="1404942804"/>
    <x v="108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4-02T15:06:15"/>
    <n v="1455379575"/>
    <x v="108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d v="2014-09-12T20:48:11"/>
    <n v="1406321291"/>
    <x v="1086"/>
    <b v="0"/>
    <n v="2"/>
    <b v="0"/>
    <s v="games/video games"/>
    <n v="8.3333333333333339E-4"/>
    <n v="8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7-04T17:08:07"/>
    <n v="1400260087"/>
    <x v="1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5-13T19:11:07"/>
    <n v="1395774667"/>
    <x v="1088"/>
    <b v="0"/>
    <n v="147"/>
    <b v="0"/>
    <s v="games/video games"/>
    <n v="0.14182977777777778"/>
    <n v="4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5-07-15T04:32:55"/>
    <n v="1432701175"/>
    <x v="1089"/>
    <b v="0"/>
    <n v="49"/>
    <b v="0"/>
    <s v="games/video games"/>
    <n v="7.8266666666666665E-2"/>
    <n v="24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6-17T04:27:33"/>
    <n v="1430281653"/>
    <x v="1090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29T18:41:12"/>
    <n v="1457725272"/>
    <x v="1091"/>
    <b v="0"/>
    <n v="2"/>
    <b v="0"/>
    <s v="games/video games"/>
    <n v="0.125"/>
    <n v="13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25T00:37:18"/>
    <n v="1354840638"/>
    <x v="1092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3-01T23:22:17"/>
    <n v="1453936937"/>
    <x v="1093"/>
    <b v="0"/>
    <n v="4"/>
    <b v="0"/>
    <s v="games/video games"/>
    <n v="0.14083333333333334"/>
    <n v="11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28T17:07:13"/>
    <n v="1315588033"/>
    <x v="1094"/>
    <b v="0"/>
    <n v="27"/>
    <b v="0"/>
    <s v="games/video games"/>
    <n v="0.18300055555555556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9-18T12:53:40"/>
    <n v="1375275220"/>
    <x v="1095"/>
    <b v="0"/>
    <n v="94"/>
    <b v="0"/>
    <s v="games/video games"/>
    <n v="5.0347999999999997E-2"/>
    <n v="268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23T03:30:00"/>
    <n v="1409747154"/>
    <x v="1096"/>
    <b v="0"/>
    <n v="29"/>
    <b v="0"/>
    <s v="games/video games"/>
    <n v="0.17933333333333334"/>
    <n v="7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21T19:01:17"/>
    <n v="1390330877"/>
    <x v="1097"/>
    <b v="0"/>
    <n v="7"/>
    <b v="0"/>
    <s v="games/video games"/>
    <n v="4.6999999999999999E-4"/>
    <n v="7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5-02T18:18:15"/>
    <n v="1394821095"/>
    <x v="1098"/>
    <b v="0"/>
    <n v="22"/>
    <b v="0"/>
    <s v="games/video games"/>
    <n v="7.2120000000000004E-2"/>
    <n v="82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6-01T20:04:28"/>
    <n v="1428955468"/>
    <x v="1099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3-04T02:39:31"/>
    <n v="1452825571"/>
    <x v="1100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8-02T18:12:00"/>
    <n v="1466188338"/>
    <x v="1101"/>
    <b v="0"/>
    <n v="6"/>
    <b v="0"/>
    <s v="games/video games"/>
    <n v="4.0999999999999999E-4"/>
    <n v="7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28T05:59:00"/>
    <n v="1383095125"/>
    <x v="1102"/>
    <b v="0"/>
    <n v="24"/>
    <b v="0"/>
    <s v="games/video games"/>
    <n v="5.3124999999999999E-2"/>
    <n v="18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7-07T05:19:50"/>
    <n v="1461043190"/>
    <x v="1103"/>
    <b v="0"/>
    <n v="15"/>
    <b v="0"/>
    <s v="games/video games"/>
    <n v="1.6199999999999999E-2"/>
    <n v="16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30T09:50:21"/>
    <n v="1399888221"/>
    <x v="1104"/>
    <b v="0"/>
    <n v="37"/>
    <b v="0"/>
    <s v="games/video games"/>
    <n v="4.9516666666666667E-2"/>
    <n v="80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4-12T02:15:27"/>
    <n v="1393038927"/>
    <x v="1105"/>
    <b v="0"/>
    <n v="20"/>
    <b v="0"/>
    <s v="games/video games"/>
    <n v="1.5900000000000001E-3"/>
    <n v="72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23T16:46:15"/>
    <n v="1330969575"/>
    <x v="1106"/>
    <b v="0"/>
    <n v="7"/>
    <b v="0"/>
    <s v="games/video games"/>
    <n v="0.41249999999999998"/>
    <n v="2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8-11T20:40:24"/>
    <n v="1403556024"/>
    <x v="1107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5-02T14:17:15"/>
    <n v="1329146235"/>
    <x v="1108"/>
    <b v="0"/>
    <n v="21"/>
    <b v="0"/>
    <s v="games/video games"/>
    <n v="2.93E-2"/>
    <n v="3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2-07T19:03:10"/>
    <n v="1476900190"/>
    <x v="1109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26T22:23:42"/>
    <n v="1352327022"/>
    <x v="1110"/>
    <b v="0"/>
    <n v="11"/>
    <b v="0"/>
    <s v="games/video games"/>
    <n v="5.1000000000000004E-3"/>
    <n v="2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27T04:53:10"/>
    <n v="1449636790"/>
    <x v="1111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2-07T08:30:00"/>
    <n v="1416507211"/>
    <x v="1112"/>
    <b v="0"/>
    <n v="312"/>
    <b v="0"/>
    <s v="games/video games"/>
    <n v="0.35537409090909089"/>
    <n v="100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9-02T23:27:00"/>
    <n v="1405466820"/>
    <x v="1113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28T08:18:07"/>
    <n v="1378714687"/>
    <x v="1114"/>
    <b v="0"/>
    <n v="3"/>
    <b v="0"/>
    <s v="games/video games"/>
    <n v="1.6666666666666668E-3"/>
    <n v="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4-18T15:41:35"/>
    <n v="1456764095"/>
    <x v="1115"/>
    <b v="0"/>
    <n v="4"/>
    <b v="0"/>
    <s v="games/video games"/>
    <n v="1.325E-3"/>
    <n v="13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28T20:20:08"/>
    <n v="1334089208"/>
    <x v="1116"/>
    <b v="0"/>
    <n v="10"/>
    <b v="0"/>
    <s v="games/video games"/>
    <n v="3.5704000000000004E-4"/>
    <n v="18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6-01-13T14:21:53"/>
    <n v="1448461313"/>
    <x v="1117"/>
    <b v="0"/>
    <n v="8"/>
    <b v="0"/>
    <s v="games/video games"/>
    <n v="8.3000000000000004E-2"/>
    <n v="1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24T02:59:39"/>
    <n v="1394078379"/>
    <x v="1118"/>
    <b v="0"/>
    <n v="3"/>
    <b v="0"/>
    <s v="games/video games"/>
    <n v="2.4222222222222221E-2"/>
    <n v="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25T19:01:04"/>
    <n v="1395687664"/>
    <x v="1119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1-16T20:56:40"/>
    <n v="1315947400"/>
    <x v="112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4-01T21:25:16"/>
    <n v="1455315916"/>
    <x v="1121"/>
    <b v="0"/>
    <n v="5"/>
    <b v="0"/>
    <s v="games/video games"/>
    <n v="1.16E-4"/>
    <n v="6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6-18T16:53:45"/>
    <n v="1368723225"/>
    <x v="1122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5-08T12:34:08"/>
    <n v="1395318848"/>
    <x v="1123"/>
    <b v="0"/>
    <n v="3"/>
    <b v="0"/>
    <s v="games/video games"/>
    <n v="2.2000000000000001E-3"/>
    <n v="4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5-19T16:00:51"/>
    <n v="1427817651"/>
    <x v="1124"/>
    <b v="0"/>
    <n v="7"/>
    <b v="0"/>
    <s v="games/mobile games"/>
    <n v="4.7222222222222223E-3"/>
    <n v="6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10-14T14:58:50"/>
    <n v="1438009130"/>
    <x v="1125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8-02T07:51:34"/>
    <n v="1465890694"/>
    <x v="1126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2-03T21:30:00"/>
    <n v="1413318600"/>
    <x v="1127"/>
    <b v="0"/>
    <n v="23"/>
    <b v="0"/>
    <s v="games/mobile games"/>
    <n v="1.6714285714285713E-2"/>
    <n v="25"/>
    <x v="6"/>
    <x v="18"/>
  </r>
  <r>
    <n v="1128"/>
    <s v="Flying Turds"/>
    <s v="#havingfunFTW"/>
    <n v="1000"/>
    <n v="1"/>
    <x v="2"/>
    <x v="1"/>
    <s v="GBP"/>
    <n v="1407425717"/>
    <d v="2014-08-26T15:35:17"/>
    <n v="1404833717"/>
    <x v="1128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24T06:21:33"/>
    <n v="1462515693"/>
    <x v="1129"/>
    <b v="0"/>
    <n v="2"/>
    <b v="0"/>
    <s v="games/mobile games"/>
    <n v="1.0499999999999999E-3"/>
    <n v="11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2-15T00:55:00"/>
    <n v="1411775700"/>
    <x v="1130"/>
    <b v="0"/>
    <n v="3"/>
    <b v="0"/>
    <s v="games/mobile games"/>
    <n v="2.2000000000000001E-3"/>
    <n v="4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6-01-12T21:47:48"/>
    <n v="1448401668"/>
    <x v="1131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20T02:46:11"/>
    <n v="1480646771"/>
    <x v="1132"/>
    <b v="0"/>
    <n v="13"/>
    <b v="0"/>
    <s v="games/mobile games"/>
    <n v="0.14380000000000001"/>
    <n v="11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8-19T09:46:21"/>
    <n v="1404207981"/>
    <x v="1133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2-18T04:33:00"/>
    <n v="1416034228"/>
    <x v="1134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25T23:44:54"/>
    <n v="1467935094"/>
    <x v="1135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6-01-07T16:07:09"/>
    <n v="1447949229"/>
    <x v="1136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5-12T19:40:21"/>
    <n v="1458848421"/>
    <x v="1137"/>
    <b v="0"/>
    <n v="39"/>
    <b v="0"/>
    <s v="games/mobile games"/>
    <n v="0.39500000000000002"/>
    <n v="253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2-09T21:45:31"/>
    <n v="1483307131"/>
    <x v="1138"/>
    <b v="0"/>
    <n v="4"/>
    <b v="0"/>
    <s v="games/mobile games"/>
    <n v="3.5714285714285713E-3"/>
    <n v="31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20T08:20:26"/>
    <n v="1417508426"/>
    <x v="1139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25T11:05:21"/>
    <n v="1436267121"/>
    <x v="1140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d v="2015-07-28T16:47:30"/>
    <n v="1433868450"/>
    <x v="1141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3-08T00:08:47"/>
    <n v="1421539727"/>
    <x v="1142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6-01-05T04:38:46"/>
    <n v="1447735126"/>
    <x v="1143"/>
    <b v="0"/>
    <n v="8"/>
    <b v="0"/>
    <s v="games/mobile games"/>
    <n v="4.1333333333333335E-3"/>
    <n v="23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5-18T04:22:00"/>
    <n v="1427689320"/>
    <x v="1144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21T17:56:32"/>
    <n v="1407088592"/>
    <x v="1145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21T22:52:53"/>
    <n v="1395787973"/>
    <x v="1146"/>
    <b v="0"/>
    <n v="12"/>
    <b v="0"/>
    <s v="food/food trucks"/>
    <n v="8.8333333333333333E-2"/>
    <n v="4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1-07T23:19:43"/>
    <n v="1408576783"/>
    <x v="1147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20T05:06:21"/>
    <n v="1477973181"/>
    <x v="1148"/>
    <b v="0"/>
    <n v="3"/>
    <b v="0"/>
    <s v="food/food trucks"/>
    <n v="4.8666666666666667E-3"/>
    <n v="24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6-07-05T17:02:46"/>
    <n v="1463504566"/>
    <x v="1149"/>
    <b v="0"/>
    <n v="2"/>
    <b v="0"/>
    <s v="food/food trucks"/>
    <n v="1.5E-3"/>
    <n v="38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27T22:54:35"/>
    <n v="1447109675"/>
    <x v="1150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26T02:27:43"/>
    <n v="1439000863"/>
    <x v="1151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d v="2015-06-03T17:01:52"/>
    <n v="1429117312"/>
    <x v="1152"/>
    <b v="0"/>
    <n v="15"/>
    <b v="0"/>
    <s v="food/food trucks"/>
    <n v="5.6937500000000002E-2"/>
    <n v="61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7-07T17:08:25"/>
    <n v="1432055305"/>
    <x v="1153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25T02:36:46"/>
    <n v="1438915006"/>
    <x v="1154"/>
    <b v="0"/>
    <n v="3"/>
    <b v="0"/>
    <s v="food/food trucks"/>
    <n v="6.5000000000000002E-2"/>
    <n v="108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9-02T18:20:08"/>
    <n v="1405448408"/>
    <x v="1155"/>
    <b v="0"/>
    <n v="8"/>
    <b v="0"/>
    <s v="food/food trucks"/>
    <n v="7.5199999999999998E-3"/>
    <n v="24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3-15T01:42:42"/>
    <n v="1422150162"/>
    <x v="1156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24T16:04:40"/>
    <n v="1412607880"/>
    <x v="1157"/>
    <b v="0"/>
    <n v="3"/>
    <b v="0"/>
    <s v="food/food trucks"/>
    <n v="1.5100000000000001E-2"/>
    <n v="50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28T02:12:08"/>
    <n v="1415499128"/>
    <x v="1158"/>
    <b v="0"/>
    <n v="3"/>
    <b v="0"/>
    <s v="food/food trucks"/>
    <n v="4.6666666666666671E-3"/>
    <n v="12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7-19T15:45:00"/>
    <n v="1433006765"/>
    <x v="1159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4-16T02:43:06"/>
    <n v="1424922186"/>
    <x v="1160"/>
    <b v="0"/>
    <n v="19"/>
    <b v="0"/>
    <s v="food/food trucks"/>
    <n v="3.85E-2"/>
    <n v="61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6-07T15:06:29"/>
    <n v="1430233589"/>
    <x v="1161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10-14T16:24:24"/>
    <n v="1408983864"/>
    <x v="1162"/>
    <b v="0"/>
    <n v="2"/>
    <b v="0"/>
    <s v="food/food trucks"/>
    <n v="5.8333333333333338E-4"/>
    <n v="18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28T17:22:00"/>
    <n v="1405012920"/>
    <x v="1163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7-07T17:23:02"/>
    <n v="1463678582"/>
    <x v="1164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25T05:08:50"/>
    <n v="1401685730"/>
    <x v="1165"/>
    <b v="0"/>
    <n v="25"/>
    <b v="0"/>
    <s v="food/food trucks"/>
    <n v="0.20705000000000001"/>
    <n v="83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7-15T04:00:00"/>
    <n v="1432640342"/>
    <x v="1166"/>
    <b v="0"/>
    <n v="8"/>
    <b v="0"/>
    <s v="food/food trucks"/>
    <n v="0.19139999999999999"/>
    <n v="35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10-01T17:38:15"/>
    <n v="1407865095"/>
    <x v="1167"/>
    <b v="0"/>
    <n v="16"/>
    <b v="0"/>
    <s v="food/food trucks"/>
    <n v="1.6316666666666667E-2"/>
    <n v="61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10-11T01:17:45"/>
    <n v="1471915065"/>
    <x v="1168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3-13T08:29:23"/>
    <n v="1422001763"/>
    <x v="1169"/>
    <b v="0"/>
    <n v="3"/>
    <b v="0"/>
    <s v="food/food trucks"/>
    <n v="1.6999999999999999E-3"/>
    <n v="6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6-18T21:26:11"/>
    <n v="1430429171"/>
    <x v="1170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2-02T20:18:47"/>
    <n v="1414351127"/>
    <x v="1171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4-09-08T16:22:32"/>
    <n v="1405959752"/>
    <x v="117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22T04:27:37"/>
    <n v="1435552057"/>
    <x v="1173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27T20:12:07"/>
    <n v="1460146327"/>
    <x v="1174"/>
    <b v="0"/>
    <n v="19"/>
    <b v="0"/>
    <s v="food/food trucks"/>
    <n v="5.906666666666667E-2"/>
    <n v="47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8-03T17:28:59"/>
    <n v="1434389339"/>
    <x v="1175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25T13:00:00"/>
    <n v="1484094498"/>
    <x v="1176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1-03T15:51:36"/>
    <n v="1410796296"/>
    <x v="1177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9-04T21:44:12"/>
    <n v="1405633452"/>
    <x v="1178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1-16T17:17:07"/>
    <n v="1443460627"/>
    <x v="1179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7-17T19:21:54"/>
    <n v="1400786514"/>
    <x v="1180"/>
    <b v="0"/>
    <n v="85"/>
    <b v="0"/>
    <s v="food/food trucks"/>
    <n v="0.11749999999999999"/>
    <n v="69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d v="2015-03-20T08:08:41"/>
    <n v="1422605321"/>
    <x v="1181"/>
    <b v="0"/>
    <n v="3"/>
    <b v="0"/>
    <s v="food/food trucks"/>
    <n v="8.0000000000000007E-5"/>
    <n v="1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31T16:42:00"/>
    <n v="1482609088"/>
    <x v="1182"/>
    <b v="0"/>
    <n v="4"/>
    <b v="0"/>
    <s v="food/food trucks"/>
    <n v="4.2000000000000003E-2"/>
    <n v="11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21T03:59:00"/>
    <n v="1476391223"/>
    <x v="1183"/>
    <b v="0"/>
    <n v="3"/>
    <b v="0"/>
    <s v="food/food trucks"/>
    <n v="0.04"/>
    <n v="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25T14:23:31"/>
    <n v="1483712611"/>
    <x v="1184"/>
    <b v="0"/>
    <n v="375"/>
    <b v="1"/>
    <s v="photography/photobooks"/>
    <n v="1.0493636363636363"/>
    <n v="62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27T04:00:00"/>
    <n v="1430945149"/>
    <x v="1185"/>
    <b v="0"/>
    <n v="111"/>
    <b v="1"/>
    <s v="photography/photobooks"/>
    <n v="1.0544"/>
    <n v="119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20T22:42:00"/>
    <n v="1430340195"/>
    <x v="1186"/>
    <b v="0"/>
    <n v="123"/>
    <b v="1"/>
    <s v="photography/photobooks"/>
    <n v="1.0673333333333332"/>
    <n v="65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6-05T18:00:00"/>
    <n v="1429133323"/>
    <x v="1187"/>
    <b v="0"/>
    <n v="70"/>
    <b v="1"/>
    <s v="photography/photobooks"/>
    <n v="1.0412571428571429"/>
    <n v="130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7-01-16T16:49:00"/>
    <n v="1481129340"/>
    <x v="1188"/>
    <b v="0"/>
    <n v="85"/>
    <b v="1"/>
    <s v="photography/photobooks"/>
    <n v="1.6054999999999999"/>
    <n v="3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7-18T23:29:55"/>
    <n v="1465428595"/>
    <x v="1189"/>
    <b v="0"/>
    <n v="86"/>
    <b v="1"/>
    <s v="photography/photobooks"/>
    <n v="1.0777777777777777"/>
    <n v="113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9-19T15:58:45"/>
    <n v="1406908725"/>
    <x v="1190"/>
    <b v="0"/>
    <n v="13"/>
    <b v="1"/>
    <s v="photography/photobooks"/>
    <n v="1.35"/>
    <n v="5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4-08T13:29:20"/>
    <n v="1455892160"/>
    <x v="1191"/>
    <b v="0"/>
    <n v="33"/>
    <b v="1"/>
    <s v="photography/photobooks"/>
    <n v="1.0907407407407408"/>
    <n v="8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3-02T12:09:38"/>
    <n v="1484222978"/>
    <x v="1192"/>
    <b v="0"/>
    <n v="15"/>
    <b v="1"/>
    <s v="photography/photobooks"/>
    <n v="2.9"/>
    <n v="19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28T17:37:33"/>
    <n v="1455043053"/>
    <x v="1193"/>
    <b v="0"/>
    <n v="273"/>
    <b v="1"/>
    <s v="photography/photobooks"/>
    <n v="1.0395714285714286"/>
    <n v="80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27T11:42:59"/>
    <n v="1425901379"/>
    <x v="1194"/>
    <b v="0"/>
    <n v="714"/>
    <b v="1"/>
    <s v="photography/photobooks"/>
    <n v="3.2223999999999999"/>
    <n v="56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6-01-08T09:00:00"/>
    <n v="1445415653"/>
    <x v="1195"/>
    <b v="0"/>
    <n v="170"/>
    <b v="1"/>
    <s v="photography/photobooks"/>
    <n v="1.35"/>
    <n v="79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6-01-06T19:38:59"/>
    <n v="1447875539"/>
    <x v="1196"/>
    <b v="0"/>
    <n v="512"/>
    <b v="1"/>
    <s v="photography/photobooks"/>
    <n v="2.6991034482758622"/>
    <n v="76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7-02T05:59:00"/>
    <n v="1463155034"/>
    <x v="1197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6-01-19T03:00:00"/>
    <n v="1448463086"/>
    <x v="1198"/>
    <b v="0"/>
    <n v="167"/>
    <b v="1"/>
    <s v="photography/photobooks"/>
    <n v="2.6059999999999999"/>
    <n v="5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27T18:30:00"/>
    <n v="1433615400"/>
    <x v="1199"/>
    <b v="0"/>
    <n v="9"/>
    <b v="1"/>
    <s v="photography/photobooks"/>
    <n v="1.0131677953348381"/>
    <n v="299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5-05T11:27:36"/>
    <n v="1427369256"/>
    <x v="1200"/>
    <b v="0"/>
    <n v="103"/>
    <b v="1"/>
    <s v="photography/photobooks"/>
    <n v="1.2560416666666667"/>
    <n v="59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8-03T14:34:06"/>
    <n v="1466001246"/>
    <x v="1201"/>
    <b v="0"/>
    <n v="111"/>
    <b v="1"/>
    <s v="photography/photobooks"/>
    <n v="1.0243783333333334"/>
    <n v="55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7-16T06:55:54"/>
    <n v="1432796154"/>
    <x v="1202"/>
    <b v="0"/>
    <n v="271"/>
    <b v="1"/>
    <s v="photography/photobooks"/>
    <n v="1.99244"/>
    <n v="184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6-19T14:45:27"/>
    <n v="1430491527"/>
    <x v="1203"/>
    <b v="0"/>
    <n v="101"/>
    <b v="1"/>
    <s v="photography/photobooks"/>
    <n v="1.0245398773006136"/>
    <n v="16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23T05:00:00"/>
    <n v="1445363833"/>
    <x v="1204"/>
    <b v="0"/>
    <n v="57"/>
    <b v="1"/>
    <s v="photography/photobooks"/>
    <n v="1.0294615384615384"/>
    <n v="235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7-02T12:09:11"/>
    <n v="1431605351"/>
    <x v="1205"/>
    <b v="0"/>
    <n v="62"/>
    <b v="1"/>
    <s v="photography/photobooks"/>
    <n v="1.0086153846153847"/>
    <n v="211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30T13:29:00"/>
    <n v="1486406253"/>
    <x v="1206"/>
    <b v="0"/>
    <n v="32"/>
    <b v="1"/>
    <s v="photography/photobooks"/>
    <n v="1.1499999999999999"/>
    <n v="32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d v="2016-04-19T10:00:00"/>
    <n v="1456827573"/>
    <x v="1207"/>
    <b v="0"/>
    <n v="141"/>
    <b v="1"/>
    <s v="photography/photobooks"/>
    <n v="1.0416766467065868"/>
    <n v="123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4-12T16:01:04"/>
    <n v="1456246864"/>
    <x v="1208"/>
    <b v="0"/>
    <n v="75"/>
    <b v="1"/>
    <s v="photography/photobooks"/>
    <n v="1.5529999999999999"/>
    <n v="2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3-16T20:18:25"/>
    <n v="1485461905"/>
    <x v="1209"/>
    <b v="0"/>
    <n v="46"/>
    <b v="1"/>
    <s v="photography/photobooks"/>
    <n v="1.06"/>
    <n v="138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5-06-19T21:00:00"/>
    <n v="1431124572"/>
    <x v="1210"/>
    <b v="0"/>
    <n v="103"/>
    <b v="1"/>
    <s v="photography/photobooks"/>
    <n v="2.5431499999999998"/>
    <n v="494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28T20:47:41"/>
    <n v="1464209261"/>
    <x v="1211"/>
    <b v="0"/>
    <n v="6"/>
    <b v="1"/>
    <s v="photography/photobooks"/>
    <n v="1.0109999999999999"/>
    <n v="169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2-16T01:00:00"/>
    <n v="1447195695"/>
    <x v="1212"/>
    <b v="0"/>
    <n v="83"/>
    <b v="1"/>
    <s v="photography/photobooks"/>
    <n v="1.2904"/>
    <n v="3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2-19T18:08:20"/>
    <n v="1482862100"/>
    <x v="1213"/>
    <b v="0"/>
    <n v="108"/>
    <b v="1"/>
    <s v="photography/photobooks"/>
    <n v="1.0223076923076924"/>
    <n v="62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28T20:10:05"/>
    <n v="1428696605"/>
    <x v="1214"/>
    <b v="0"/>
    <n v="25"/>
    <b v="1"/>
    <s v="photography/photobooks"/>
    <n v="1.3180000000000001"/>
    <n v="105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6-18T22:09:16"/>
    <n v="1398895756"/>
    <x v="1215"/>
    <b v="0"/>
    <n v="549"/>
    <b v="1"/>
    <s v="photography/photobooks"/>
    <n v="7.8608020000000005"/>
    <n v="72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21T23:03:00"/>
    <n v="1441032457"/>
    <x v="1216"/>
    <b v="0"/>
    <n v="222"/>
    <b v="1"/>
    <s v="photography/photobooks"/>
    <n v="1.4570000000000001"/>
    <n v="9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8-02T19:25:40"/>
    <n v="1465932340"/>
    <x v="1217"/>
    <b v="0"/>
    <n v="183"/>
    <b v="1"/>
    <s v="photography/photobooks"/>
    <n v="1.026"/>
    <n v="14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20T03:00:00"/>
    <n v="1443714800"/>
    <x v="1218"/>
    <b v="0"/>
    <n v="89"/>
    <b v="1"/>
    <s v="photography/photobooks"/>
    <n v="1.7227777777777777"/>
    <n v="1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1-08T11:05:13"/>
    <n v="1474369513"/>
    <x v="1219"/>
    <b v="0"/>
    <n v="253"/>
    <b v="1"/>
    <s v="photography/photobooks"/>
    <n v="1.5916819571865444"/>
    <n v="103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9-13T15:05:12"/>
    <n v="1437923112"/>
    <x v="1220"/>
    <b v="0"/>
    <n v="140"/>
    <b v="1"/>
    <s v="photography/photobooks"/>
    <n v="1.0376666666666667"/>
    <n v="111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23T00:00:00"/>
    <n v="1478431488"/>
    <x v="1221"/>
    <b v="0"/>
    <n v="103"/>
    <b v="1"/>
    <s v="photography/photobooks"/>
    <n v="1.1140954545454547"/>
    <n v="24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6-04-20T04:00:00"/>
    <n v="1456852647"/>
    <x v="1222"/>
    <b v="0"/>
    <n v="138"/>
    <b v="1"/>
    <s v="photography/photobooks"/>
    <n v="2.80375"/>
    <n v="81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29T05:15:09"/>
    <n v="1476159309"/>
    <x v="1223"/>
    <b v="0"/>
    <n v="191"/>
    <b v="1"/>
    <s v="photography/photobooks"/>
    <n v="1.1210606060606061"/>
    <n v="116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25T13:11:42"/>
    <n v="1396876302"/>
    <x v="1224"/>
    <b v="0"/>
    <n v="18"/>
    <b v="0"/>
    <s v="music/world music"/>
    <n v="7.0666666666666669E-2"/>
    <n v="5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1-10T21:44:38"/>
    <n v="1377294278"/>
    <x v="1225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5-10T01:00:00"/>
    <n v="1395089981"/>
    <x v="1226"/>
    <b v="0"/>
    <n v="40"/>
    <b v="0"/>
    <s v="music/world music"/>
    <n v="3.8739999999999997E-2"/>
    <n v="48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26T07:00:00"/>
    <n v="1404770616"/>
    <x v="1227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10-17T17:30:08"/>
    <n v="1312047008"/>
    <x v="1228"/>
    <b v="0"/>
    <n v="24"/>
    <b v="0"/>
    <s v="music/world music"/>
    <n v="0.29299999999999998"/>
    <n v="61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5-05T16:00:00"/>
    <n v="1331982127"/>
    <x v="1229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3-15T23:20:30"/>
    <n v="1295997630"/>
    <x v="12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9-16T01:00:00"/>
    <n v="1436394968"/>
    <x v="1231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25T20:21:10"/>
    <n v="1377030070"/>
    <x v="1232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3-11T22:46:14"/>
    <n v="1328049974"/>
    <x v="1233"/>
    <b v="0"/>
    <n v="6"/>
    <b v="0"/>
    <s v="music/world music"/>
    <n v="0.11600000000000001"/>
    <n v="19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21T18:55:42"/>
    <n v="1420311342"/>
    <x v="1234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4-01-03T03:14:59"/>
    <n v="1383621299"/>
    <x v="1235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d v="2012-08-16T16:00:00"/>
    <n v="1342801164"/>
    <x v="1236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9-12T06:47:45"/>
    <n v="1344062865"/>
    <x v="1237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25T14:38:56"/>
    <n v="1310049536"/>
    <x v="1238"/>
    <b v="0"/>
    <n v="3"/>
    <b v="0"/>
    <s v="music/world music"/>
    <n v="0.17799999999999999"/>
    <n v="59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24T23:06:07"/>
    <n v="1323212767"/>
    <x v="1239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31T21:51:00"/>
    <n v="1368579457"/>
    <x v="1240"/>
    <b v="0"/>
    <n v="8"/>
    <b v="0"/>
    <s v="music/world music"/>
    <n v="3.0124999999999999E-2"/>
    <n v="30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22T05:59:00"/>
    <n v="1413057980"/>
    <x v="1241"/>
    <b v="0"/>
    <n v="34"/>
    <b v="0"/>
    <s v="music/world music"/>
    <n v="0.50739999999999996"/>
    <n v="75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30T13:18:00"/>
    <n v="1314417502"/>
    <x v="124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27T21:00:00"/>
    <n v="1304888771"/>
    <x v="1243"/>
    <b v="0"/>
    <n v="38"/>
    <b v="0"/>
    <s v="music/world music"/>
    <n v="0.14091666666666666"/>
    <n v="4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5-11T21:00:00"/>
    <n v="1363981723"/>
    <x v="1244"/>
    <b v="1"/>
    <n v="45"/>
    <b v="1"/>
    <s v="music/rock"/>
    <n v="1.038"/>
    <n v="46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7-03T14:23:54"/>
    <n v="1400163834"/>
    <x v="1245"/>
    <b v="1"/>
    <n v="17"/>
    <b v="1"/>
    <s v="music/rock"/>
    <n v="1.2024999999999999"/>
    <n v="14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25T02:02:29"/>
    <n v="1319245349"/>
    <x v="1246"/>
    <b v="1"/>
    <n v="31"/>
    <b v="1"/>
    <s v="music/rock"/>
    <n v="1.17"/>
    <n v="75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25T07:00:55"/>
    <n v="1365231655"/>
    <x v="1247"/>
    <b v="1"/>
    <n v="50"/>
    <b v="1"/>
    <s v="music/rock"/>
    <n v="1.2214285714285715"/>
    <n v="86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7-02T06:59:00"/>
    <n v="1399563953"/>
    <x v="1248"/>
    <b v="1"/>
    <n v="59"/>
    <b v="1"/>
    <s v="music/rock"/>
    <n v="1.5164"/>
    <n v="64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26T17:46:51"/>
    <n v="1339091211"/>
    <x v="1249"/>
    <b v="1"/>
    <n v="81"/>
    <b v="1"/>
    <s v="music/rock"/>
    <n v="1.0444"/>
    <n v="6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25T15:25:31"/>
    <n v="1406129131"/>
    <x v="1250"/>
    <b v="1"/>
    <n v="508"/>
    <b v="1"/>
    <s v="music/rock"/>
    <n v="2.0015333333333332"/>
    <n v="11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10-14T19:32:47"/>
    <n v="1311795167"/>
    <x v="1251"/>
    <b v="1"/>
    <n v="74"/>
    <b v="1"/>
    <s v="music/rock"/>
    <n v="1.018"/>
    <n v="83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1-12T23:42:49"/>
    <n v="1380238969"/>
    <x v="1252"/>
    <b v="1"/>
    <n v="141"/>
    <b v="1"/>
    <s v="music/rock"/>
    <n v="1.3765714285714286"/>
    <n v="3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22T18:48:27"/>
    <n v="1407178107"/>
    <x v="1253"/>
    <b v="1"/>
    <n v="711"/>
    <b v="1"/>
    <s v="music/rock"/>
    <n v="3038.3319999999999"/>
    <n v="4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20T04:59:00"/>
    <n v="1288968886"/>
    <x v="1254"/>
    <b v="1"/>
    <n v="141"/>
    <b v="1"/>
    <s v="music/rock"/>
    <n v="1.9885074626865671"/>
    <n v="94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20T21:17:32"/>
    <n v="1383337052"/>
    <x v="1255"/>
    <b v="1"/>
    <n v="109"/>
    <b v="1"/>
    <s v="music/rock"/>
    <n v="2.0236666666666667"/>
    <n v="5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3-02T22:03:51"/>
    <n v="1326492231"/>
    <x v="1256"/>
    <b v="1"/>
    <n v="361"/>
    <b v="1"/>
    <s v="music/rock"/>
    <n v="1.1796376666666666"/>
    <n v="98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22T01:03:10"/>
    <n v="1297562590"/>
    <x v="1257"/>
    <b v="1"/>
    <n v="176"/>
    <b v="1"/>
    <s v="music/rock"/>
    <n v="2.9472727272727273"/>
    <n v="92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9-19T14:40:12"/>
    <n v="1375368012"/>
    <x v="1258"/>
    <b v="1"/>
    <n v="670"/>
    <b v="1"/>
    <s v="music/rock"/>
    <n v="2.1314633333333335"/>
    <n v="3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28T03:59:00"/>
    <n v="1399504664"/>
    <x v="1259"/>
    <b v="1"/>
    <n v="96"/>
    <b v="1"/>
    <s v="music/rock"/>
    <n v="1.0424"/>
    <n v="27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3-17T20:13:40"/>
    <n v="1390853620"/>
    <x v="1260"/>
    <b v="1"/>
    <n v="74"/>
    <b v="1"/>
    <s v="music/rock"/>
    <n v="1.1366666666666667"/>
    <n v="51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2-17T08:13:47"/>
    <n v="1388391227"/>
    <x v="1261"/>
    <b v="1"/>
    <n v="52"/>
    <b v="1"/>
    <s v="music/rock"/>
    <n v="1.0125"/>
    <n v="39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3-07T18:18:12"/>
    <n v="1389982692"/>
    <x v="1262"/>
    <b v="1"/>
    <n v="105"/>
    <b v="1"/>
    <s v="music/rock"/>
    <n v="1.2541538461538462"/>
    <n v="78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4-17T01:00:00"/>
    <n v="1393034470"/>
    <x v="1263"/>
    <b v="1"/>
    <n v="41"/>
    <b v="1"/>
    <s v="music/rock"/>
    <n v="1.19"/>
    <n v="4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1-17T15:54:43"/>
    <n v="1380556483"/>
    <x v="1264"/>
    <b v="1"/>
    <n v="34"/>
    <b v="1"/>
    <s v="music/rock"/>
    <n v="1.6646153846153846"/>
    <n v="3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2-19T15:43:35"/>
    <n v="1287071015"/>
    <x v="1265"/>
    <b v="1"/>
    <n v="66"/>
    <b v="1"/>
    <s v="music/rock"/>
    <n v="1.1914771428571429"/>
    <n v="63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30T21:02:25"/>
    <n v="1386882145"/>
    <x v="1266"/>
    <b v="1"/>
    <n v="50"/>
    <b v="1"/>
    <s v="music/rock"/>
    <n v="1.0047368421052632"/>
    <n v="191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8-12T14:02:38"/>
    <n v="1372082558"/>
    <x v="1267"/>
    <b v="1"/>
    <n v="159"/>
    <b v="1"/>
    <s v="music/rock"/>
    <n v="1.018"/>
    <n v="14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10-09T20:17:27"/>
    <n v="1377116247"/>
    <x v="1268"/>
    <b v="1"/>
    <n v="182"/>
    <b v="1"/>
    <s v="music/rock"/>
    <n v="1.1666666666666667"/>
    <n v="77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5-05T00:00:00"/>
    <n v="1458157512"/>
    <x v="1269"/>
    <b v="1"/>
    <n v="206"/>
    <b v="1"/>
    <s v="music/rock"/>
    <n v="1.0864893617021276"/>
    <n v="99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4-13T19:34:02"/>
    <n v="1327523642"/>
    <x v="1270"/>
    <b v="1"/>
    <n v="169"/>
    <b v="1"/>
    <s v="music/rock"/>
    <n v="1.1472"/>
    <n v="6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2-02T17:24:19"/>
    <n v="1381767859"/>
    <x v="1271"/>
    <b v="1"/>
    <n v="31"/>
    <b v="1"/>
    <s v="music/rock"/>
    <n v="1.018"/>
    <n v="246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7-04T04:00:00"/>
    <n v="1270576379"/>
    <x v="1272"/>
    <b v="1"/>
    <n v="28"/>
    <b v="1"/>
    <s v="music/rock"/>
    <n v="1.06"/>
    <n v="18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9-19T17:31:31"/>
    <n v="1406914291"/>
    <x v="1273"/>
    <b v="1"/>
    <n v="54"/>
    <b v="1"/>
    <s v="music/rock"/>
    <n v="1.0349999999999999"/>
    <n v="7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9-18T16:33:45"/>
    <n v="1343320425"/>
    <x v="1274"/>
    <b v="1"/>
    <n v="467"/>
    <b v="1"/>
    <s v="music/rock"/>
    <n v="1.5497535999999998"/>
    <n v="83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26T20:49:47"/>
    <n v="1372884587"/>
    <x v="1275"/>
    <b v="1"/>
    <n v="389"/>
    <b v="1"/>
    <s v="music/rock"/>
    <n v="1.6214066666666667"/>
    <n v="63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20T04:00:00"/>
    <n v="1247504047"/>
    <x v="1276"/>
    <b v="1"/>
    <n v="68"/>
    <b v="1"/>
    <s v="music/rock"/>
    <n v="1.0442100000000001"/>
    <n v="46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23T13:29:07"/>
    <n v="1343741347"/>
    <x v="1277"/>
    <b v="1"/>
    <n v="413"/>
    <b v="1"/>
    <s v="music/rock"/>
    <n v="1.0612433333333333"/>
    <n v="39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7-14T02:00:00"/>
    <n v="1401196766"/>
    <x v="1278"/>
    <b v="1"/>
    <n v="190"/>
    <b v="1"/>
    <s v="music/rock"/>
    <n v="1.5493846153846154"/>
    <n v="53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4-12T01:22:50"/>
    <n v="1392171770"/>
    <x v="1279"/>
    <b v="1"/>
    <n v="189"/>
    <b v="1"/>
    <s v="music/rock"/>
    <n v="1.1077157238734421"/>
    <n v="73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20T18:10:54"/>
    <n v="1291227054"/>
    <x v="1280"/>
    <b v="1"/>
    <n v="130"/>
    <b v="1"/>
    <s v="music/rock"/>
    <n v="1.1091186666666666"/>
    <n v="12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8-16T17:50:36"/>
    <n v="1373305836"/>
    <x v="1281"/>
    <b v="1"/>
    <n v="74"/>
    <b v="1"/>
    <s v="music/rock"/>
    <n v="1.1071428571428572"/>
    <n v="105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28T04:59:00"/>
    <n v="1383909855"/>
    <x v="1282"/>
    <b v="1"/>
    <n v="274"/>
    <b v="1"/>
    <s v="music/rock"/>
    <n v="1.2361333333333333"/>
    <n v="68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30T04:00:00"/>
    <n v="1360948389"/>
    <x v="1283"/>
    <b v="1"/>
    <n v="22"/>
    <b v="1"/>
    <s v="music/rock"/>
    <n v="2.1105"/>
    <n v="96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7-01-19T16:59:00"/>
    <n v="1481175482"/>
    <x v="1284"/>
    <b v="0"/>
    <n v="31"/>
    <b v="1"/>
    <s v="theater/plays"/>
    <n v="1.01"/>
    <n v="65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7-09T13:59:35"/>
    <n v="1433512775"/>
    <x v="1285"/>
    <b v="0"/>
    <n v="63"/>
    <b v="1"/>
    <s v="theater/plays"/>
    <n v="1.0165"/>
    <n v="3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3-08T14:00:00"/>
    <n v="1423041227"/>
    <x v="1286"/>
    <b v="0"/>
    <n v="20"/>
    <b v="1"/>
    <s v="theater/plays"/>
    <n v="1.0833333333333333"/>
    <n v="81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7-01T14:54:16"/>
    <n v="1428936856"/>
    <x v="1287"/>
    <b v="0"/>
    <n v="25"/>
    <b v="1"/>
    <s v="theater/plays"/>
    <n v="2.42"/>
    <n v="24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29T04:00:00"/>
    <n v="1468122163"/>
    <x v="1288"/>
    <b v="0"/>
    <n v="61"/>
    <b v="1"/>
    <s v="theater/plays"/>
    <n v="1.0044999999999999"/>
    <n v="66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23T03:14:05"/>
    <n v="1480907645"/>
    <x v="1289"/>
    <b v="0"/>
    <n v="52"/>
    <b v="1"/>
    <s v="theater/plays"/>
    <n v="1.2506666666666666"/>
    <n v="36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5-12T06:59:00"/>
    <n v="1427121931"/>
    <x v="1290"/>
    <b v="0"/>
    <n v="86"/>
    <b v="1"/>
    <s v="theater/plays"/>
    <n v="1.0857142857142856"/>
    <n v="44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26T07:00:00"/>
    <n v="1425224391"/>
    <x v="1291"/>
    <b v="0"/>
    <n v="42"/>
    <b v="1"/>
    <s v="theater/plays"/>
    <n v="1.4570000000000001"/>
    <n v="104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25T22:59:00"/>
    <n v="1441822828"/>
    <x v="1292"/>
    <b v="0"/>
    <n v="52"/>
    <b v="1"/>
    <s v="theater/plays"/>
    <n v="1.1000000000000001"/>
    <n v="3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2-03T17:49:31"/>
    <n v="1444927771"/>
    <x v="1293"/>
    <b v="0"/>
    <n v="120"/>
    <b v="1"/>
    <s v="theater/plays"/>
    <n v="1.0223333333333333"/>
    <n v="128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1-07T11:00:00"/>
    <n v="1443696797"/>
    <x v="1294"/>
    <b v="0"/>
    <n v="22"/>
    <b v="1"/>
    <s v="theater/plays"/>
    <n v="1.22"/>
    <n v="28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8-17T17:00:00"/>
    <n v="1435585497"/>
    <x v="1295"/>
    <b v="0"/>
    <n v="64"/>
    <b v="1"/>
    <s v="theater/plays"/>
    <n v="1.0196000000000001"/>
    <n v="40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4-02T00:12:53"/>
    <n v="1456189973"/>
    <x v="1296"/>
    <b v="0"/>
    <n v="23"/>
    <b v="1"/>
    <s v="theater/plays"/>
    <n v="1.411764705882353"/>
    <n v="52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20T17:55:58"/>
    <n v="1459533358"/>
    <x v="1297"/>
    <b v="0"/>
    <n v="238"/>
    <b v="1"/>
    <s v="theater/plays"/>
    <n v="1.0952500000000001"/>
    <n v="92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5-17T16:20:32"/>
    <n v="1459268432"/>
    <x v="1298"/>
    <b v="0"/>
    <n v="33"/>
    <b v="1"/>
    <s v="theater/plays"/>
    <n v="1.0465"/>
    <n v="63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8-02T19:32:39"/>
    <n v="1434310359"/>
    <x v="1299"/>
    <b v="0"/>
    <n v="32"/>
    <b v="1"/>
    <s v="theater/plays"/>
    <n v="1.24"/>
    <n v="13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20T18:57:00"/>
    <n v="1461427938"/>
    <x v="1300"/>
    <b v="0"/>
    <n v="24"/>
    <b v="1"/>
    <s v="theater/plays"/>
    <n v="1.35"/>
    <n v="169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8-09T03:00:00"/>
    <n v="1436551178"/>
    <x v="1301"/>
    <b v="0"/>
    <n v="29"/>
    <b v="1"/>
    <s v="theater/plays"/>
    <n v="1.0275000000000001"/>
    <n v="71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20T02:23:31"/>
    <n v="1477963411"/>
    <x v="1302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8-19T11:00:00"/>
    <n v="1468578920"/>
    <x v="1303"/>
    <b v="0"/>
    <n v="108"/>
    <b v="1"/>
    <s v="theater/plays"/>
    <n v="1.3026085714285716"/>
    <n v="42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4-01T03:40:05"/>
    <n v="1484196005"/>
    <x v="1304"/>
    <b v="0"/>
    <n v="104"/>
    <b v="0"/>
    <s v="technology/wearables"/>
    <n v="0.39627499999999999"/>
    <n v="15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8-09T17:30:00"/>
    <n v="1466611108"/>
    <x v="1305"/>
    <b v="0"/>
    <n v="86"/>
    <b v="0"/>
    <s v="technology/wearables"/>
    <n v="0.25976666666666665"/>
    <n v="91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23T10:58:54"/>
    <n v="1415098734"/>
    <x v="1306"/>
    <b v="0"/>
    <n v="356"/>
    <b v="0"/>
    <s v="technology/wearables"/>
    <n v="0.65246363636363636"/>
    <n v="202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3-07T12:04:39"/>
    <n v="1453118679"/>
    <x v="1307"/>
    <b v="0"/>
    <n v="45"/>
    <b v="0"/>
    <s v="technology/wearables"/>
    <n v="0.11514000000000001"/>
    <n v="128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27T14:43:32"/>
    <n v="1472481812"/>
    <x v="1308"/>
    <b v="0"/>
    <n v="38"/>
    <b v="0"/>
    <s v="technology/wearables"/>
    <n v="0.11360000000000001"/>
    <n v="30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1-03T21:11:08"/>
    <n v="1441919468"/>
    <x v="1309"/>
    <b v="0"/>
    <n v="35"/>
    <b v="0"/>
    <s v="technology/wearables"/>
    <n v="1.1199130434782609"/>
    <n v="368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9-07T16:00:50"/>
    <n v="1467734450"/>
    <x v="1310"/>
    <b v="0"/>
    <n v="24"/>
    <b v="0"/>
    <s v="technology/wearables"/>
    <n v="0.155"/>
    <n v="12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2-19T20:15:19"/>
    <n v="1477509319"/>
    <x v="1311"/>
    <b v="0"/>
    <n v="100"/>
    <b v="0"/>
    <s v="technology/wearables"/>
    <n v="0.32028000000000001"/>
    <n v="801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5-07T16:52:02"/>
    <n v="1426783922"/>
    <x v="131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22T17:01:54"/>
    <n v="1454432514"/>
    <x v="1313"/>
    <b v="0"/>
    <n v="122"/>
    <b v="0"/>
    <s v="technology/wearables"/>
    <n v="0.31114999999999998"/>
    <n v="1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1-09T16:04:20"/>
    <n v="1471881860"/>
    <x v="1314"/>
    <b v="0"/>
    <n v="11"/>
    <b v="0"/>
    <s v="technology/wearables"/>
    <n v="1.1266666666666666E-2"/>
    <n v="184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25T01:00:00"/>
    <n v="1443700648"/>
    <x v="1315"/>
    <b v="0"/>
    <n v="248"/>
    <b v="0"/>
    <s v="technology/wearables"/>
    <n v="0.40404000000000001"/>
    <n v="163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3-18T23:05:09"/>
    <n v="1453676709"/>
    <x v="1316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8-09T14:00:00"/>
    <n v="1464586746"/>
    <x v="1317"/>
    <b v="0"/>
    <n v="19"/>
    <b v="0"/>
    <s v="technology/wearables"/>
    <n v="5.7334999999999997E-2"/>
    <n v="60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30T01:02:52"/>
    <n v="1418346172"/>
    <x v="1318"/>
    <b v="0"/>
    <n v="135"/>
    <b v="0"/>
    <s v="technology/wearables"/>
    <n v="0.15325"/>
    <n v="4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30T16:00:00"/>
    <n v="1403810965"/>
    <x v="1319"/>
    <b v="0"/>
    <n v="9"/>
    <b v="0"/>
    <s v="technology/wearables"/>
    <n v="0.15103448275862069"/>
    <n v="97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7-01-18T23:00:00"/>
    <n v="1480610046"/>
    <x v="1320"/>
    <b v="0"/>
    <n v="3"/>
    <b v="0"/>
    <s v="technology/wearables"/>
    <n v="5.0299999999999997E-3"/>
    <n v="168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7-01-11T17:58:57"/>
    <n v="1479923937"/>
    <x v="1321"/>
    <b v="0"/>
    <n v="7"/>
    <b v="0"/>
    <s v="technology/wearables"/>
    <n v="1.3028138528138528E-2"/>
    <n v="860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6-09T15:45:25"/>
    <n v="1429631125"/>
    <x v="1322"/>
    <b v="0"/>
    <n v="4"/>
    <b v="0"/>
    <s v="technology/wearables"/>
    <n v="3.0285714285714286E-3"/>
    <n v="27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5-15T06:55:00"/>
    <n v="1458665146"/>
    <x v="1323"/>
    <b v="0"/>
    <n v="44"/>
    <b v="0"/>
    <s v="technology/wearables"/>
    <n v="8.8800000000000004E-2"/>
    <n v="30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1-01T15:12:32"/>
    <n v="1473779552"/>
    <x v="1324"/>
    <b v="0"/>
    <n v="90"/>
    <b v="0"/>
    <s v="technology/wearables"/>
    <n v="9.8400000000000001E-2"/>
    <n v="55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7-01-18T02:03:55"/>
    <n v="1480471435"/>
    <x v="1325"/>
    <b v="0"/>
    <n v="8"/>
    <b v="0"/>
    <s v="technology/wearables"/>
    <n v="2.4299999999999999E-2"/>
    <n v="61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2-03T19:00:28"/>
    <n v="1417460428"/>
    <x v="1326"/>
    <b v="0"/>
    <n v="11"/>
    <b v="0"/>
    <s v="technology/wearables"/>
    <n v="1.1299999999999999E-2"/>
    <n v="10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6-17T16:17:15"/>
    <n v="1430324235"/>
    <x v="1327"/>
    <b v="0"/>
    <n v="41"/>
    <b v="0"/>
    <s v="technology/wearables"/>
    <n v="3.5520833333333335E-2"/>
    <n v="42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1-02T15:25:34"/>
    <n v="1472570734"/>
    <x v="1328"/>
    <b v="0"/>
    <n v="15"/>
    <b v="0"/>
    <s v="technology/wearables"/>
    <n v="2.3306666666666667E-2"/>
    <n v="117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21T06:19:05"/>
    <n v="1414041545"/>
    <x v="1329"/>
    <b v="0"/>
    <n v="9"/>
    <b v="0"/>
    <s v="technology/wearables"/>
    <n v="8.1600000000000006E-3"/>
    <n v="45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21T04:00:00"/>
    <n v="1464763109"/>
    <x v="1330"/>
    <b v="0"/>
    <n v="50"/>
    <b v="0"/>
    <s v="technology/wearables"/>
    <n v="0.22494285714285714"/>
    <n v="157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9-05T12:05:54"/>
    <n v="1468843554"/>
    <x v="1331"/>
    <b v="0"/>
    <n v="34"/>
    <b v="0"/>
    <s v="technology/wearables"/>
    <n v="1.3668E-2"/>
    <n v="101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2-15T01:26:48"/>
    <n v="1482888408"/>
    <x v="1332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8-04T02:33:45"/>
    <n v="1402886025"/>
    <x v="1333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30T18:34:47"/>
    <n v="1455129287"/>
    <x v="1334"/>
    <b v="0"/>
    <n v="276"/>
    <b v="0"/>
    <s v="technology/wearables"/>
    <n v="0.10754135338345865"/>
    <n v="5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24T22:28:22"/>
    <n v="1446762502"/>
    <x v="1335"/>
    <b v="0"/>
    <n v="16"/>
    <b v="0"/>
    <s v="technology/wearables"/>
    <n v="0.1976"/>
    <n v="309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5-01-05T20:43:48"/>
    <n v="1415825028"/>
    <x v="1336"/>
    <b v="0"/>
    <n v="224"/>
    <b v="0"/>
    <s v="technology/wearables"/>
    <n v="0.84946999999999995"/>
    <n v="379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22T13:51:19"/>
    <n v="1485957079"/>
    <x v="1337"/>
    <b v="0"/>
    <n v="140"/>
    <b v="0"/>
    <s v="technology/wearables"/>
    <n v="0.49381999999999998"/>
    <n v="17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21T19:17:13"/>
    <n v="1435951033"/>
    <x v="1338"/>
    <b v="0"/>
    <n v="15"/>
    <b v="0"/>
    <s v="technology/wearables"/>
    <n v="3.3033333333333331E-2"/>
    <n v="66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d v="2014-12-27T16:31:55"/>
    <n v="1414164715"/>
    <x v="1339"/>
    <b v="0"/>
    <n v="37"/>
    <b v="0"/>
    <s v="technology/wearables"/>
    <n v="6.6339999999999996E-2"/>
    <n v="9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9-03T14:17:33"/>
    <n v="1405520253"/>
    <x v="1340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20T14:58:37"/>
    <n v="1472569117"/>
    <x v="1341"/>
    <b v="0"/>
    <n v="46"/>
    <b v="0"/>
    <s v="technology/wearables"/>
    <n v="0.7036"/>
    <n v="382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8-05T19:35:39"/>
    <n v="1434569739"/>
    <x v="1342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9-07T03:59:00"/>
    <n v="1466512683"/>
    <x v="1343"/>
    <b v="0"/>
    <n v="323"/>
    <b v="0"/>
    <s v="technology/wearables"/>
    <n v="1.02298"/>
    <n v="158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7-19T18:57:19"/>
    <n v="1464807439"/>
    <x v="1344"/>
    <b v="0"/>
    <n v="139"/>
    <b v="1"/>
    <s v="publishing/nonfiction"/>
    <n v="3.7773333333333334"/>
    <n v="4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8-02T19:32:39"/>
    <n v="1402342359"/>
    <x v="1345"/>
    <b v="0"/>
    <n v="7"/>
    <b v="1"/>
    <s v="publishing/nonfiction"/>
    <n v="1.25"/>
    <n v="54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7-16T01:49:11"/>
    <n v="1369705751"/>
    <x v="1346"/>
    <b v="0"/>
    <n v="149"/>
    <b v="1"/>
    <s v="publishing/nonfiction"/>
    <n v="1.473265306122449"/>
    <n v="48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26T15:18:45"/>
    <n v="1423149525"/>
    <x v="1347"/>
    <b v="0"/>
    <n v="31"/>
    <b v="1"/>
    <s v="publishing/nonfiction"/>
    <n v="1.022"/>
    <n v="8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5-01-06T12:08:53"/>
    <n v="1416485333"/>
    <x v="1348"/>
    <b v="0"/>
    <n v="26"/>
    <b v="1"/>
    <s v="publishing/nonfiction"/>
    <n v="1.018723404255319"/>
    <n v="230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6-01-04T06:59:00"/>
    <n v="1447055935"/>
    <x v="1349"/>
    <b v="0"/>
    <n v="172"/>
    <b v="1"/>
    <s v="publishing/nonfiction"/>
    <n v="2.0419999999999998"/>
    <n v="59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6-01-14T00:18:54"/>
    <n v="1448497134"/>
    <x v="1350"/>
    <b v="0"/>
    <n v="78"/>
    <b v="1"/>
    <s v="publishing/nonfiction"/>
    <n v="1.0405"/>
    <n v="6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3-02T17:45:44"/>
    <n v="1452707144"/>
    <x v="1351"/>
    <b v="0"/>
    <n v="120"/>
    <b v="1"/>
    <s v="publishing/nonfiction"/>
    <n v="1.0126500000000001"/>
    <n v="169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24T03:59:00"/>
    <n v="1436968366"/>
    <x v="1352"/>
    <b v="0"/>
    <n v="227"/>
    <b v="1"/>
    <s v="publishing/nonfiction"/>
    <n v="1.3613999999999999"/>
    <n v="60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30T00:00:00"/>
    <n v="1359946188"/>
    <x v="1353"/>
    <b v="0"/>
    <n v="42"/>
    <b v="1"/>
    <s v="publishing/nonfiction"/>
    <n v="1.3360000000000001"/>
    <n v="32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30T19:22:59"/>
    <n v="1463080979"/>
    <x v="1354"/>
    <b v="0"/>
    <n v="64"/>
    <b v="1"/>
    <s v="publishing/nonfiction"/>
    <n v="1.3025"/>
    <n v="24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2-19T10:00:00"/>
    <n v="1351663605"/>
    <x v="1355"/>
    <b v="0"/>
    <n v="121"/>
    <b v="1"/>
    <s v="publishing/nonfiction"/>
    <n v="1.2267999999999999"/>
    <n v="2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24T00:56:00"/>
    <n v="1370393760"/>
    <x v="1356"/>
    <b v="0"/>
    <n v="87"/>
    <b v="1"/>
    <s v="publishing/nonfiction"/>
    <n v="1.8281058823529412"/>
    <n v="71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20T05:59:00"/>
    <n v="1359587137"/>
    <x v="1357"/>
    <b v="0"/>
    <n v="65"/>
    <b v="1"/>
    <s v="publishing/nonfiction"/>
    <n v="1.2529999999999999"/>
    <n v="39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7-14T13:42:03"/>
    <n v="1306417323"/>
    <x v="1358"/>
    <b v="0"/>
    <n v="49"/>
    <b v="1"/>
    <s v="publishing/nonfiction"/>
    <n v="1.1166666666666667"/>
    <n v="68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25T19:33:10"/>
    <n v="1304623990"/>
    <x v="1359"/>
    <b v="0"/>
    <n v="19"/>
    <b v="1"/>
    <s v="publishing/nonfiction"/>
    <n v="1.1575757575757575"/>
    <n v="40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21T21:37:00"/>
    <n v="1341524220"/>
    <x v="1360"/>
    <b v="0"/>
    <n v="81"/>
    <b v="1"/>
    <s v="publishing/nonfiction"/>
    <n v="1.732"/>
    <n v="32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7-10T17:12:52"/>
    <n v="1400778772"/>
    <x v="1361"/>
    <b v="0"/>
    <n v="264"/>
    <b v="1"/>
    <s v="publishing/nonfiction"/>
    <n v="1.2598333333333334"/>
    <n v="29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26T22:25:31"/>
    <n v="1373408731"/>
    <x v="1362"/>
    <b v="0"/>
    <n v="25"/>
    <b v="1"/>
    <s v="publishing/nonfiction"/>
    <n v="1.091"/>
    <n v="4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3-05T07:59:00"/>
    <n v="1453925727"/>
    <x v="1363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26T16:41:46"/>
    <n v="1415464906"/>
    <x v="1364"/>
    <b v="0"/>
    <n v="144"/>
    <b v="1"/>
    <s v="music/rock"/>
    <n v="1.1864285714285714"/>
    <n v="346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4-04T16:35:52"/>
    <n v="1423935352"/>
    <x v="1365"/>
    <b v="0"/>
    <n v="92"/>
    <b v="1"/>
    <s v="music/rock"/>
    <n v="1.0026666666666666"/>
    <n v="82"/>
    <x v="4"/>
    <x v="11"/>
  </r>
  <r>
    <n v="1366"/>
    <s v="Kick It! A Tribute to the A.K.s"/>
    <s v="A musical memorial for Alexi Petersen."/>
    <n v="7500"/>
    <n v="9486.69"/>
    <x v="0"/>
    <x v="0"/>
    <s v="USD"/>
    <n v="1417049663"/>
    <d v="2014-12-16T00:54:23"/>
    <n v="1413158063"/>
    <x v="1366"/>
    <b v="0"/>
    <n v="147"/>
    <b v="1"/>
    <s v="music/rock"/>
    <n v="1.2648920000000001"/>
    <n v="65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2-03T01:04:10"/>
    <n v="1444867450"/>
    <x v="1367"/>
    <b v="0"/>
    <n v="90"/>
    <b v="1"/>
    <s v="music/rock"/>
    <n v="1.1426000000000001"/>
    <n v="63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7-04T04:34:54"/>
    <n v="1432269294"/>
    <x v="1368"/>
    <b v="0"/>
    <n v="87"/>
    <b v="1"/>
    <s v="music/rock"/>
    <n v="1.107"/>
    <n v="6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30T14:15:46"/>
    <n v="1394633746"/>
    <x v="1369"/>
    <b v="0"/>
    <n v="406"/>
    <b v="1"/>
    <s v="music/rock"/>
    <n v="1.0534805315203954"/>
    <n v="84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1-04T00:04:50"/>
    <n v="1380585890"/>
    <x v="1370"/>
    <b v="0"/>
    <n v="20"/>
    <b v="1"/>
    <s v="music/rock"/>
    <n v="1.0366666666666666"/>
    <n v="78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26T18:12:22"/>
    <n v="1428430342"/>
    <x v="1371"/>
    <b v="0"/>
    <n v="70"/>
    <b v="1"/>
    <s v="music/rock"/>
    <n v="1.0708672667523933"/>
    <n v="1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31T17:45:32"/>
    <n v="1339523132"/>
    <x v="1372"/>
    <b v="0"/>
    <n v="16"/>
    <b v="1"/>
    <s v="music/rock"/>
    <n v="1.24"/>
    <n v="39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7-01-18T22:50:33"/>
    <n v="1480546233"/>
    <x v="1373"/>
    <b v="0"/>
    <n v="52"/>
    <b v="1"/>
    <s v="music/rock"/>
    <n v="1.0501"/>
    <n v="202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4-13T02:53:08"/>
    <n v="1456285988"/>
    <x v="1374"/>
    <b v="0"/>
    <n v="66"/>
    <b v="1"/>
    <s v="music/rock"/>
    <n v="1.8946666666666667"/>
    <n v="43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2-03T01:35:19"/>
    <n v="1481852119"/>
    <x v="1375"/>
    <b v="0"/>
    <n v="109"/>
    <b v="1"/>
    <s v="music/rock"/>
    <n v="1.7132499999999999"/>
    <n v="6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22T17:03:26"/>
    <n v="1478189006"/>
    <x v="1376"/>
    <b v="0"/>
    <n v="168"/>
    <b v="1"/>
    <s v="music/rock"/>
    <n v="2.5248648648648651"/>
    <n v="56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22T04:11:00"/>
    <n v="1484198170"/>
    <x v="1377"/>
    <b v="0"/>
    <n v="31"/>
    <b v="1"/>
    <s v="music/rock"/>
    <n v="1.1615384615384616"/>
    <n v="49"/>
    <x v="4"/>
    <x v="11"/>
  </r>
  <r>
    <n v="1378"/>
    <s v="SIX BY SEVEN"/>
    <s v="A psychedelic post rock masterpiece!"/>
    <n v="2000"/>
    <n v="4067"/>
    <x v="0"/>
    <x v="1"/>
    <s v="GBP"/>
    <n v="1470075210"/>
    <d v="2016-08-20T18:13:30"/>
    <n v="1468779210"/>
    <x v="1378"/>
    <b v="0"/>
    <n v="133"/>
    <b v="1"/>
    <s v="music/rock"/>
    <n v="2.0335000000000001"/>
    <n v="3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24T11:47:56"/>
    <n v="1430912876"/>
    <x v="1379"/>
    <b v="0"/>
    <n v="151"/>
    <b v="1"/>
    <s v="music/rock"/>
    <n v="1.1160000000000001"/>
    <n v="74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28T02:00:00"/>
    <n v="1431886706"/>
    <x v="1380"/>
    <b v="0"/>
    <n v="5"/>
    <b v="1"/>
    <s v="music/rock"/>
    <n v="4.24"/>
    <n v="21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7-01-17T05:08:45"/>
    <n v="1480396125"/>
    <x v="1381"/>
    <b v="0"/>
    <n v="73"/>
    <b v="1"/>
    <s v="music/rock"/>
    <n v="1.071"/>
    <n v="73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25T19:12:16"/>
    <n v="1365275536"/>
    <x v="1382"/>
    <b v="0"/>
    <n v="148"/>
    <b v="1"/>
    <s v="music/rock"/>
    <n v="1.043625"/>
    <n v="56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7-01-11T01:47:58"/>
    <n v="1480729678"/>
    <x v="1383"/>
    <b v="0"/>
    <n v="93"/>
    <b v="1"/>
    <s v="music/rock"/>
    <n v="2.124090909090909"/>
    <n v="50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24T17:38:42"/>
    <n v="1433525922"/>
    <x v="1384"/>
    <b v="0"/>
    <n v="63"/>
    <b v="1"/>
    <s v="music/rock"/>
    <n v="1.2408571428571429"/>
    <n v="69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5-18T12:11:00"/>
    <n v="1457109121"/>
    <x v="1385"/>
    <b v="0"/>
    <n v="134"/>
    <b v="1"/>
    <s v="music/rock"/>
    <n v="1.10406125"/>
    <n v="66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8-17T15:31:29"/>
    <n v="1435591889"/>
    <x v="1386"/>
    <b v="0"/>
    <n v="14"/>
    <b v="1"/>
    <s v="music/rock"/>
    <n v="2.1875"/>
    <n v="63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22T04:30:00"/>
    <n v="1430604395"/>
    <x v="1387"/>
    <b v="0"/>
    <n v="78"/>
    <b v="1"/>
    <s v="music/rock"/>
    <n v="1.36625"/>
    <n v="7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1-05T16:14:00"/>
    <n v="1474469117"/>
    <x v="1388"/>
    <b v="0"/>
    <n v="112"/>
    <b v="1"/>
    <s v="music/rock"/>
    <n v="1.348074"/>
    <n v="60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9-01T11:32:37"/>
    <n v="1468495957"/>
    <x v="1389"/>
    <b v="0"/>
    <n v="34"/>
    <b v="1"/>
    <s v="music/rock"/>
    <n v="1.454"/>
    <n v="2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5-16T17:12:00"/>
    <n v="1427224606"/>
    <x v="1390"/>
    <b v="0"/>
    <n v="19"/>
    <b v="1"/>
    <s v="music/rock"/>
    <n v="1.0910714285714285"/>
    <n v="161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9-10T04:59:00"/>
    <n v="1436369818"/>
    <x v="1391"/>
    <b v="0"/>
    <n v="13"/>
    <b v="1"/>
    <s v="music/rock"/>
    <n v="1.1020000000000001"/>
    <n v="42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22T03:43:06"/>
    <n v="1454298186"/>
    <x v="1392"/>
    <b v="0"/>
    <n v="104"/>
    <b v="1"/>
    <s v="music/rock"/>
    <n v="1.1364000000000001"/>
    <n v="27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d v="2016-08-20T16:22:03"/>
    <n v="1467476523"/>
    <x v="1393"/>
    <b v="0"/>
    <n v="52"/>
    <b v="1"/>
    <s v="music/rock"/>
    <n v="1.0235000000000001"/>
    <n v="19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20T03:00:00"/>
    <n v="1484623726"/>
    <x v="1394"/>
    <b v="0"/>
    <n v="17"/>
    <b v="1"/>
    <s v="music/rock"/>
    <n v="1.2213333333333334"/>
    <n v="54"/>
    <x v="4"/>
    <x v="11"/>
  </r>
  <r>
    <n v="1395"/>
    <s v="Quiet Oaks Full Length Album"/>
    <s v="Help Quiet Oaks record their debut album!!!"/>
    <n v="3500"/>
    <n v="3916"/>
    <x v="0"/>
    <x v="0"/>
    <s v="USD"/>
    <n v="1484430481"/>
    <d v="2017-02-02T21:48:01"/>
    <n v="1481838481"/>
    <x v="1395"/>
    <b v="0"/>
    <n v="82"/>
    <b v="1"/>
    <s v="music/rock"/>
    <n v="1.1188571428571428"/>
    <n v="4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3-04T23:58:02"/>
    <n v="1421279882"/>
    <x v="1396"/>
    <b v="0"/>
    <n v="73"/>
    <b v="1"/>
    <s v="music/rock"/>
    <n v="1.073"/>
    <n v="88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1-15T21:19:00"/>
    <n v="1475013710"/>
    <x v="1397"/>
    <b v="0"/>
    <n v="158"/>
    <b v="1"/>
    <s v="music/rock"/>
    <n v="1.1385000000000001"/>
    <n v="7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24T20:58:54"/>
    <n v="1465160334"/>
    <x v="1398"/>
    <b v="0"/>
    <n v="65"/>
    <b v="1"/>
    <s v="music/rock"/>
    <n v="1.0968181818181819"/>
    <n v="74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26T00:06:13"/>
    <n v="1410048373"/>
    <x v="1399"/>
    <b v="0"/>
    <n v="184"/>
    <b v="1"/>
    <s v="music/rock"/>
    <n v="1.2614444444444444"/>
    <n v="6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7-01T05:30:00"/>
    <n v="1462695073"/>
    <x v="1400"/>
    <b v="0"/>
    <n v="34"/>
    <b v="1"/>
    <s v="music/rock"/>
    <n v="1.6742857142857144"/>
    <n v="17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6-14T23:54:34"/>
    <n v="1367798074"/>
    <x v="1401"/>
    <b v="0"/>
    <n v="240"/>
    <b v="1"/>
    <s v="music/rock"/>
    <n v="4.9652000000000003"/>
    <n v="5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20T00:16:51"/>
    <n v="1425259011"/>
    <x v="1402"/>
    <b v="0"/>
    <n v="113"/>
    <b v="1"/>
    <s v="music/rock"/>
    <n v="1.0915999999999999"/>
    <n v="2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8-14T01:30:35"/>
    <n v="1372210235"/>
    <x v="1403"/>
    <b v="0"/>
    <n v="66"/>
    <b v="1"/>
    <s v="music/rock"/>
    <n v="1.0257499999999999"/>
    <n v="62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3-13T12:14:45"/>
    <n v="1422447285"/>
    <x v="1404"/>
    <b v="1"/>
    <n v="5"/>
    <b v="0"/>
    <s v="publishing/translations"/>
    <n v="1.6620689655172414E-2"/>
    <n v="48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2-17T17:20:01"/>
    <n v="1414599601"/>
    <x v="1405"/>
    <b v="1"/>
    <n v="17"/>
    <b v="0"/>
    <s v="publishing/translations"/>
    <n v="4.1999999999999997E-3"/>
    <n v="6"/>
    <x v="3"/>
    <x v="22"/>
  </r>
  <r>
    <n v="1406"/>
    <s v="Man Down! Translation project"/>
    <s v="The White coat and the battle dress uniform"/>
    <n v="12000"/>
    <n v="15"/>
    <x v="2"/>
    <x v="13"/>
    <s v="EUR"/>
    <n v="1449914400"/>
    <d v="2015-12-31T10:00:00"/>
    <n v="1445336607"/>
    <x v="1406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31T12:52:58"/>
    <n v="1405687978"/>
    <x v="1407"/>
    <b v="0"/>
    <n v="2"/>
    <b v="0"/>
    <s v="publishing/translations"/>
    <n v="5.0000000000000001E-3"/>
    <n v="8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2-02T21:55:56"/>
    <n v="1444856156"/>
    <x v="1408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20T04:12:15"/>
    <n v="1414897935"/>
    <x v="1409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22T07:38:40"/>
    <n v="1461051520"/>
    <x v="141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25T01:25:00"/>
    <n v="1420766700"/>
    <x v="1411"/>
    <b v="0"/>
    <n v="3"/>
    <b v="0"/>
    <s v="publishing/translations"/>
    <n v="2.3333333333333335E-3"/>
    <n v="2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23T01:31:39"/>
    <n v="1415064699"/>
    <x v="1412"/>
    <b v="0"/>
    <n v="13"/>
    <b v="0"/>
    <s v="publishing/translations"/>
    <n v="4.5714285714285714E-2"/>
    <n v="2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3-10T10:29:30"/>
    <n v="1450780170"/>
    <x v="1413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22T06:04:27"/>
    <n v="1480831467"/>
    <x v="1414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9-04T16:13:11"/>
    <n v="1436285591"/>
    <x v="1415"/>
    <b v="0"/>
    <n v="9"/>
    <b v="0"/>
    <s v="publishing/translations"/>
    <n v="0.18181818181818182"/>
    <n v="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2-10T23:13:39"/>
    <n v="1445552019"/>
    <x v="1416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10-04T11:11:00"/>
    <n v="1439696174"/>
    <x v="1417"/>
    <b v="0"/>
    <n v="2"/>
    <b v="0"/>
    <s v="publishing/translations"/>
    <n v="1.2222222222222223E-2"/>
    <n v="28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3-15T10:57:14"/>
    <n v="1453805834"/>
    <x v="1418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28T10:56:59"/>
    <n v="1473418619"/>
    <x v="1419"/>
    <b v="0"/>
    <n v="10"/>
    <b v="0"/>
    <s v="publishing/translations"/>
    <n v="7.0634920634920634E-2"/>
    <n v="4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6-07-17T16:01:26"/>
    <n v="1464969686"/>
    <x v="1420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27T21:58:29"/>
    <n v="1420840709"/>
    <x v="1421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10-10T05:45:04"/>
    <n v="1471844704"/>
    <x v="1422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20T08:38:51"/>
    <n v="1449045531"/>
    <x v="1423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2-04T18:13:22"/>
    <n v="1478106802"/>
    <x v="1424"/>
    <b v="0"/>
    <n v="14"/>
    <b v="0"/>
    <s v="publishing/translations"/>
    <n v="0.2036"/>
    <n v="109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5-18T03:09:19"/>
    <n v="1427684959"/>
    <x v="1425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9-12T09:22:00"/>
    <n v="1435224120"/>
    <x v="1426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10-07T20:26:25"/>
    <n v="1471638385"/>
    <x v="1427"/>
    <b v="0"/>
    <n v="4"/>
    <b v="0"/>
    <s v="publishing/translations"/>
    <n v="8.3799999999999999E-2"/>
    <n v="10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21T08:06:57"/>
    <n v="1456996017"/>
    <x v="1428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29T01:27:22"/>
    <n v="1426037242"/>
    <x v="1429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5-01-07T19:31:28"/>
    <n v="1416339088"/>
    <x v="1430"/>
    <b v="0"/>
    <n v="5"/>
    <b v="0"/>
    <s v="publishing/translations"/>
    <n v="8.0600000000000005E-2"/>
    <n v="81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2-15T06:03:36"/>
    <n v="1445922216"/>
    <x v="1431"/>
    <b v="0"/>
    <n v="47"/>
    <b v="0"/>
    <s v="publishing/translations"/>
    <n v="0.31947058823529412"/>
    <n v="116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8-08T18:43:48"/>
    <n v="1434825828"/>
    <x v="1432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29T11:00:00"/>
    <n v="1477839675"/>
    <x v="1433"/>
    <b v="0"/>
    <n v="10"/>
    <b v="0"/>
    <s v="publishing/translations"/>
    <n v="6.7083333333333328E-2"/>
    <n v="81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27T15:00:00"/>
    <n v="1431973478"/>
    <x v="1434"/>
    <b v="0"/>
    <n v="11"/>
    <b v="0"/>
    <s v="publishing/translations"/>
    <n v="9.987804878048781E-2"/>
    <n v="7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30T18:43:40"/>
    <n v="1441997020"/>
    <x v="1435"/>
    <b v="0"/>
    <n v="2"/>
    <b v="0"/>
    <s v="publishing/translations"/>
    <n v="1E-3"/>
    <n v="8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3-11T08:24:17"/>
    <n v="1453451057"/>
    <x v="1436"/>
    <b v="0"/>
    <n v="2"/>
    <b v="0"/>
    <s v="publishing/translations"/>
    <n v="7.7000000000000002E-3"/>
    <n v="39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8-01T04:59:00"/>
    <n v="1402058739"/>
    <x v="1437"/>
    <b v="0"/>
    <n v="22"/>
    <b v="0"/>
    <s v="publishing/translations"/>
    <n v="0.26900000000000002"/>
    <n v="37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5-16T13:55:00"/>
    <n v="1459198499"/>
    <x v="1438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26T19:55:01"/>
    <n v="1423166101"/>
    <x v="1439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6-14T17:57:43"/>
    <n v="1461693463"/>
    <x v="1440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30T18:22:49"/>
    <n v="1436811769"/>
    <x v="1441"/>
    <b v="0"/>
    <n v="3"/>
    <b v="0"/>
    <s v="publishing/translations"/>
    <n v="1.1222222222222222E-2"/>
    <n v="67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6-13T15:29:18"/>
    <n v="1461598158"/>
    <x v="1442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21T22:13:29"/>
    <n v="1480803209"/>
    <x v="1443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10-01T20:57:42"/>
    <n v="1436907462"/>
    <x v="1444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7-03T13:00:55"/>
    <n v="1431694855"/>
    <x v="144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5-10T10:44:38"/>
    <n v="1459507478"/>
    <x v="1446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6-07-27T17:32:14"/>
    <n v="1465407134"/>
    <x v="1447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6-10T05:25:00"/>
    <n v="1429655318"/>
    <x v="144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29T19:28:25"/>
    <n v="1427138905"/>
    <x v="1449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3-10T04:06:37"/>
    <n v="1453349197"/>
    <x v="1450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2-08T00:00:59"/>
    <n v="1413759659"/>
    <x v="1451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8-16T16:52:43"/>
    <n v="1403974363"/>
    <x v="1452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5-04T15:42:27"/>
    <n v="1488386547"/>
    <x v="1453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5-13T21:59:00"/>
    <n v="1459716480"/>
    <x v="1454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24T13:39:00"/>
    <n v="1405181320"/>
    <x v="1455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d v="2017-01-22T16:02:45"/>
    <n v="1480867365"/>
    <x v="1456"/>
    <b v="0"/>
    <n v="3"/>
    <b v="0"/>
    <s v="publishing/translations"/>
    <n v="2.9000000000000001E-2"/>
    <n v="48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30T22:30:44"/>
    <n v="1444685444"/>
    <x v="1457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30T04:00:00"/>
    <n v="1405097760"/>
    <x v="1458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21T17:25:00"/>
    <n v="1446612896"/>
    <x v="1459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2-19T23:45:00"/>
    <n v="1412371898"/>
    <x v="1460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1-09T00:00:00"/>
    <n v="1410967754"/>
    <x v="1461"/>
    <b v="1"/>
    <n v="340"/>
    <b v="1"/>
    <s v="publishing/radio &amp; podcasts"/>
    <n v="1.012446"/>
    <n v="4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29T15:54:31"/>
    <n v="1363017271"/>
    <x v="1462"/>
    <b v="1"/>
    <n v="150"/>
    <b v="1"/>
    <s v="publishing/radio &amp; podcasts"/>
    <n v="1.085175"/>
    <n v="2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26T20:52:18"/>
    <n v="1361483538"/>
    <x v="1463"/>
    <b v="1"/>
    <n v="25"/>
    <b v="1"/>
    <s v="publishing/radio &amp; podcasts"/>
    <n v="1.4766666666666666"/>
    <n v="35"/>
    <x v="3"/>
    <x v="23"/>
  </r>
  <r>
    <n v="1464"/>
    <s v="Science Studio"/>
    <s v="The Best Science Media on the Web"/>
    <n v="5000"/>
    <n v="8160"/>
    <x v="0"/>
    <x v="0"/>
    <s v="USD"/>
    <n v="1361029958"/>
    <d v="2013-03-07T15:52:38"/>
    <n v="1358437958"/>
    <x v="1464"/>
    <b v="1"/>
    <n v="234"/>
    <b v="1"/>
    <s v="publishing/radio &amp; podcasts"/>
    <n v="1.6319999999999999"/>
    <n v="35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4-10T03:00:00"/>
    <n v="1329759452"/>
    <x v="1465"/>
    <b v="1"/>
    <n v="2602"/>
    <b v="1"/>
    <s v="publishing/radio &amp; podcasts"/>
    <n v="4.5641449999999999"/>
    <n v="53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31T05:00:00"/>
    <n v="1449029266"/>
    <x v="1466"/>
    <b v="1"/>
    <n v="248"/>
    <b v="1"/>
    <s v="publishing/radio &amp; podcasts"/>
    <n v="1.0787731249999999"/>
    <n v="70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4-13T18:14:45"/>
    <n v="1327518885"/>
    <x v="1467"/>
    <b v="1"/>
    <n v="600"/>
    <b v="1"/>
    <s v="publishing/radio &amp; podcasts"/>
    <n v="1.1508"/>
    <n v="77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7-01T00:20:49"/>
    <n v="1302654049"/>
    <x v="1468"/>
    <b v="1"/>
    <n v="293"/>
    <b v="1"/>
    <s v="publishing/radio &amp; podcasts"/>
    <n v="1.0236842105263158"/>
    <n v="33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3-06T14:21:49"/>
    <n v="1358346109"/>
    <x v="1469"/>
    <b v="1"/>
    <n v="321"/>
    <b v="1"/>
    <s v="publishing/radio &amp; podcasts"/>
    <n v="1.0842485875706214"/>
    <n v="149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3-01-16T19:51:03"/>
    <n v="1354909863"/>
    <x v="1470"/>
    <b v="1"/>
    <n v="81"/>
    <b v="1"/>
    <s v="publishing/radio &amp; podcasts"/>
    <n v="1.2513333333333334"/>
    <n v="23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28T22:58:54"/>
    <n v="1426028334"/>
    <x v="1471"/>
    <b v="1"/>
    <n v="343"/>
    <b v="1"/>
    <s v="publishing/radio &amp; podcasts"/>
    <n v="1.03840625"/>
    <n v="97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1-04T13:01:43"/>
    <n v="1379336503"/>
    <x v="1472"/>
    <b v="1"/>
    <n v="336"/>
    <b v="1"/>
    <s v="publishing/radio &amp; podcasts"/>
    <n v="1.3870400000000001"/>
    <n v="103"/>
    <x v="3"/>
    <x v="23"/>
  </r>
  <r>
    <n v="1473"/>
    <s v="ONE LOVES ONLY FORM"/>
    <s v="Public Radio Project"/>
    <n v="1500"/>
    <n v="1807.74"/>
    <x v="0"/>
    <x v="0"/>
    <s v="USD"/>
    <n v="1330644639"/>
    <d v="2012-03-20T23:30:39"/>
    <n v="1328052639"/>
    <x v="1473"/>
    <b v="1"/>
    <n v="47"/>
    <b v="1"/>
    <s v="publishing/radio &amp; podcasts"/>
    <n v="1.20516"/>
    <n v="38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10-02T17:28:12"/>
    <n v="1376501292"/>
    <x v="1474"/>
    <b v="1"/>
    <n v="76"/>
    <b v="1"/>
    <s v="publishing/radio &amp; podcasts"/>
    <n v="1.1226666666666667"/>
    <n v="44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5-01-08T04:59:00"/>
    <n v="1416244863"/>
    <x v="1475"/>
    <b v="1"/>
    <n v="441"/>
    <b v="1"/>
    <s v="publishing/radio &amp; podcasts"/>
    <n v="1.8866966666666667"/>
    <n v="64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29T01:00:22"/>
    <n v="1313024422"/>
    <x v="1476"/>
    <b v="1"/>
    <n v="916"/>
    <b v="1"/>
    <s v="publishing/radio &amp; podcasts"/>
    <n v="6.6155466666666669"/>
    <n v="4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2-01-11T03:00:00"/>
    <n v="1319467604"/>
    <x v="1477"/>
    <b v="1"/>
    <n v="369"/>
    <b v="1"/>
    <s v="publishing/radio &amp; podcasts"/>
    <n v="1.1131"/>
    <n v="90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6-02T20:55:13"/>
    <n v="1367355313"/>
    <x v="1478"/>
    <b v="1"/>
    <n v="20242"/>
    <b v="1"/>
    <s v="publishing/radio &amp; podcasts"/>
    <n v="11.8161422"/>
    <n v="2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29T03:59:00"/>
    <n v="1398448389"/>
    <x v="1479"/>
    <b v="1"/>
    <n v="71"/>
    <b v="1"/>
    <s v="publishing/radio &amp; podcasts"/>
    <n v="1.37375"/>
    <n v="31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8-14T17:00:00"/>
    <n v="1373408699"/>
    <x v="1480"/>
    <b v="1"/>
    <n v="635"/>
    <b v="1"/>
    <s v="publishing/radio &amp; podcasts"/>
    <n v="1.170404"/>
    <n v="9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21T22:09:05"/>
    <n v="1380838145"/>
    <x v="1481"/>
    <b v="0"/>
    <n v="6"/>
    <b v="0"/>
    <s v="publishing/fiction"/>
    <n v="2.1000000000000001E-2"/>
    <n v="18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26T07:51:00"/>
    <n v="1345062936"/>
    <x v="1482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8-10T04:37:55"/>
    <n v="1467002275"/>
    <x v="1483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d v="2012-08-09T14:51:00"/>
    <n v="1337834963"/>
    <x v="1484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7-09T19:06:13"/>
    <n v="1430939173"/>
    <x v="1485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3-18T04:02:41"/>
    <n v="1422417761"/>
    <x v="1486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21T22:01:11"/>
    <n v="1467583271"/>
    <x v="1487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24T13:31:00"/>
    <n v="1386336660"/>
    <x v="1488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2-04T15:40:52"/>
    <n v="1350398452"/>
    <x v="1489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21T13:27:54"/>
    <n v="1378214874"/>
    <x v="1490"/>
    <b v="0"/>
    <n v="19"/>
    <b v="0"/>
    <s v="publishing/fiction"/>
    <n v="0.30862068965517242"/>
    <n v="47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3-06T15:38:00"/>
    <n v="1418922443"/>
    <x v="1491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7-07T21:14:06"/>
    <n v="1305839646"/>
    <x v="1492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7-05T20:47:55"/>
    <n v="1368823675"/>
    <x v="1493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22T15:38:00"/>
    <n v="1425489613"/>
    <x v="1494"/>
    <b v="0"/>
    <n v="11"/>
    <b v="0"/>
    <s v="publishing/fiction"/>
    <n v="8.8999999999999996E-2"/>
    <n v="40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9-15T18:57:11"/>
    <n v="1311879431"/>
    <x v="1495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10-05T11:24:19"/>
    <n v="1405682659"/>
    <x v="1496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8-19T19:43:00"/>
    <n v="1371655522"/>
    <x v="1497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22T23:36:18"/>
    <n v="1405899378"/>
    <x v="149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24T00:10:33"/>
    <n v="1465171833"/>
    <x v="1499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20T21:42:37"/>
    <n v="1364852557"/>
    <x v="1500"/>
    <b v="0"/>
    <n v="15"/>
    <b v="0"/>
    <s v="publishing/fiction"/>
    <n v="0.25035714285714283"/>
    <n v="47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27T14:00:23"/>
    <n v="1433772023"/>
    <x v="1501"/>
    <b v="1"/>
    <n v="885"/>
    <b v="1"/>
    <s v="photography/photobooks"/>
    <n v="1.6633076923076924"/>
    <n v="98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4-13T22:00:00"/>
    <n v="1456491680"/>
    <x v="1502"/>
    <b v="1"/>
    <n v="329"/>
    <b v="1"/>
    <s v="photography/photobooks"/>
    <n v="1.0144545454545455"/>
    <n v="68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1-11T08:20:01"/>
    <n v="1472026801"/>
    <x v="1503"/>
    <b v="1"/>
    <n v="71"/>
    <b v="1"/>
    <s v="photography/photobooks"/>
    <n v="1.0789146666666667"/>
    <n v="57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29T08:33:00"/>
    <n v="1399996024"/>
    <x v="1504"/>
    <b v="1"/>
    <n v="269"/>
    <b v="1"/>
    <s v="photography/photobooks"/>
    <n v="2.7793846153846156"/>
    <n v="67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4-10T20:01:00"/>
    <n v="1455446303"/>
    <x v="1505"/>
    <b v="1"/>
    <n v="345"/>
    <b v="1"/>
    <s v="photography/photobooks"/>
    <n v="1.0358125"/>
    <n v="4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8-12T18:51:44"/>
    <n v="1403635904"/>
    <x v="1506"/>
    <b v="1"/>
    <n v="43"/>
    <b v="1"/>
    <s v="photography/photobooks"/>
    <n v="1.1140000000000001"/>
    <n v="39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6-03T08:10:00"/>
    <n v="1268822909"/>
    <x v="1507"/>
    <b v="1"/>
    <n v="33"/>
    <b v="1"/>
    <s v="photography/photobooks"/>
    <n v="2.15"/>
    <n v="78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7-16T14:44:41"/>
    <n v="1401201881"/>
    <x v="1508"/>
    <b v="1"/>
    <n v="211"/>
    <b v="1"/>
    <s v="photography/photobooks"/>
    <n v="1.1076216216216217"/>
    <n v="97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3-05T22:59:00"/>
    <n v="1484570885"/>
    <x v="1509"/>
    <b v="1"/>
    <n v="196"/>
    <b v="1"/>
    <s v="photography/photobooks"/>
    <n v="1.2364125714285714"/>
    <n v="110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8-07T09:14:38"/>
    <n v="1403169278"/>
    <x v="1510"/>
    <b v="1"/>
    <n v="405"/>
    <b v="1"/>
    <s v="photography/photobooks"/>
    <n v="1.0103500000000001"/>
    <n v="40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2-07T15:00:04"/>
    <n v="1445263204"/>
    <x v="1511"/>
    <b v="1"/>
    <n v="206"/>
    <b v="1"/>
    <s v="photography/photobooks"/>
    <n v="1.1179285714285714"/>
    <n v="76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24T16:25:39"/>
    <n v="1483719939"/>
    <x v="1512"/>
    <b v="1"/>
    <n v="335"/>
    <b v="1"/>
    <s v="photography/photobooks"/>
    <n v="5.5877142857142861"/>
    <n v="5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8-04T15:17:46"/>
    <n v="1402931866"/>
    <x v="1513"/>
    <b v="1"/>
    <n v="215"/>
    <b v="1"/>
    <s v="photography/photobooks"/>
    <n v="1.5001875"/>
    <n v="56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10-16T14:20:40"/>
    <n v="1439907640"/>
    <x v="1514"/>
    <b v="1"/>
    <n v="176"/>
    <b v="1"/>
    <s v="photography/photobooks"/>
    <n v="1.0647599999999999"/>
    <n v="151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4-04T05:04:57"/>
    <n v="1455516297"/>
    <x v="1515"/>
    <b v="1"/>
    <n v="555"/>
    <b v="1"/>
    <s v="photography/photobooks"/>
    <n v="1.57189"/>
    <n v="850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25T14:00:00"/>
    <n v="1473160292"/>
    <x v="1516"/>
    <b v="1"/>
    <n v="116"/>
    <b v="1"/>
    <s v="photography/photobooks"/>
    <n v="1.0865882352941176"/>
    <n v="159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25T06:00:00"/>
    <n v="1415194553"/>
    <x v="1517"/>
    <b v="1"/>
    <n v="615"/>
    <b v="1"/>
    <s v="photography/photobooks"/>
    <n v="1.6197999999999999"/>
    <n v="40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6-19T19:40:52"/>
    <n v="1398973252"/>
    <x v="1518"/>
    <b v="1"/>
    <n v="236"/>
    <b v="1"/>
    <s v="photography/photobooks"/>
    <n v="2.0536666666666665"/>
    <n v="131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7-09T21:59:00"/>
    <n v="1400867283"/>
    <x v="1519"/>
    <b v="1"/>
    <n v="145"/>
    <b v="1"/>
    <s v="photography/photobooks"/>
    <n v="1.033638888888889"/>
    <n v="64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5-01-07T04:00:00"/>
    <n v="1415824513"/>
    <x v="1520"/>
    <b v="1"/>
    <n v="167"/>
    <b v="1"/>
    <s v="photography/photobooks"/>
    <n v="1.0347222222222223"/>
    <n v="112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26T04:01:31"/>
    <n v="1462248091"/>
    <x v="1521"/>
    <b v="1"/>
    <n v="235"/>
    <b v="1"/>
    <s v="photography/photobooks"/>
    <n v="1.0681333333333334"/>
    <n v="170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1-05T19:55:39"/>
    <n v="1410983739"/>
    <x v="1522"/>
    <b v="1"/>
    <n v="452"/>
    <b v="1"/>
    <s v="photography/photobooks"/>
    <n v="1.3896574712643677"/>
    <n v="13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5-01-11T00:00:00"/>
    <n v="1416592916"/>
    <x v="1523"/>
    <b v="1"/>
    <n v="241"/>
    <b v="1"/>
    <s v="photography/photobooks"/>
    <n v="1.2484324324324325"/>
    <n v="96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3-11T12:01:30"/>
    <n v="1485000090"/>
    <x v="1524"/>
    <b v="1"/>
    <n v="28"/>
    <b v="1"/>
    <s v="photography/photobooks"/>
    <n v="2.0699999999999998"/>
    <n v="222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9-06T16:52:18"/>
    <n v="1468947138"/>
    <x v="1525"/>
    <b v="1"/>
    <n v="140"/>
    <b v="1"/>
    <s v="photography/photobooks"/>
    <n v="1.7400576923076922"/>
    <n v="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2-07T06:37:27"/>
    <n v="1448951847"/>
    <x v="1526"/>
    <b v="1"/>
    <n v="280"/>
    <b v="1"/>
    <s v="photography/photobooks"/>
    <n v="1.2032608695652174"/>
    <n v="99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4-02T13:24:46"/>
    <n v="1487082286"/>
    <x v="1527"/>
    <b v="1"/>
    <n v="70"/>
    <b v="1"/>
    <s v="photography/photobooks"/>
    <n v="1.1044428571428573"/>
    <n v="55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20T00:00:00"/>
    <n v="1483292122"/>
    <x v="1528"/>
    <b v="1"/>
    <n v="160"/>
    <b v="1"/>
    <s v="photography/photobooks"/>
    <n v="2.8156666666666665"/>
    <n v="5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4-07T14:05:20"/>
    <n v="1424185520"/>
    <x v="1529"/>
    <b v="1"/>
    <n v="141"/>
    <b v="1"/>
    <s v="photography/photobooks"/>
    <n v="1.0067894736842105"/>
    <n v="13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1-11T18:24:55"/>
    <n v="1443464695"/>
    <x v="1530"/>
    <b v="1"/>
    <n v="874"/>
    <b v="1"/>
    <s v="photography/photobooks"/>
    <n v="1.3482571428571428"/>
    <n v="54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20T03:00:00"/>
    <n v="1414610126"/>
    <x v="1531"/>
    <b v="1"/>
    <n v="73"/>
    <b v="1"/>
    <s v="photography/photobooks"/>
    <n v="1.7595744680851064"/>
    <n v="57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3-05T15:00:00"/>
    <n v="1453461865"/>
    <x v="1532"/>
    <b v="1"/>
    <n v="294"/>
    <b v="1"/>
    <s v="photography/photobooks"/>
    <n v="4.8402000000000003"/>
    <n v="8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21T03:59:00"/>
    <n v="1457913777"/>
    <x v="1533"/>
    <b v="1"/>
    <n v="740"/>
    <b v="1"/>
    <s v="photography/photobooks"/>
    <n v="1.4514"/>
    <n v="88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23T16:11:02"/>
    <n v="1438791062"/>
    <x v="1534"/>
    <b v="1"/>
    <n v="369"/>
    <b v="1"/>
    <s v="photography/photobooks"/>
    <n v="4.1773333333333333"/>
    <n v="8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6-11T22:00:00"/>
    <n v="1461527631"/>
    <x v="1535"/>
    <b v="1"/>
    <n v="110"/>
    <b v="1"/>
    <s v="photography/photobooks"/>
    <n v="1.3242499999999999"/>
    <n v="48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9-15T19:15:10"/>
    <n v="1438110910"/>
    <x v="1536"/>
    <b v="1"/>
    <n v="455"/>
    <b v="1"/>
    <s v="photography/photobooks"/>
    <n v="2.5030841666666666"/>
    <n v="66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25T18:00:00"/>
    <n v="1467358427"/>
    <x v="1537"/>
    <b v="1"/>
    <n v="224"/>
    <b v="1"/>
    <s v="photography/photobooks"/>
    <n v="1.7989999999999999"/>
    <n v="96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2-10T18:46:10"/>
    <n v="1418064370"/>
    <x v="1538"/>
    <b v="1"/>
    <n v="46"/>
    <b v="1"/>
    <s v="photography/photobooks"/>
    <n v="1.0262857142857142"/>
    <n v="156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22T22:03:39"/>
    <n v="1480629819"/>
    <x v="1539"/>
    <b v="0"/>
    <n v="284"/>
    <b v="1"/>
    <s v="photography/photobooks"/>
    <n v="1.359861"/>
    <n v="9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2-15T01:15:00"/>
    <n v="1414368616"/>
    <x v="1540"/>
    <b v="1"/>
    <n v="98"/>
    <b v="1"/>
    <s v="photography/photobooks"/>
    <n v="1.1786666666666668"/>
    <n v="180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5-01-19T17:05:38"/>
    <n v="1417453538"/>
    <x v="1541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7-19T23:55:00"/>
    <n v="1434412500"/>
    <x v="1542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2-11T13:13:54"/>
    <n v="1414066434"/>
    <x v="1543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20T00:18:00"/>
    <n v="1424222024"/>
    <x v="154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21T21:16:00"/>
    <n v="1422393234"/>
    <x v="1545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10-06T05:06:39"/>
    <n v="1405746399"/>
    <x v="1546"/>
    <b v="0"/>
    <n v="11"/>
    <b v="0"/>
    <s v="photography/nature"/>
    <n v="0.28899999999999998"/>
    <n v="26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3-14T10:14:42"/>
    <n v="1487240082"/>
    <x v="1547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27T22:10:20"/>
    <n v="1444425020"/>
    <x v="1548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22T04:15:59"/>
    <n v="1443928559"/>
    <x v="1549"/>
    <b v="0"/>
    <n v="6"/>
    <b v="0"/>
    <s v="photography/nature"/>
    <n v="0.34"/>
    <n v="28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31T10:47:14"/>
    <n v="1460458034"/>
    <x v="1550"/>
    <b v="0"/>
    <n v="7"/>
    <b v="0"/>
    <s v="photography/nature"/>
    <n v="0.13466666666666666"/>
    <n v="1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6-15T19:47:19"/>
    <n v="1430164039"/>
    <x v="1551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20T03:59:00"/>
    <n v="1410366708"/>
    <x v="1552"/>
    <b v="0"/>
    <n v="16"/>
    <b v="0"/>
    <s v="photography/nature"/>
    <n v="0.49186046511627907"/>
    <n v="132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21T06:47:27"/>
    <n v="1438584447"/>
    <x v="1553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21T06:03:10"/>
    <n v="1435903390"/>
    <x v="1554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10-06T17:00:00"/>
    <n v="1440513832"/>
    <x v="1555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23T03:40:24"/>
    <n v="1465011624"/>
    <x v="1556"/>
    <b v="0"/>
    <n v="12"/>
    <b v="0"/>
    <s v="photography/nature"/>
    <n v="0.45133333333333331"/>
    <n v="56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10-09T15:40:33"/>
    <n v="1408549233"/>
    <x v="1557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9-16T12:12:00"/>
    <n v="1435656759"/>
    <x v="1558"/>
    <b v="0"/>
    <n v="3"/>
    <b v="0"/>
    <s v="photography/nature"/>
    <n v="4.6666666666666669E-2"/>
    <n v="12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5-18T01:16:39"/>
    <n v="1428974199"/>
    <x v="155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2-02T01:29:53"/>
    <n v="1414110593"/>
    <x v="1560"/>
    <b v="0"/>
    <n v="4"/>
    <b v="0"/>
    <s v="photography/nature"/>
    <n v="3.7600000000000001E-2"/>
    <n v="24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26T02:00:03"/>
    <n v="1381194003"/>
    <x v="1561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21T00:50:00"/>
    <n v="1253712916"/>
    <x v="1562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4-02T16:49:11"/>
    <n v="1389635351"/>
    <x v="1563"/>
    <b v="0"/>
    <n v="2"/>
    <b v="0"/>
    <s v="publishing/art books"/>
    <n v="1.4166666666666666E-2"/>
    <n v="43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6-16T20:05:00"/>
    <n v="1430124509"/>
    <x v="1564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27T17:31:01"/>
    <n v="1304962261"/>
    <x v="1565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8-15T22:00:00"/>
    <n v="1467151204"/>
    <x v="1566"/>
    <b v="0"/>
    <n v="59"/>
    <b v="0"/>
    <s v="publishing/art books"/>
    <n v="0.21249999999999999"/>
    <n v="108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3-08T00:00:00"/>
    <n v="1391293745"/>
    <x v="1567"/>
    <b v="0"/>
    <n v="13"/>
    <b v="0"/>
    <s v="publishing/art books"/>
    <n v="4.1176470588235294E-2"/>
    <n v="27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5-01-12T01:29:45"/>
    <n v="1416360585"/>
    <x v="1568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d v="2013-06-13T16:18:34"/>
    <n v="1366906714"/>
    <x v="1569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27T18:31:22"/>
    <n v="1457551882"/>
    <x v="1570"/>
    <b v="0"/>
    <n v="52"/>
    <b v="0"/>
    <s v="publishing/art books"/>
    <n v="0.41399999999999998"/>
    <n v="48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7-08T18:28:03"/>
    <n v="1432146483"/>
    <x v="1571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3-18T23:59:00"/>
    <n v="1454546859"/>
    <x v="1572"/>
    <b v="0"/>
    <n v="3"/>
    <b v="0"/>
    <s v="publishing/art books"/>
    <n v="0.05"/>
    <n v="42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20T03:59:00"/>
    <n v="1487548802"/>
    <x v="1573"/>
    <b v="0"/>
    <n v="3"/>
    <b v="0"/>
    <s v="publishing/art books"/>
    <n v="2.4777777777777777E-2"/>
    <n v="7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3-08T22:15:29"/>
    <n v="1421187329"/>
    <x v="1574"/>
    <b v="0"/>
    <n v="6"/>
    <b v="0"/>
    <s v="publishing/art books"/>
    <n v="5.0599999999999999E-2"/>
    <n v="84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28T12:34:56"/>
    <n v="1402317296"/>
    <x v="1575"/>
    <b v="0"/>
    <n v="35"/>
    <b v="0"/>
    <s v="publishing/art books"/>
    <n v="0.2291"/>
    <n v="65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7-19T21:06:08"/>
    <n v="1431810368"/>
    <x v="1576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8-12T20:20:48"/>
    <n v="1337977248"/>
    <x v="1577"/>
    <b v="0"/>
    <n v="2"/>
    <b v="0"/>
    <s v="publishing/art books"/>
    <n v="5.4999999999999997E-3"/>
    <n v="28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21T02:00:00"/>
    <n v="1281317691"/>
    <x v="1578"/>
    <b v="0"/>
    <n v="4"/>
    <b v="0"/>
    <s v="publishing/art books"/>
    <n v="0.10806536636794939"/>
    <n v="51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9-16T23:54:51"/>
    <n v="1374882891"/>
    <x v="1579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6-09T01:12:06"/>
    <n v="1332378726"/>
    <x v="1580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6-01-07T10:46:30"/>
    <n v="1447757190"/>
    <x v="1581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d v="2015-11-14T21:20:00"/>
    <n v="1440961053"/>
    <x v="1582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10-14T21:43:11"/>
    <n v="1409089391"/>
    <x v="1583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6-18T15:35:01"/>
    <n v="1400600101"/>
    <x v="1584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7-01-13T11:00:00"/>
    <n v="1480800568"/>
    <x v="1585"/>
    <b v="0"/>
    <n v="12"/>
    <b v="0"/>
    <s v="photography/places"/>
    <n v="0.79"/>
    <n v="132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d v="2015-04-24T01:30:22"/>
    <n v="1425609022"/>
    <x v="1586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5-01-01T22:49:25"/>
    <n v="1415918965"/>
    <x v="1587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2-19T20:12:00"/>
    <n v="1420091999"/>
    <x v="1588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28T23:38:06"/>
    <n v="1441841886"/>
    <x v="1589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d v="2015-10-12T20:34:24"/>
    <n v="1440448464"/>
    <x v="1590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22T16:25:41"/>
    <n v="1457112341"/>
    <x v="1591"/>
    <b v="0"/>
    <n v="92"/>
    <b v="0"/>
    <s v="photography/places"/>
    <n v="0.29228571428571426"/>
    <n v="44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4-16T00:44:45"/>
    <n v="1423619085"/>
    <x v="1592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3-19T20:17:35"/>
    <n v="1422562655"/>
    <x v="1593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6-03T16:21:00"/>
    <n v="1458147982"/>
    <x v="1594"/>
    <b v="0"/>
    <n v="10"/>
    <b v="0"/>
    <s v="photography/places"/>
    <n v="0.20499999999999999"/>
    <n v="21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7-07T20:13:00"/>
    <n v="1400634728"/>
    <x v="1595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5-01-01T11:19:29"/>
    <n v="1414577969"/>
    <x v="1596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10-09T08:29:57"/>
    <n v="1471768197"/>
    <x v="15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8-14T16:00:58"/>
    <n v="1432742458"/>
    <x v="159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27T11:56:16"/>
    <n v="1457528176"/>
    <x v="1599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8-03T05:11:00"/>
    <n v="1401585752"/>
    <x v="1600"/>
    <b v="0"/>
    <n v="9"/>
    <b v="0"/>
    <s v="photography/places"/>
    <n v="7.3400000000000007E-2"/>
    <n v="41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24T02:13:53"/>
    <n v="1301969633"/>
    <x v="1601"/>
    <b v="0"/>
    <n v="56"/>
    <b v="1"/>
    <s v="music/rock"/>
    <n v="1.082492"/>
    <n v="48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1-02T23:00:00"/>
    <n v="1314947317"/>
    <x v="1602"/>
    <b v="0"/>
    <n v="32"/>
    <b v="1"/>
    <s v="music/rock"/>
    <n v="1.0016666666666667"/>
    <n v="47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2-16T04:04:19"/>
    <n v="1322539459"/>
    <x v="1603"/>
    <b v="0"/>
    <n v="30"/>
    <b v="1"/>
    <s v="music/rock"/>
    <n v="1.0003299999999999"/>
    <n v="67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4-05T19:17:15"/>
    <n v="1328559435"/>
    <x v="1604"/>
    <b v="0"/>
    <n v="70"/>
    <b v="1"/>
    <s v="music/rock"/>
    <n v="1.2210714285714286"/>
    <n v="49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20T07:00:00"/>
    <n v="1311380313"/>
    <x v="1605"/>
    <b v="0"/>
    <n v="44"/>
    <b v="1"/>
    <s v="music/rock"/>
    <n v="1.0069333333333335"/>
    <n v="137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4-12T01:40:38"/>
    <n v="1293158438"/>
    <x v="1606"/>
    <b v="0"/>
    <n v="92"/>
    <b v="1"/>
    <s v="music/rock"/>
    <n v="1.01004125"/>
    <n v="88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7-03T19:24:11"/>
    <n v="1337887451"/>
    <x v="1607"/>
    <b v="0"/>
    <n v="205"/>
    <b v="1"/>
    <s v="music/rock"/>
    <n v="1.4511000000000001"/>
    <n v="71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20T05:26:00"/>
    <n v="1385754986"/>
    <x v="1608"/>
    <b v="0"/>
    <n v="23"/>
    <b v="1"/>
    <s v="music/rock"/>
    <n v="1.0125"/>
    <n v="5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21T08:00:00"/>
    <n v="1315612909"/>
    <x v="1609"/>
    <b v="0"/>
    <n v="4"/>
    <b v="1"/>
    <s v="music/rock"/>
    <n v="1.1833333333333333"/>
    <n v="444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3-01-03T22:11:50"/>
    <n v="1353017510"/>
    <x v="1610"/>
    <b v="0"/>
    <n v="112"/>
    <b v="1"/>
    <s v="music/rock"/>
    <n v="2.7185000000000001"/>
    <n v="49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3-06-24T00:00:32"/>
    <n v="1368576032"/>
    <x v="1611"/>
    <b v="0"/>
    <n v="27"/>
    <b v="1"/>
    <s v="music/rock"/>
    <n v="1.25125"/>
    <n v="3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21T20:59:44"/>
    <n v="1354568384"/>
    <x v="1612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8-10T01:40:02"/>
    <n v="1340329202"/>
    <x v="1613"/>
    <b v="0"/>
    <n v="26"/>
    <b v="1"/>
    <s v="music/rock"/>
    <n v="1.0149999999999999"/>
    <n v="39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22T17:00:00"/>
    <n v="1401924769"/>
    <x v="1614"/>
    <b v="0"/>
    <n v="77"/>
    <b v="1"/>
    <s v="music/rock"/>
    <n v="1.0269999999999999"/>
    <n v="67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2-01-01T02:13:16"/>
    <n v="1319850796"/>
    <x v="1615"/>
    <b v="0"/>
    <n v="136"/>
    <b v="1"/>
    <s v="music/rock"/>
    <n v="1.1412500000000001"/>
    <n v="67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2-11T22:00:00"/>
    <n v="1350061821"/>
    <x v="1616"/>
    <b v="0"/>
    <n v="157"/>
    <b v="1"/>
    <s v="music/rock"/>
    <n v="1.042"/>
    <n v="66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20T19:00:00"/>
    <n v="1380470188"/>
    <x v="1617"/>
    <b v="0"/>
    <n v="158"/>
    <b v="1"/>
    <s v="music/rock"/>
    <n v="1.4585714285714286"/>
    <n v="65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27T15:42:15"/>
    <n v="1359301335"/>
    <x v="1618"/>
    <b v="0"/>
    <n v="27"/>
    <b v="1"/>
    <s v="music/rock"/>
    <n v="1.0506666666666666"/>
    <n v="58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10-04T04:28:06"/>
    <n v="1408940886"/>
    <x v="1619"/>
    <b v="0"/>
    <n v="23"/>
    <b v="1"/>
    <s v="music/rock"/>
    <n v="1.3333333333333333"/>
    <n v="8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3-14T08:09:00"/>
    <n v="1361002140"/>
    <x v="1620"/>
    <b v="0"/>
    <n v="17"/>
    <b v="1"/>
    <s v="music/rock"/>
    <n v="1.1299999999999999"/>
    <n v="6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6-16T03:59:00"/>
    <n v="1333550015"/>
    <x v="1621"/>
    <b v="0"/>
    <n v="37"/>
    <b v="1"/>
    <s v="music/rock"/>
    <n v="1.212"/>
    <n v="164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5-01-05T07:59:00"/>
    <n v="1415343874"/>
    <x v="1622"/>
    <b v="0"/>
    <n v="65"/>
    <b v="1"/>
    <s v="music/rock"/>
    <n v="1.0172463768115942"/>
    <n v="10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9-15T16:31:29"/>
    <n v="1372437089"/>
    <x v="1623"/>
    <b v="0"/>
    <n v="18"/>
    <b v="1"/>
    <s v="music/rock"/>
    <n v="1.0106666666666666"/>
    <n v="42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28T08:48:55"/>
    <n v="1354265335"/>
    <x v="1624"/>
    <b v="0"/>
    <n v="25"/>
    <b v="1"/>
    <s v="music/rock"/>
    <n v="1.18"/>
    <n v="47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30T16:47:33"/>
    <n v="1344962853"/>
    <x v="1625"/>
    <b v="0"/>
    <n v="104"/>
    <b v="1"/>
    <s v="music/rock"/>
    <n v="1.5533333333333332"/>
    <n v="11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20T21:21:07"/>
    <n v="1383337267"/>
    <x v="1626"/>
    <b v="0"/>
    <n v="108"/>
    <b v="1"/>
    <s v="music/rock"/>
    <n v="1.0118750000000001"/>
    <n v="7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2-15T04:59:00"/>
    <n v="1351011489"/>
    <x v="1627"/>
    <b v="0"/>
    <n v="38"/>
    <b v="1"/>
    <s v="music/rock"/>
    <n v="1.17"/>
    <n v="62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7-06T17:41:22"/>
    <n v="1400175682"/>
    <x v="1628"/>
    <b v="0"/>
    <n v="88"/>
    <b v="1"/>
    <s v="music/rock"/>
    <n v="1.00925"/>
    <n v="46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3-11T20:48:53"/>
    <n v="1389041333"/>
    <x v="1629"/>
    <b v="0"/>
    <n v="82"/>
    <b v="1"/>
    <s v="music/rock"/>
    <n v="1.0366666666666666"/>
    <n v="7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21T06:59:00"/>
    <n v="1328040375"/>
    <x v="1630"/>
    <b v="0"/>
    <n v="126"/>
    <b v="1"/>
    <s v="music/rock"/>
    <n v="2.6524999999999999"/>
    <n v="84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31T20:37:41"/>
    <n v="1347482261"/>
    <x v="1631"/>
    <b v="0"/>
    <n v="133"/>
    <b v="1"/>
    <s v="music/rock"/>
    <n v="1.5590999999999999"/>
    <n v="117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10-13T08:10:54"/>
    <n v="1311667854"/>
    <x v="1632"/>
    <b v="0"/>
    <n v="47"/>
    <b v="1"/>
    <s v="music/rock"/>
    <n v="1.0162500000000001"/>
    <n v="86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2-04T05:00:00"/>
    <n v="1324329156"/>
    <x v="1633"/>
    <b v="0"/>
    <n v="58"/>
    <b v="1"/>
    <s v="music/rock"/>
    <n v="1"/>
    <n v="172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21T05:59:00"/>
    <n v="1303706001"/>
    <x v="1634"/>
    <b v="0"/>
    <n v="32"/>
    <b v="1"/>
    <s v="music/rock"/>
    <n v="1.0049999999999999"/>
    <n v="63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30T20:51:01"/>
    <n v="1463086261"/>
    <x v="1635"/>
    <b v="0"/>
    <n v="37"/>
    <b v="1"/>
    <s v="music/rock"/>
    <n v="1.2529999999999999"/>
    <n v="68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7-01T04:00:00"/>
    <n v="1304129088"/>
    <x v="1636"/>
    <b v="0"/>
    <n v="87"/>
    <b v="1"/>
    <s v="music/rock"/>
    <n v="1.0355555555555556"/>
    <n v="54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10-01-19T23:39:00"/>
    <n v="1257444140"/>
    <x v="1637"/>
    <b v="0"/>
    <n v="15"/>
    <b v="1"/>
    <s v="music/rock"/>
    <n v="1.038"/>
    <n v="35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3-19T21:25:00"/>
    <n v="1358180968"/>
    <x v="1638"/>
    <b v="0"/>
    <n v="27"/>
    <b v="1"/>
    <s v="music/rock"/>
    <n v="1.05"/>
    <n v="3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22T15:39:25"/>
    <n v="1328197165"/>
    <x v="1639"/>
    <b v="0"/>
    <n v="19"/>
    <b v="1"/>
    <s v="music/rock"/>
    <n v="1"/>
    <n v="9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22T01:59:00"/>
    <n v="1279603955"/>
    <x v="1640"/>
    <b v="0"/>
    <n v="17"/>
    <b v="1"/>
    <s v="music/rock"/>
    <n v="1.6986000000000001"/>
    <n v="40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5-01-07T14:19:04"/>
    <n v="1416406744"/>
    <x v="1641"/>
    <b v="0"/>
    <n v="26"/>
    <b v="1"/>
    <s v="music/pop"/>
    <n v="1.014"/>
    <n v="98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7-03T00:35:27"/>
    <n v="1306283727"/>
    <x v="1642"/>
    <b v="0"/>
    <n v="28"/>
    <b v="1"/>
    <s v="music/pop"/>
    <n v="1"/>
    <n v="43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10-13T19:46:52"/>
    <n v="1345924012"/>
    <x v="1643"/>
    <b v="0"/>
    <n v="37"/>
    <b v="1"/>
    <s v="music/pop"/>
    <n v="1.2470000000000001"/>
    <n v="16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2-11T02:26:00"/>
    <n v="1348363560"/>
    <x v="1644"/>
    <b v="0"/>
    <n v="128"/>
    <b v="1"/>
    <s v="music/pop"/>
    <n v="1.095"/>
    <n v="86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10-07T14:49:00"/>
    <n v="1378306140"/>
    <x v="1645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9-02T18:11:00"/>
    <n v="1405248503"/>
    <x v="1646"/>
    <b v="0"/>
    <n v="83"/>
    <b v="1"/>
    <s v="music/pop"/>
    <n v="1.1020000000000001"/>
    <n v="27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28T09:49:37"/>
    <n v="1336643377"/>
    <x v="1647"/>
    <b v="0"/>
    <n v="46"/>
    <b v="1"/>
    <s v="music/pop"/>
    <n v="1.0471999999999999"/>
    <n v="114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4-08T15:54:42"/>
    <n v="1298048082"/>
    <x v="1648"/>
    <b v="0"/>
    <n v="90"/>
    <b v="1"/>
    <s v="music/pop"/>
    <n v="1.2526086956521738"/>
    <n v="32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6-11T16:25:55"/>
    <n v="1396974355"/>
    <x v="1649"/>
    <b v="0"/>
    <n v="81"/>
    <b v="1"/>
    <s v="music/pop"/>
    <n v="1.0058763157894737"/>
    <n v="47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28T10:27:17"/>
    <n v="1378722437"/>
    <x v="1650"/>
    <b v="0"/>
    <n v="32"/>
    <b v="1"/>
    <s v="music/pop"/>
    <n v="1.4155"/>
    <n v="88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5-15T06:59:00"/>
    <n v="1300916220"/>
    <x v="1651"/>
    <b v="0"/>
    <n v="20"/>
    <b v="1"/>
    <s v="music/pop"/>
    <n v="1.0075000000000001"/>
    <n v="101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2-13T12:49:53"/>
    <n v="1382701793"/>
    <x v="1652"/>
    <b v="0"/>
    <n v="70"/>
    <b v="1"/>
    <s v="music/pop"/>
    <n v="1.0066666666666666"/>
    <n v="65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5-13T20:01:36"/>
    <n v="1300996896"/>
    <x v="1653"/>
    <b v="0"/>
    <n v="168"/>
    <b v="1"/>
    <s v="music/pop"/>
    <n v="1.7423040000000001"/>
    <n v="52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5-07T21:22:40"/>
    <n v="1332192160"/>
    <x v="1654"/>
    <b v="0"/>
    <n v="34"/>
    <b v="1"/>
    <s v="music/pop"/>
    <n v="1.199090909090909"/>
    <n v="3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24T18:00:20"/>
    <n v="1331060420"/>
    <x v="1655"/>
    <b v="0"/>
    <n v="48"/>
    <b v="1"/>
    <s v="music/pop"/>
    <n v="1.4286666666666668"/>
    <n v="4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3-01-01T22:17:32"/>
    <n v="1352845052"/>
    <x v="1656"/>
    <b v="0"/>
    <n v="48"/>
    <b v="1"/>
    <s v="music/pop"/>
    <n v="1.0033493333333334"/>
    <n v="157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6-12T18:46:08"/>
    <n v="1335293168"/>
    <x v="1657"/>
    <b v="0"/>
    <n v="221"/>
    <b v="1"/>
    <s v="music/pop"/>
    <n v="1.0493380000000001"/>
    <n v="119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3-01-06T14:20:00"/>
    <n v="1352524767"/>
    <x v="1658"/>
    <b v="0"/>
    <n v="107"/>
    <b v="1"/>
    <s v="music/pop"/>
    <n v="1.3223333333333334"/>
    <n v="7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4-01-05T12:00:00"/>
    <n v="1384811721"/>
    <x v="1659"/>
    <b v="0"/>
    <n v="45"/>
    <b v="1"/>
    <s v="music/pop"/>
    <n v="1.1279999999999999"/>
    <n v="1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5-19T21:59:00"/>
    <n v="1459355950"/>
    <x v="1660"/>
    <b v="0"/>
    <n v="36"/>
    <b v="1"/>
    <s v="music/pop"/>
    <n v="12.5375"/>
    <n v="28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2-05T21:00:00"/>
    <n v="1449359831"/>
    <x v="1661"/>
    <b v="0"/>
    <n v="101"/>
    <b v="1"/>
    <s v="music/pop"/>
    <n v="1.0250632911392406"/>
    <n v="80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2-01-19T05:45:36"/>
    <n v="1320122736"/>
    <x v="1662"/>
    <b v="0"/>
    <n v="62"/>
    <b v="1"/>
    <s v="music/pop"/>
    <n v="1.026375"/>
    <n v="132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20T00:31:47"/>
    <n v="1420158707"/>
    <x v="1663"/>
    <b v="0"/>
    <n v="32"/>
    <b v="1"/>
    <s v="music/pop"/>
    <n v="1.08"/>
    <n v="34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4-04T03:59:00"/>
    <n v="1328033818"/>
    <x v="1664"/>
    <b v="0"/>
    <n v="89"/>
    <b v="1"/>
    <s v="music/pop"/>
    <n v="1.2240879999999998"/>
    <n v="34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3-13T03:00:00"/>
    <n v="1295624113"/>
    <x v="1665"/>
    <b v="0"/>
    <n v="93"/>
    <b v="1"/>
    <s v="music/pop"/>
    <n v="1.1945714285714286"/>
    <n v="45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4-16T05:04:33"/>
    <n v="1361858673"/>
    <x v="1666"/>
    <b v="0"/>
    <n v="98"/>
    <b v="1"/>
    <s v="music/pop"/>
    <n v="1.6088"/>
    <n v="4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30T06:59:00"/>
    <n v="1392169298"/>
    <x v="1667"/>
    <b v="0"/>
    <n v="82"/>
    <b v="1"/>
    <s v="music/pop"/>
    <n v="1.2685294117647059"/>
    <n v="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2-17T04:35:39"/>
    <n v="1319859339"/>
    <x v="1668"/>
    <b v="0"/>
    <n v="116"/>
    <b v="1"/>
    <s v="music/pop"/>
    <n v="1.026375"/>
    <n v="71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6-19T21:14:36"/>
    <n v="1459545276"/>
    <x v="1669"/>
    <b v="0"/>
    <n v="52"/>
    <b v="1"/>
    <s v="music/pop"/>
    <n v="1.3975"/>
    <n v="54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24T04:00:00"/>
    <n v="1273961999"/>
    <x v="1670"/>
    <b v="0"/>
    <n v="23"/>
    <b v="1"/>
    <s v="music/pop"/>
    <n v="1.026"/>
    <n v="45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20T13:03:34"/>
    <n v="1467464614"/>
    <x v="1671"/>
    <b v="0"/>
    <n v="77"/>
    <b v="1"/>
    <s v="music/pop"/>
    <n v="1.0067349999999999"/>
    <n v="26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23T15:45:30"/>
    <n v="1336232730"/>
    <x v="1672"/>
    <b v="0"/>
    <n v="49"/>
    <b v="1"/>
    <s v="music/pop"/>
    <n v="1.1294117647058823"/>
    <n v="39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25T21:04:52"/>
    <n v="1423083892"/>
    <x v="1673"/>
    <b v="0"/>
    <n v="59"/>
    <b v="1"/>
    <s v="music/pop"/>
    <n v="1.2809523809523808"/>
    <n v="46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9-06T06:59:00"/>
    <n v="1468852306"/>
    <x v="1674"/>
    <b v="0"/>
    <n v="113"/>
    <b v="1"/>
    <s v="music/pop"/>
    <n v="2.0169999999999999"/>
    <n v="8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1-04T22:03:00"/>
    <n v="1316194540"/>
    <x v="1675"/>
    <b v="0"/>
    <n v="34"/>
    <b v="1"/>
    <s v="music/pop"/>
    <n v="1.37416"/>
    <n v="40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5-10T03:59:00"/>
    <n v="1330968347"/>
    <x v="1676"/>
    <b v="0"/>
    <n v="42"/>
    <b v="1"/>
    <s v="music/pop"/>
    <n v="1.1533333333333333"/>
    <n v="82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5-05T05:59:00"/>
    <n v="1455615976"/>
    <x v="1677"/>
    <b v="0"/>
    <n v="42"/>
    <b v="1"/>
    <s v="music/pop"/>
    <n v="1.1166666666666667"/>
    <n v="160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25T20:31:11"/>
    <n v="1390509071"/>
    <x v="1678"/>
    <b v="0"/>
    <n v="49"/>
    <b v="1"/>
    <s v="music/pop"/>
    <n v="1.1839999999999999"/>
    <n v="36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8-10T01:39:05"/>
    <n v="1309311545"/>
    <x v="1679"/>
    <b v="0"/>
    <n v="56"/>
    <b v="1"/>
    <s v="music/pop"/>
    <n v="1.75"/>
    <n v="63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31T18:11:07"/>
    <n v="1402596667"/>
    <x v="1680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4-17T02:00:00"/>
    <n v="1486522484"/>
    <x v="1681"/>
    <b v="0"/>
    <n v="884"/>
    <b v="0"/>
    <s v="music/faith"/>
    <n v="1.0142212307692309"/>
    <n v="75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5-03T04:07:40"/>
    <n v="1486962460"/>
    <x v="1682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26T18:45:38"/>
    <n v="1489517138"/>
    <x v="1683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4-05T18:34:01"/>
    <n v="1487360041"/>
    <x v="1684"/>
    <b v="0"/>
    <n v="101"/>
    <b v="0"/>
    <s v="music/faith"/>
    <n v="1.0912500000000001"/>
    <n v="86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4-12T05:00:23"/>
    <n v="1487743223"/>
    <x v="1685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5-16T19:15:19"/>
    <n v="1488140119"/>
    <x v="1686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29T20:15:00"/>
    <n v="1488935245"/>
    <x v="1687"/>
    <b v="0"/>
    <n v="39"/>
    <b v="0"/>
    <s v="music/faith"/>
    <n v="0.3125"/>
    <n v="80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28T11:49:54"/>
    <n v="1489150194"/>
    <x v="1688"/>
    <b v="0"/>
    <n v="7"/>
    <b v="0"/>
    <s v="music/faith"/>
    <n v="0.443"/>
    <n v="253"/>
    <x v="4"/>
    <x v="28"/>
  </r>
  <r>
    <n v="1689"/>
    <s v="Fly Away"/>
    <s v="Praising the Living God in the second half of life."/>
    <n v="2400"/>
    <n v="2400"/>
    <x v="3"/>
    <x v="0"/>
    <s v="USD"/>
    <n v="1489700230"/>
    <d v="2017-04-04T21:37:10"/>
    <n v="1487111830"/>
    <x v="1689"/>
    <b v="0"/>
    <n v="14"/>
    <b v="0"/>
    <s v="music/faith"/>
    <n v="1"/>
    <n v="171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25T09:20:42"/>
    <n v="1488882042"/>
    <x v="1690"/>
    <b v="0"/>
    <n v="11"/>
    <b v="0"/>
    <s v="music/faith"/>
    <n v="0.254"/>
    <n v="5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22T01:00:00"/>
    <n v="1488387008"/>
    <x v="1691"/>
    <b v="0"/>
    <n v="38"/>
    <b v="0"/>
    <s v="music/faith"/>
    <n v="0.33473333333333333"/>
    <n v="264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4-14T23:59:00"/>
    <n v="1487734667"/>
    <x v="1692"/>
    <b v="0"/>
    <n v="15"/>
    <b v="0"/>
    <s v="music/faith"/>
    <n v="0.47799999999999998"/>
    <n v="159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28T20:00:00"/>
    <n v="1489097112"/>
    <x v="1693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4-15T04:36:00"/>
    <n v="1488038674"/>
    <x v="169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29T01:00:00"/>
    <n v="1488847514"/>
    <x v="1695"/>
    <b v="0"/>
    <n v="23"/>
    <b v="0"/>
    <s v="music/faith"/>
    <n v="0.11708333333333333"/>
    <n v="61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20T00:40:11"/>
    <n v="1488418811"/>
    <x v="1696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28T23:47:28"/>
    <n v="1489193248"/>
    <x v="1697"/>
    <b v="0"/>
    <n v="22"/>
    <b v="0"/>
    <s v="music/faith"/>
    <n v="0.20208000000000001"/>
    <n v="115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4-14T03:33:00"/>
    <n v="1488430760"/>
    <x v="1698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30T20:44:05"/>
    <n v="1489351445"/>
    <x v="1699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20T04:00:00"/>
    <n v="1488418990"/>
    <x v="1700"/>
    <b v="0"/>
    <n v="79"/>
    <b v="0"/>
    <s v="music/faith"/>
    <n v="0.2606"/>
    <n v="6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2-03T15:56:45"/>
    <n v="1418745405"/>
    <x v="1701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5-04-18T19:52:30"/>
    <n v="1425156750"/>
    <x v="1702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9-19T06:45:37"/>
    <n v="1435819537"/>
    <x v="1703"/>
    <b v="0"/>
    <n v="2"/>
    <b v="0"/>
    <s v="music/faith"/>
    <n v="1.0200000000000001E-2"/>
    <n v="26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3-07T03:21:13"/>
    <n v="1421464873"/>
    <x v="1704"/>
    <b v="0"/>
    <n v="11"/>
    <b v="0"/>
    <s v="music/faith"/>
    <n v="0.65100000000000002"/>
    <n v="118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28T16:00:00"/>
    <n v="1440807846"/>
    <x v="1705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9-11T07:21:12"/>
    <n v="1435130472"/>
    <x v="1706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4-16T16:18:15"/>
    <n v="1456593495"/>
    <x v="1707"/>
    <b v="0"/>
    <n v="9"/>
    <b v="0"/>
    <s v="music/faith"/>
    <n v="9.74E-2"/>
    <n v="5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20T20:48:26"/>
    <n v="1458679706"/>
    <x v="1708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9-19T19:39:00"/>
    <n v="1405949514"/>
    <x v="1709"/>
    <b v="0"/>
    <n v="4"/>
    <b v="0"/>
    <s v="music/faith"/>
    <n v="4.8571428571428571E-2"/>
    <n v="21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2-06T13:00:00"/>
    <n v="1449151888"/>
    <x v="1710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20T15:30:34"/>
    <n v="1406907034"/>
    <x v="1711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7-19T21:55:53"/>
    <n v="1430517353"/>
    <x v="1712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24T19:13:32"/>
    <n v="1409944412"/>
    <x v="1713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20T22:02:41"/>
    <n v="1427925761"/>
    <x v="1714"/>
    <b v="0"/>
    <n v="17"/>
    <b v="0"/>
    <s v="music/faith"/>
    <n v="7.868E-2"/>
    <n v="116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4-19T03:22:00"/>
    <n v="1425186785"/>
    <x v="1715"/>
    <b v="0"/>
    <n v="2"/>
    <b v="0"/>
    <s v="music/faith"/>
    <n v="2.2000000000000001E-3"/>
    <n v="6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28T14:51:39"/>
    <n v="1477835499"/>
    <x v="1716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5-10T04:00:00"/>
    <n v="1459467238"/>
    <x v="1717"/>
    <b v="0"/>
    <n v="41"/>
    <b v="0"/>
    <s v="music/faith"/>
    <n v="0.42725880551301687"/>
    <n v="34"/>
    <x v="4"/>
    <x v="28"/>
  </r>
  <r>
    <n v="1718"/>
    <s v="The Prodigal Son"/>
    <s v="A melody for the galaxy."/>
    <n v="35000"/>
    <n v="75"/>
    <x v="2"/>
    <x v="0"/>
    <s v="USD"/>
    <n v="1463201940"/>
    <d v="2016-06-02T04:59:00"/>
    <n v="1459435149"/>
    <x v="1718"/>
    <b v="0"/>
    <n v="2"/>
    <b v="0"/>
    <s v="music/faith"/>
    <n v="2.142857142857143E-3"/>
    <n v="38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10-06T12:49:51"/>
    <n v="1408366191"/>
    <x v="1719"/>
    <b v="0"/>
    <n v="3"/>
    <b v="0"/>
    <s v="music/faith"/>
    <n v="8.7500000000000008E-3"/>
    <n v="12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28T19:47:51"/>
    <n v="1412966871"/>
    <x v="1720"/>
    <b v="0"/>
    <n v="8"/>
    <b v="0"/>
    <s v="music/faith"/>
    <n v="5.6250000000000001E-2"/>
    <n v="28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30T11:04:23"/>
    <n v="1447239863"/>
    <x v="1721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22T00:10:00"/>
    <n v="1456441429"/>
    <x v="1722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20T06:00:00"/>
    <n v="1430855315"/>
    <x v="1723"/>
    <b v="0"/>
    <n v="3"/>
    <b v="0"/>
    <s v="music/faith"/>
    <n v="6.5000000000000002E-2"/>
    <n v="21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1-18T22:22:42"/>
    <n v="1412115762"/>
    <x v="1724"/>
    <b v="0"/>
    <n v="4"/>
    <b v="0"/>
    <s v="music/faith"/>
    <n v="5.8333333333333336E-3"/>
    <n v="9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9-12T23:14:09"/>
    <n v="1406330049"/>
    <x v="1725"/>
    <b v="0"/>
    <n v="9"/>
    <b v="0"/>
    <s v="music/faith"/>
    <n v="0.10181818181818182"/>
    <n v="6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7-16T22:04:24"/>
    <n v="1401401064"/>
    <x v="1726"/>
    <b v="0"/>
    <n v="16"/>
    <b v="0"/>
    <s v="music/faith"/>
    <n v="0.33784615384615385"/>
    <n v="137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24T11:00:00"/>
    <n v="1423520177"/>
    <x v="172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1-09T15:01:14"/>
    <n v="1442847674"/>
    <x v="1728"/>
    <b v="0"/>
    <n v="7"/>
    <b v="0"/>
    <s v="music/faith"/>
    <n v="0.68400000000000005"/>
    <n v="122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29T01:15:06"/>
    <n v="1460337306"/>
    <x v="1729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1-13T02:06:23"/>
    <n v="1443146783"/>
    <x v="1730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30T15:00:00"/>
    <n v="1432849552"/>
    <x v="1731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2-04T05:00:00"/>
    <n v="1447777481"/>
    <x v="1732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10-02T21:30:00"/>
    <n v="1472746374"/>
    <x v="1733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27T00:52:36"/>
    <n v="1428454356"/>
    <x v="1734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26T19:32:25"/>
    <n v="1468006345"/>
    <x v="173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27T21:40:33"/>
    <n v="1444423233"/>
    <x v="1736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8-08T22:46:32"/>
    <n v="1434840392"/>
    <x v="1737"/>
    <b v="0"/>
    <n v="15"/>
    <b v="0"/>
    <s v="music/faith"/>
    <n v="0.21249999999999999"/>
    <n v="5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21T20:59:02"/>
    <n v="1409691542"/>
    <x v="1738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23T19:58:52"/>
    <n v="1457297932"/>
    <x v="1739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8-04T19:37:02"/>
    <n v="1434483422"/>
    <x v="1740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5-06-29T15:04:31"/>
    <n v="1430060671"/>
    <x v="1741"/>
    <b v="0"/>
    <n v="52"/>
    <b v="1"/>
    <s v="photography/photobooks"/>
    <n v="1.1083333333333334"/>
    <n v="26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26T21:00:00"/>
    <n v="1481058170"/>
    <x v="1742"/>
    <b v="0"/>
    <n v="34"/>
    <b v="1"/>
    <s v="photography/photobooks"/>
    <n v="1.0874999999999999"/>
    <n v="64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9-15T03:59:00"/>
    <n v="1470348775"/>
    <x v="1743"/>
    <b v="0"/>
    <n v="67"/>
    <b v="1"/>
    <s v="photography/photobooks"/>
    <n v="1.0041666666666667"/>
    <n v="90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27T13:31:17"/>
    <n v="1421937077"/>
    <x v="1744"/>
    <b v="0"/>
    <n v="70"/>
    <b v="1"/>
    <s v="photography/photobooks"/>
    <n v="1.1845454545454546"/>
    <n v="93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7-01-10T02:00:00"/>
    <n v="1479276838"/>
    <x v="1745"/>
    <b v="0"/>
    <n v="89"/>
    <b v="1"/>
    <s v="photography/photobooks"/>
    <n v="1.1401428571428571"/>
    <n v="90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2-13T02:00:00"/>
    <n v="1477368867"/>
    <x v="1746"/>
    <b v="0"/>
    <n v="107"/>
    <b v="1"/>
    <s v="photography/photobooks"/>
    <n v="1.4810000000000001"/>
    <n v="208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2-02T15:00:00"/>
    <n v="1444904830"/>
    <x v="1747"/>
    <b v="0"/>
    <n v="159"/>
    <b v="1"/>
    <s v="photography/photobooks"/>
    <n v="1.0495555555555556"/>
    <n v="59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21T22:49:03"/>
    <n v="1438642143"/>
    <x v="1748"/>
    <b v="0"/>
    <n v="181"/>
    <b v="1"/>
    <s v="photography/photobooks"/>
    <n v="1.29948"/>
    <n v="359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20T19:00:00"/>
    <n v="1485213921"/>
    <x v="1749"/>
    <b v="0"/>
    <n v="131"/>
    <b v="1"/>
    <s v="photography/photobooks"/>
    <n v="1.2348756218905472"/>
    <n v="95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5-08T20:05:04"/>
    <n v="1458936304"/>
    <x v="1750"/>
    <b v="0"/>
    <n v="125"/>
    <b v="1"/>
    <s v="photography/photobooks"/>
    <n v="2.0162"/>
    <n v="81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4-07T17:45:23"/>
    <n v="1424198723"/>
    <x v="1751"/>
    <b v="0"/>
    <n v="61"/>
    <b v="1"/>
    <s v="photography/photobooks"/>
    <n v="1.0289999999999999"/>
    <n v="1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1-02T06:04:42"/>
    <n v="1473833082"/>
    <x v="1752"/>
    <b v="0"/>
    <n v="90"/>
    <b v="1"/>
    <s v="photography/photobooks"/>
    <n v="2.6016666666666666"/>
    <n v="35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4-09T16:59:28"/>
    <n v="1455991168"/>
    <x v="1753"/>
    <b v="0"/>
    <n v="35"/>
    <b v="1"/>
    <s v="photography/photobooks"/>
    <n v="1.08"/>
    <n v="46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22T20:02:33"/>
    <n v="1425502953"/>
    <x v="1754"/>
    <b v="0"/>
    <n v="90"/>
    <b v="1"/>
    <s v="photography/photobooks"/>
    <n v="1.1052941176470588"/>
    <n v="104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24T18:56:01"/>
    <n v="1441479361"/>
    <x v="1755"/>
    <b v="0"/>
    <n v="4"/>
    <b v="1"/>
    <s v="photography/photobooks"/>
    <n v="1.2"/>
    <n v="8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9-17T04:01:09"/>
    <n v="1468987269"/>
    <x v="1756"/>
    <b v="0"/>
    <n v="120"/>
    <b v="1"/>
    <s v="photography/photobooks"/>
    <n v="1.0282909090909091"/>
    <n v="47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2-16T19:29:00"/>
    <n v="1483041083"/>
    <x v="1757"/>
    <b v="0"/>
    <n v="14"/>
    <b v="1"/>
    <s v="photography/photobooks"/>
    <n v="1.1599999999999999"/>
    <n v="414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8-02T22:56:32"/>
    <n v="1463352992"/>
    <x v="1758"/>
    <b v="0"/>
    <n v="27"/>
    <b v="1"/>
    <s v="photography/photobooks"/>
    <n v="1.147"/>
    <n v="42"/>
    <x v="8"/>
    <x v="20"/>
  </r>
  <r>
    <n v="1759"/>
    <s v="Death Valley"/>
    <s v="Death Valley will be the first photo book of Andi State"/>
    <n v="5000"/>
    <n v="5330"/>
    <x v="0"/>
    <x v="0"/>
    <s v="USD"/>
    <n v="1427309629"/>
    <d v="2015-04-13T18:53:49"/>
    <n v="1425585229"/>
    <x v="1759"/>
    <b v="0"/>
    <n v="49"/>
    <b v="1"/>
    <s v="photography/photobooks"/>
    <n v="1.0660000000000001"/>
    <n v="109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3-15T16:08:33"/>
    <n v="1454688513"/>
    <x v="1760"/>
    <b v="0"/>
    <n v="102"/>
    <b v="1"/>
    <s v="photography/photobooks"/>
    <n v="1.6544000000000001"/>
    <n v="8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10-01T13:37:40"/>
    <n v="1437745060"/>
    <x v="1761"/>
    <b v="0"/>
    <n v="3"/>
    <b v="1"/>
    <s v="photography/photobooks"/>
    <n v="1.55"/>
    <n v="52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6-03-30T23:34:05"/>
    <n v="1455147245"/>
    <x v="1762"/>
    <b v="0"/>
    <n v="25"/>
    <b v="1"/>
    <s v="photography/photobooks"/>
    <n v="8.85"/>
    <n v="3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1-11T20:50:40"/>
    <n v="1474663840"/>
    <x v="1763"/>
    <b v="0"/>
    <n v="118"/>
    <b v="1"/>
    <s v="photography/photobooks"/>
    <n v="1.0190833333333333"/>
    <n v="10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22T11:39:39"/>
    <n v="1404560379"/>
    <x v="1764"/>
    <b v="1"/>
    <n v="39"/>
    <b v="0"/>
    <s v="photography/photobooks"/>
    <n v="0.19600000000000001"/>
    <n v="5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9-01T23:31:52"/>
    <n v="1405380712"/>
    <x v="1765"/>
    <b v="1"/>
    <n v="103"/>
    <b v="0"/>
    <s v="photography/photobooks"/>
    <n v="0.59467839999999994"/>
    <n v="72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9-13T20:38:08"/>
    <n v="1407184688"/>
    <x v="1766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22T15:48:04"/>
    <n v="1404488884"/>
    <x v="1767"/>
    <b v="1"/>
    <n v="39"/>
    <b v="0"/>
    <s v="photography/photobooks"/>
    <n v="0.4572"/>
    <n v="59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10-16T13:27:24"/>
    <n v="1406640444"/>
    <x v="1768"/>
    <b v="1"/>
    <n v="15"/>
    <b v="0"/>
    <s v="photography/photobooks"/>
    <n v="3.7400000000000003E-2"/>
    <n v="12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2-01T19:39:19"/>
    <n v="1418585959"/>
    <x v="1769"/>
    <b v="1"/>
    <n v="22"/>
    <b v="0"/>
    <s v="photography/photobooks"/>
    <n v="2.7025E-2"/>
    <n v="49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1-02T18:43:14"/>
    <n v="1410288194"/>
    <x v="1770"/>
    <b v="1"/>
    <n v="92"/>
    <b v="0"/>
    <s v="photography/photobooks"/>
    <n v="0.56514285714285717"/>
    <n v="151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1-11T23:30:40"/>
    <n v="1411515040"/>
    <x v="1771"/>
    <b v="1"/>
    <n v="25"/>
    <b v="0"/>
    <s v="photography/photobooks"/>
    <n v="0.21309523809523809"/>
    <n v="36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25T17:13:56"/>
    <n v="1399482836"/>
    <x v="1772"/>
    <b v="1"/>
    <n v="19"/>
    <b v="0"/>
    <s v="photography/photobooks"/>
    <n v="0.156"/>
    <n v="45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2-07T18:14:58"/>
    <n v="1417803298"/>
    <x v="1773"/>
    <b v="1"/>
    <n v="19"/>
    <b v="0"/>
    <s v="photography/photobooks"/>
    <n v="6.2566666666666673E-2"/>
    <n v="9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2-18T14:59:00"/>
    <n v="1413609292"/>
    <x v="1774"/>
    <b v="1"/>
    <n v="13"/>
    <b v="0"/>
    <s v="photography/photobooks"/>
    <n v="0.4592"/>
    <n v="88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1-12T23:26:00"/>
    <n v="1410305160"/>
    <x v="1775"/>
    <b v="1"/>
    <n v="124"/>
    <b v="0"/>
    <s v="photography/photobooks"/>
    <n v="0.65101538461538466"/>
    <n v="17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1-17T22:57:51"/>
    <n v="1411513071"/>
    <x v="1776"/>
    <b v="1"/>
    <n v="4"/>
    <b v="0"/>
    <s v="photography/photobooks"/>
    <n v="6.7000000000000004E-2"/>
    <n v="84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3-11T08:34:13"/>
    <n v="1421829253"/>
    <x v="1777"/>
    <b v="1"/>
    <n v="10"/>
    <b v="0"/>
    <s v="photography/photobooks"/>
    <n v="0.135625"/>
    <n v="65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4-15T19:43:15"/>
    <n v="1423600995"/>
    <x v="1778"/>
    <b v="1"/>
    <n v="15"/>
    <b v="0"/>
    <s v="photography/photobooks"/>
    <n v="1.9900000000000001E-2"/>
    <n v="66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21T16:36:20"/>
    <n v="1470242180"/>
    <x v="1779"/>
    <b v="1"/>
    <n v="38"/>
    <b v="0"/>
    <s v="photography/photobooks"/>
    <n v="0.36236363636363639"/>
    <n v="105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21T14:25:10"/>
    <n v="1462285510"/>
    <x v="1780"/>
    <b v="1"/>
    <n v="152"/>
    <b v="0"/>
    <s v="photography/photobooks"/>
    <n v="0.39743333333333336"/>
    <n v="78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10-04T14:49:05"/>
    <n v="1471272545"/>
    <x v="1781"/>
    <b v="1"/>
    <n v="24"/>
    <b v="0"/>
    <s v="photography/photobooks"/>
    <n v="0.25763636363636366"/>
    <n v="59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3-11T13:48:09"/>
    <n v="1453211289"/>
    <x v="1782"/>
    <b v="1"/>
    <n v="76"/>
    <b v="0"/>
    <s v="photography/photobooks"/>
    <n v="0.15491428571428573"/>
    <n v="71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6-09T22:47:58"/>
    <n v="1429656478"/>
    <x v="1783"/>
    <b v="1"/>
    <n v="185"/>
    <b v="0"/>
    <s v="photography/photobooks"/>
    <n v="0.236925"/>
    <n v="51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2-19T03:25:00"/>
    <n v="1419954240"/>
    <x v="1784"/>
    <b v="1"/>
    <n v="33"/>
    <b v="0"/>
    <s v="photography/photobooks"/>
    <n v="0.39760000000000001"/>
    <n v="6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1-04T00:00:00"/>
    <n v="1410750855"/>
    <x v="1785"/>
    <b v="1"/>
    <n v="108"/>
    <b v="0"/>
    <s v="photography/photobooks"/>
    <n v="0.20220833333333332"/>
    <n v="45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5-01-03T13:12:57"/>
    <n v="1416057177"/>
    <x v="1786"/>
    <b v="1"/>
    <n v="29"/>
    <b v="0"/>
    <s v="photography/photobooks"/>
    <n v="0.47631578947368419"/>
    <n v="3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23T14:43:57"/>
    <n v="1425570237"/>
    <x v="1787"/>
    <b v="1"/>
    <n v="24"/>
    <b v="0"/>
    <s v="photography/photobooks"/>
    <n v="0.15329999999999999"/>
    <n v="64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1-19T22:45:42"/>
    <n v="1412203542"/>
    <x v="1788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31T06:00:03"/>
    <n v="1415858403"/>
    <x v="1789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24T16:11:18"/>
    <n v="1420560678"/>
    <x v="1790"/>
    <b v="1"/>
    <n v="15"/>
    <b v="0"/>
    <s v="photography/photobooks"/>
    <n v="4.9575757575757579E-2"/>
    <n v="109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2-17T17:46:05"/>
    <n v="1417369565"/>
    <x v="1791"/>
    <b v="1"/>
    <n v="4"/>
    <b v="0"/>
    <s v="photography/photobooks"/>
    <n v="3.5666666666666666E-2"/>
    <n v="27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29T06:59:00"/>
    <n v="1435970682"/>
    <x v="1792"/>
    <b v="1"/>
    <n v="139"/>
    <b v="0"/>
    <s v="photography/photobooks"/>
    <n v="0.61124000000000001"/>
    <n v="11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2-16T22:24:00"/>
    <n v="1414531440"/>
    <x v="1793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3-02T13:13:42"/>
    <n v="1420636422"/>
    <x v="1794"/>
    <b v="1"/>
    <n v="18"/>
    <b v="0"/>
    <s v="photography/photobooks"/>
    <n v="0.11077777777777778"/>
    <n v="55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1-02T16:00:00"/>
    <n v="1473922541"/>
    <x v="1795"/>
    <b v="1"/>
    <n v="81"/>
    <b v="0"/>
    <s v="photography/photobooks"/>
    <n v="0.38735714285714284"/>
    <n v="13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8-12T10:32:46"/>
    <n v="1464172366"/>
    <x v="1796"/>
    <b v="1"/>
    <n v="86"/>
    <b v="0"/>
    <s v="photography/photobooks"/>
    <n v="0.22052631578947368"/>
    <n v="4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7-01-03T13:39:49"/>
    <n v="1479217189"/>
    <x v="1797"/>
    <b v="1"/>
    <n v="140"/>
    <b v="0"/>
    <s v="photography/photobooks"/>
    <n v="0.67549999999999999"/>
    <n v="48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23T07:50:33"/>
    <n v="1449388233"/>
    <x v="1798"/>
    <b v="1"/>
    <n v="37"/>
    <b v="0"/>
    <s v="photography/photobooks"/>
    <n v="0.136375"/>
    <n v="59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30T21:13:28"/>
    <n v="1414008808"/>
    <x v="1799"/>
    <b v="1"/>
    <n v="6"/>
    <b v="0"/>
    <s v="photography/photobooks"/>
    <n v="1.7457500000000001E-2"/>
    <n v="12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29T14:32:50"/>
    <n v="1473517970"/>
    <x v="1800"/>
    <b v="1"/>
    <n v="113"/>
    <b v="0"/>
    <s v="photography/photobooks"/>
    <n v="0.20449632511889321"/>
    <n v="84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6-01-03T12:10:00"/>
    <n v="1447429868"/>
    <x v="1801"/>
    <b v="1"/>
    <n v="37"/>
    <b v="0"/>
    <s v="photography/photobooks"/>
    <n v="0.13852941176470587"/>
    <n v="64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7-16T21:59:00"/>
    <n v="1433416830"/>
    <x v="1802"/>
    <b v="1"/>
    <n v="18"/>
    <b v="0"/>
    <s v="photography/photobooks"/>
    <n v="0.48485714285714288"/>
    <n v="94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3-05T01:43:02"/>
    <n v="1421199782"/>
    <x v="1803"/>
    <b v="1"/>
    <n v="75"/>
    <b v="0"/>
    <s v="photography/photobooks"/>
    <n v="0.308"/>
    <n v="72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2-03T17:16:44"/>
    <n v="1444061804"/>
    <x v="1804"/>
    <b v="1"/>
    <n v="52"/>
    <b v="0"/>
    <s v="photography/photobooks"/>
    <n v="0.35174193548387095"/>
    <n v="10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21T18:00:00"/>
    <n v="1441048658"/>
    <x v="1805"/>
    <b v="1"/>
    <n v="122"/>
    <b v="0"/>
    <s v="photography/photobooks"/>
    <n v="0.36404444444444445"/>
    <n v="67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10-19T15:19:09"/>
    <n v="1409066349"/>
    <x v="1806"/>
    <b v="1"/>
    <n v="8"/>
    <b v="0"/>
    <s v="photography/photobooks"/>
    <n v="2.955E-2"/>
    <n v="74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4-10-17T01:38:33"/>
    <n v="1409276313"/>
    <x v="1807"/>
    <b v="1"/>
    <n v="8"/>
    <b v="0"/>
    <s v="photography/photobooks"/>
    <n v="0.1106"/>
    <n v="69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3-02T16:20:30"/>
    <n v="1483806030"/>
    <x v="1808"/>
    <b v="1"/>
    <n v="96"/>
    <b v="0"/>
    <s v="photography/photobooks"/>
    <n v="0.41407142857142859"/>
    <n v="121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20T21:47:19"/>
    <n v="1422222439"/>
    <x v="1809"/>
    <b v="1"/>
    <n v="9"/>
    <b v="0"/>
    <s v="photography/photobooks"/>
    <n v="0.10857142857142857"/>
    <n v="4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9-09T21:50:26"/>
    <n v="1407621026"/>
    <x v="1810"/>
    <b v="0"/>
    <n v="2"/>
    <b v="0"/>
    <s v="photography/photobooks"/>
    <n v="3.3333333333333333E-2"/>
    <n v="8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1-12T04:00:00"/>
    <n v="1408962270"/>
    <x v="1811"/>
    <b v="0"/>
    <n v="26"/>
    <b v="0"/>
    <s v="photography/photobooks"/>
    <n v="7.407407407407407E-4"/>
    <n v="2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22T07:38:56"/>
    <n v="1464939536"/>
    <x v="1812"/>
    <b v="0"/>
    <n v="23"/>
    <b v="0"/>
    <s v="photography/photobooks"/>
    <n v="0.13307692307692306"/>
    <n v="38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27T21:20:12"/>
    <n v="1404940812"/>
    <x v="1813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3-19T07:32:16"/>
    <n v="1422516736"/>
    <x v="1814"/>
    <b v="0"/>
    <n v="140"/>
    <b v="0"/>
    <s v="photography/photobooks"/>
    <n v="0.49183333333333334"/>
    <n v="42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20T21:45:37"/>
    <n v="1434577537"/>
    <x v="1815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8-13T19:00:00"/>
    <n v="1467061303"/>
    <x v="1816"/>
    <b v="0"/>
    <n v="6"/>
    <b v="0"/>
    <s v="photography/photobooks"/>
    <n v="2.036E-2"/>
    <n v="85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2-18T06:59:00"/>
    <n v="1480607607"/>
    <x v="1817"/>
    <b v="0"/>
    <n v="100"/>
    <b v="0"/>
    <s v="photography/photobooks"/>
    <n v="0.52327777777777773"/>
    <n v="94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22T04:37:30"/>
    <n v="1425447450"/>
    <x v="1818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8-18T18:03:16"/>
    <n v="1404151396"/>
    <x v="1819"/>
    <b v="0"/>
    <n v="4"/>
    <b v="0"/>
    <s v="photography/photobooks"/>
    <n v="2.0833333333333332E-2"/>
    <n v="6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20T01:01:30"/>
    <n v="1425261690"/>
    <x v="1820"/>
    <b v="0"/>
    <n v="8"/>
    <b v="0"/>
    <s v="photography/photobooks"/>
    <n v="6.565384615384616E-2"/>
    <n v="213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22T07:39:27"/>
    <n v="1326872367"/>
    <x v="1821"/>
    <b v="0"/>
    <n v="57"/>
    <b v="1"/>
    <s v="music/rock"/>
    <n v="1.3489"/>
    <n v="59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2-19T19:01:00"/>
    <n v="1388084862"/>
    <x v="1822"/>
    <b v="0"/>
    <n v="11"/>
    <b v="1"/>
    <s v="music/rock"/>
    <n v="1"/>
    <n v="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1-12T16:26:16"/>
    <n v="1348503976"/>
    <x v="1823"/>
    <b v="0"/>
    <n v="33"/>
    <b v="1"/>
    <s v="music/rock"/>
    <n v="1.1585714285714286"/>
    <n v="25"/>
    <x v="4"/>
    <x v="11"/>
  </r>
  <r>
    <n v="1824"/>
    <s v="Tin Man's Broken Wisdom Fund"/>
    <s v="cd fund raiser"/>
    <n v="3000"/>
    <n v="3002"/>
    <x v="0"/>
    <x v="0"/>
    <s v="USD"/>
    <n v="1389146880"/>
    <d v="2014-01-27T02:08:00"/>
    <n v="1387403967"/>
    <x v="1824"/>
    <b v="0"/>
    <n v="40"/>
    <b v="1"/>
    <s v="music/rock"/>
    <n v="1.0006666666666666"/>
    <n v="7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30T20:01:43"/>
    <n v="1371585703"/>
    <x v="1825"/>
    <b v="0"/>
    <n v="50"/>
    <b v="1"/>
    <s v="music/rock"/>
    <n v="1.0505"/>
    <n v="4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4-03-08T22:10:17"/>
    <n v="1390083017"/>
    <x v="1826"/>
    <b v="0"/>
    <n v="38"/>
    <b v="1"/>
    <s v="music/rock"/>
    <n v="1.01"/>
    <n v="5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22T07:49:21"/>
    <n v="1294818561"/>
    <x v="1827"/>
    <b v="0"/>
    <n v="96"/>
    <b v="1"/>
    <s v="music/rock"/>
    <n v="1.0066250000000001"/>
    <n v="84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28T22:00:00"/>
    <n v="1396906530"/>
    <x v="1828"/>
    <b v="0"/>
    <n v="48"/>
    <b v="1"/>
    <s v="music/rock"/>
    <n v="1.0016"/>
    <n v="417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2-09T22:00:00"/>
    <n v="1291428371"/>
    <x v="1829"/>
    <b v="0"/>
    <n v="33"/>
    <b v="1"/>
    <s v="music/rock"/>
    <n v="1.6668333333333334"/>
    <n v="7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3-15T16:25:07"/>
    <n v="1390667107"/>
    <x v="1830"/>
    <b v="0"/>
    <n v="226"/>
    <b v="1"/>
    <s v="music/rock"/>
    <n v="1.0153333333333334"/>
    <n v="67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31T23:54:23"/>
    <n v="1335570863"/>
    <x v="1831"/>
    <b v="0"/>
    <n v="14"/>
    <b v="1"/>
    <s v="music/rock"/>
    <n v="1.03"/>
    <n v="74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23T12:57:07"/>
    <n v="1296651427"/>
    <x v="1832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21T07:59:00"/>
    <n v="1359421403"/>
    <x v="183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2-12T23:08:15"/>
    <n v="1418684895"/>
    <x v="1834"/>
    <b v="0"/>
    <n v="90"/>
    <b v="1"/>
    <s v="music/rock"/>
    <n v="1.1805000000000001"/>
    <n v="131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4-19T15:51:11"/>
    <n v="1456851071"/>
    <x v="1835"/>
    <b v="0"/>
    <n v="11"/>
    <b v="1"/>
    <s v="music/rock"/>
    <n v="1.04"/>
    <n v="4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d v="2013-03-08T19:25:29"/>
    <n v="1359660329"/>
    <x v="1836"/>
    <b v="0"/>
    <n v="55"/>
    <b v="1"/>
    <s v="music/rock"/>
    <n v="2.0034000000000001"/>
    <n v="182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4-06T00:08:55"/>
    <n v="1326848935"/>
    <x v="1837"/>
    <b v="0"/>
    <n v="30"/>
    <b v="1"/>
    <s v="music/rock"/>
    <n v="3.0683333333333334"/>
    <n v="61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20T03:00:00"/>
    <n v="1314989557"/>
    <x v="1838"/>
    <b v="0"/>
    <n v="28"/>
    <b v="1"/>
    <s v="music/rock"/>
    <n v="1.00149"/>
    <n v="36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20T17:19:42"/>
    <n v="1472750382"/>
    <x v="1839"/>
    <b v="0"/>
    <n v="45"/>
    <b v="1"/>
    <s v="music/rock"/>
    <n v="2.0529999999999999"/>
    <n v="46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26T04:59:00"/>
    <n v="1366251510"/>
    <x v="1840"/>
    <b v="0"/>
    <n v="13"/>
    <b v="1"/>
    <s v="music/rock"/>
    <n v="1.0888888888888888"/>
    <n v="75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6-08T04:59:00"/>
    <n v="1397679445"/>
    <x v="1841"/>
    <b v="0"/>
    <n v="40"/>
    <b v="1"/>
    <s v="music/rock"/>
    <n v="1.0175000000000001"/>
    <n v="51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21T05:59:00"/>
    <n v="1422371381"/>
    <x v="1842"/>
    <b v="0"/>
    <n v="21"/>
    <b v="1"/>
    <s v="music/rock"/>
    <n v="1.2524999999999999"/>
    <n v="11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3-11T23:52:34"/>
    <n v="1295653954"/>
    <x v="1843"/>
    <b v="0"/>
    <n v="134"/>
    <b v="1"/>
    <s v="music/rock"/>
    <n v="1.2400610000000001"/>
    <n v="93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30T03:00:00"/>
    <n v="1304464914"/>
    <x v="1844"/>
    <b v="0"/>
    <n v="20"/>
    <b v="1"/>
    <s v="music/rock"/>
    <n v="1.014"/>
    <n v="76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7-06T04:55:00"/>
    <n v="1464854398"/>
    <x v="1845"/>
    <b v="0"/>
    <n v="19"/>
    <b v="1"/>
    <s v="music/rock"/>
    <n v="1"/>
    <n v="5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3-01-03T15:36:17"/>
    <n v="1352993777"/>
    <x v="1846"/>
    <b v="0"/>
    <n v="209"/>
    <b v="1"/>
    <s v="music/rock"/>
    <n v="1.3792666666666666"/>
    <n v="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5-10T05:40:32"/>
    <n v="1427780432"/>
    <x v="1847"/>
    <b v="0"/>
    <n v="38"/>
    <b v="1"/>
    <s v="music/rock"/>
    <n v="1.2088000000000001"/>
    <n v="80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8-19T06:59:00"/>
    <n v="1306608888"/>
    <x v="1848"/>
    <b v="0"/>
    <n v="24"/>
    <b v="1"/>
    <s v="music/rock"/>
    <n v="1.0736666666666668"/>
    <n v="1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1-05T20:17:39"/>
    <n v="1347913059"/>
    <x v="1849"/>
    <b v="0"/>
    <n v="8"/>
    <b v="1"/>
    <s v="music/rock"/>
    <n v="1.0033333333333334"/>
    <n v="38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29T23:01:40"/>
    <n v="1402441300"/>
    <x v="1850"/>
    <b v="0"/>
    <n v="179"/>
    <b v="1"/>
    <s v="music/rock"/>
    <n v="1.0152222222222222"/>
    <n v="51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8-16T01:00:00"/>
    <n v="1404769538"/>
    <x v="1851"/>
    <b v="0"/>
    <n v="26"/>
    <b v="1"/>
    <s v="music/rock"/>
    <n v="1.0007692307692309"/>
    <n v="50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5-14T00:00:00"/>
    <n v="1426703452"/>
    <x v="1852"/>
    <b v="0"/>
    <n v="131"/>
    <b v="1"/>
    <s v="music/rock"/>
    <n v="1.1696666666666666"/>
    <n v="134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2-03T02:26:57"/>
    <n v="1348536417"/>
    <x v="1853"/>
    <b v="0"/>
    <n v="14"/>
    <b v="1"/>
    <s v="music/rock"/>
    <n v="1.01875"/>
    <n v="58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6-12T00:30:37"/>
    <n v="1366763437"/>
    <x v="1854"/>
    <b v="0"/>
    <n v="174"/>
    <b v="1"/>
    <s v="music/rock"/>
    <n v="1.0212366666666666"/>
    <n v="88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25T12:55:40"/>
    <n v="1385124940"/>
    <x v="1855"/>
    <b v="0"/>
    <n v="191"/>
    <b v="1"/>
    <s v="music/rock"/>
    <n v="1.5405897142857143"/>
    <n v="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8-06T20:31:12"/>
    <n v="1403901072"/>
    <x v="1856"/>
    <b v="0"/>
    <n v="38"/>
    <b v="1"/>
    <s v="music/rock"/>
    <n v="1.0125"/>
    <n v="53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10-01T18:26:53"/>
    <n v="1407954413"/>
    <x v="1857"/>
    <b v="0"/>
    <n v="22"/>
    <b v="1"/>
    <s v="music/rock"/>
    <n v="1"/>
    <n v="136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2-01-04T05:48:41"/>
    <n v="1318826921"/>
    <x v="1858"/>
    <b v="0"/>
    <n v="149"/>
    <b v="1"/>
    <s v="music/rock"/>
    <n v="1.0874800874800874"/>
    <n v="4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1-10-11T18:28:49"/>
    <n v="1314124129"/>
    <x v="1859"/>
    <b v="0"/>
    <n v="56"/>
    <b v="1"/>
    <s v="music/rock"/>
    <n v="1.3183333333333334"/>
    <n v="71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25T17:01:24"/>
    <n v="1389891684"/>
    <x v="1860"/>
    <b v="0"/>
    <n v="19"/>
    <b v="1"/>
    <s v="music/rock"/>
    <n v="1.3346666666666667"/>
    <n v="53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2-14T07:12:21"/>
    <n v="1419664341"/>
    <x v="186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27T07:30:00"/>
    <n v="1484912974"/>
    <x v="1862"/>
    <b v="0"/>
    <n v="16"/>
    <b v="0"/>
    <s v="games/mobile games"/>
    <n v="8.0833333333333326E-2"/>
    <n v="91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7-01T19:08:05"/>
    <n v="1400008085"/>
    <x v="1863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23T17:11:40"/>
    <n v="1396631500"/>
    <x v="1864"/>
    <b v="0"/>
    <n v="48"/>
    <b v="0"/>
    <s v="games/mobile games"/>
    <n v="0.42892307692307691"/>
    <n v="5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25T09:49:07"/>
    <n v="1475398147"/>
    <x v="1865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20T04:00:00"/>
    <n v="1483768497"/>
    <x v="1866"/>
    <b v="0"/>
    <n v="2"/>
    <b v="0"/>
    <s v="games/mobile games"/>
    <n v="5.0000000000000001E-3"/>
    <n v="63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24T22:11:52"/>
    <n v="1475791912"/>
    <x v="1867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6-01-03T07:59:00"/>
    <n v="1448044925"/>
    <x v="1868"/>
    <b v="0"/>
    <n v="17"/>
    <b v="0"/>
    <s v="games/mobile games"/>
    <n v="4.8680000000000001E-2"/>
    <n v="7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23T00:04:09"/>
    <n v="1480896249"/>
    <x v="186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2-19T04:17:00"/>
    <n v="1451723535"/>
    <x v="1870"/>
    <b v="0"/>
    <n v="11"/>
    <b v="0"/>
    <s v="games/mobile games"/>
    <n v="0.10314285714285715"/>
    <n v="33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2-09T19:48:21"/>
    <n v="1413053301"/>
    <x v="1871"/>
    <b v="0"/>
    <n v="95"/>
    <b v="0"/>
    <s v="games/mobile games"/>
    <n v="0.7178461538461538"/>
    <n v="49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7-19T03:06:42"/>
    <n v="1433041602"/>
    <x v="1872"/>
    <b v="0"/>
    <n v="13"/>
    <b v="0"/>
    <s v="games/mobile games"/>
    <n v="1.06E-2"/>
    <n v="16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27T16:45:00"/>
    <n v="1433861210"/>
    <x v="1873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7-17T23:15:33"/>
    <n v="1465427733"/>
    <x v="1874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25T21:35:08"/>
    <n v="1465335308"/>
    <x v="1875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7-05T06:50:05"/>
    <n v="1400309405"/>
    <x v="1876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20T00:42:05"/>
    <n v="1422664925"/>
    <x v="1877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7-02T00:12:35"/>
    <n v="1400026355"/>
    <x v="1878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4-02T14:35:29"/>
    <n v="1455377729"/>
    <x v="187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4-18T12:36:20"/>
    <n v="1456839380"/>
    <x v="1880"/>
    <b v="0"/>
    <n v="24"/>
    <b v="0"/>
    <s v="games/mobile games"/>
    <n v="0.20080000000000001"/>
    <n v="42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29T02:39:49"/>
    <n v="1423366789"/>
    <x v="1881"/>
    <b v="0"/>
    <n v="70"/>
    <b v="1"/>
    <s v="music/indie rock"/>
    <n v="1.726845"/>
    <n v="49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29T23:48:00"/>
    <n v="1339109212"/>
    <x v="1882"/>
    <b v="0"/>
    <n v="81"/>
    <b v="1"/>
    <s v="music/indie rock"/>
    <n v="1.008955223880597"/>
    <n v="4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27T21:45:08"/>
    <n v="1331333108"/>
    <x v="1883"/>
    <b v="0"/>
    <n v="32"/>
    <b v="1"/>
    <s v="music/indie rock"/>
    <n v="1.0480480480480481"/>
    <n v="33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2-16T12:00:00"/>
    <n v="1350967535"/>
    <x v="1884"/>
    <b v="0"/>
    <n v="26"/>
    <b v="1"/>
    <s v="music/indie rock"/>
    <n v="1.351"/>
    <n v="52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29T22:00:00"/>
    <n v="1341800110"/>
    <x v="1885"/>
    <b v="0"/>
    <n v="105"/>
    <b v="1"/>
    <s v="music/indie rock"/>
    <n v="1.1632786885245903"/>
    <n v="5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2-01T22:45:38"/>
    <n v="1413236738"/>
    <x v="1886"/>
    <b v="0"/>
    <n v="29"/>
    <b v="1"/>
    <s v="music/indie rock"/>
    <n v="1.0208333333333333"/>
    <n v="4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22T21:30:00"/>
    <n v="1447614732"/>
    <x v="1887"/>
    <b v="0"/>
    <n v="8"/>
    <b v="1"/>
    <s v="music/indie rock"/>
    <n v="1.1116666666666666"/>
    <n v="417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20T04:59:00"/>
    <n v="1272692732"/>
    <x v="1888"/>
    <b v="0"/>
    <n v="89"/>
    <b v="1"/>
    <s v="music/indie rock"/>
    <n v="1.6608000000000001"/>
    <n v="47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30T18:02:26"/>
    <n v="1359140546"/>
    <x v="1889"/>
    <b v="0"/>
    <n v="44"/>
    <b v="1"/>
    <s v="music/indie rock"/>
    <n v="1.0660000000000001"/>
    <n v="48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3-01-03T18:52:08"/>
    <n v="1353005528"/>
    <x v="1890"/>
    <b v="0"/>
    <n v="246"/>
    <b v="1"/>
    <s v="music/indie rock"/>
    <n v="1.4458441666666668"/>
    <n v="71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8-10T06:00:00"/>
    <n v="1275851354"/>
    <x v="1891"/>
    <b v="0"/>
    <n v="120"/>
    <b v="1"/>
    <s v="music/indie rock"/>
    <n v="1.0555000000000001"/>
    <n v="88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26T15:18:01"/>
    <n v="1304867881"/>
    <x v="1892"/>
    <b v="0"/>
    <n v="26"/>
    <b v="1"/>
    <s v="music/indie rock"/>
    <n v="1.3660000000000001"/>
    <n v="26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5-05T03:59:00"/>
    <n v="1301524585"/>
    <x v="1893"/>
    <b v="0"/>
    <n v="45"/>
    <b v="1"/>
    <s v="music/indie rock"/>
    <n v="1.04"/>
    <n v="5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2-03-02T21:43:03"/>
    <n v="1326404583"/>
    <x v="1894"/>
    <b v="0"/>
    <n v="20"/>
    <b v="1"/>
    <s v="music/indie rock"/>
    <n v="1.145"/>
    <n v="57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1-08T17:55:22"/>
    <n v="1442771722"/>
    <x v="1895"/>
    <b v="0"/>
    <n v="47"/>
    <b v="1"/>
    <s v="music/indie rock"/>
    <n v="1.0171957671957672"/>
    <n v="196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5-01T17:02:45"/>
    <n v="1331658165"/>
    <x v="1896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23T21:00:00"/>
    <n v="1392040806"/>
    <x v="1897"/>
    <b v="0"/>
    <n v="183"/>
    <b v="1"/>
    <s v="music/indie rock"/>
    <n v="1.0245669291338582"/>
    <n v="36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20T18:00:00"/>
    <n v="1451277473"/>
    <x v="1898"/>
    <b v="0"/>
    <n v="21"/>
    <b v="1"/>
    <s v="music/indie rock"/>
    <n v="1.4450000000000001"/>
    <n v="69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4-13T21:36:06"/>
    <n v="1424730966"/>
    <x v="1899"/>
    <b v="0"/>
    <n v="42"/>
    <b v="1"/>
    <s v="music/indie rock"/>
    <n v="1.3333333333333333"/>
    <n v="29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25T09:59:00"/>
    <n v="1347137731"/>
    <x v="1900"/>
    <b v="0"/>
    <n v="54"/>
    <b v="1"/>
    <s v="music/indie rock"/>
    <n v="1.0936440000000001"/>
    <n v="5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6-10T13:00:00"/>
    <n v="1429707729"/>
    <x v="1901"/>
    <b v="0"/>
    <n v="25"/>
    <b v="0"/>
    <s v="technology/gadgets"/>
    <n v="2.696969696969697E-2"/>
    <n v="107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23T18:57:27"/>
    <n v="1422903447"/>
    <x v="1902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2-15T18:29:51"/>
    <n v="1480357791"/>
    <x v="1903"/>
    <b v="0"/>
    <n v="41"/>
    <b v="0"/>
    <s v="technology/gadgets"/>
    <n v="0.46600000000000003"/>
    <n v="34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21T16:27:01"/>
    <n v="1447864021"/>
    <x v="1904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26T22:13:14"/>
    <n v="1407535994"/>
    <x v="1905"/>
    <b v="0"/>
    <n v="4"/>
    <b v="0"/>
    <s v="technology/gadgets"/>
    <n v="1.6800000000000001E-3"/>
    <n v="11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7-12T16:06:23"/>
    <n v="1464105983"/>
    <x v="1906"/>
    <b v="0"/>
    <n v="99"/>
    <b v="0"/>
    <s v="technology/gadgets"/>
    <n v="0.42759999999999998"/>
    <n v="21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6-11T14:05:25"/>
    <n v="1399557925"/>
    <x v="1907"/>
    <b v="0"/>
    <n v="4"/>
    <b v="0"/>
    <s v="technology/gadgets"/>
    <n v="2.8333333333333335E-3"/>
    <n v="21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7-01-17T22:01:40"/>
    <n v="1480456900"/>
    <x v="1908"/>
    <b v="0"/>
    <n v="4"/>
    <b v="0"/>
    <s v="technology/gadgets"/>
    <n v="1.7319999999999999E-2"/>
    <n v="10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1-11T10:17:59"/>
    <n v="1411467479"/>
    <x v="1909"/>
    <b v="0"/>
    <n v="38"/>
    <b v="0"/>
    <s v="technology/gadgets"/>
    <n v="0.14111428571428572"/>
    <n v="130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1-19T22:45:00"/>
    <n v="1442531217"/>
    <x v="1910"/>
    <b v="0"/>
    <n v="285"/>
    <b v="0"/>
    <s v="technology/gadgets"/>
    <n v="0.39395294117647056"/>
    <n v="11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28T00:48:54"/>
    <n v="1404953334"/>
    <x v="1911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23T05:26:00"/>
    <n v="1430803560"/>
    <x v="1912"/>
    <b v="0"/>
    <n v="42"/>
    <b v="0"/>
    <s v="technology/gadgets"/>
    <n v="0.59299999999999997"/>
    <n v="7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27T12:16:18"/>
    <n v="1410178578"/>
    <x v="1913"/>
    <b v="0"/>
    <n v="26"/>
    <b v="0"/>
    <s v="technology/gadgets"/>
    <n v="1.3270833333333334E-2"/>
    <n v="2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20T03:59:00"/>
    <n v="1413519073"/>
    <x v="1914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21T01:10:22"/>
    <n v="1407892222"/>
    <x v="1915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26T18:12:55"/>
    <n v="1476378775"/>
    <x v="1916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3-01T06:28:53"/>
    <n v="1484116133"/>
    <x v="1917"/>
    <b v="0"/>
    <n v="70"/>
    <b v="0"/>
    <s v="technology/gadgets"/>
    <n v="0.52570512820512816"/>
    <n v="2929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31T18:57:31"/>
    <n v="1404845851"/>
    <x v="1918"/>
    <b v="0"/>
    <n v="9"/>
    <b v="0"/>
    <s v="technology/gadgets"/>
    <n v="1.04E-2"/>
    <n v="2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6-07T21:00:49"/>
    <n v="1429477249"/>
    <x v="1919"/>
    <b v="0"/>
    <n v="8"/>
    <b v="0"/>
    <s v="technology/gadgets"/>
    <n v="0.47399999999999998"/>
    <n v="30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1-09T23:00:00"/>
    <n v="1443042061"/>
    <x v="1920"/>
    <b v="0"/>
    <n v="105"/>
    <b v="0"/>
    <s v="technology/gadgets"/>
    <n v="0.43030000000000002"/>
    <n v="4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8-02T05:19:03"/>
    <n v="1339651143"/>
    <x v="1921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31T06:08:27"/>
    <n v="1384236507"/>
    <x v="1922"/>
    <b v="0"/>
    <n v="64"/>
    <b v="1"/>
    <s v="music/indie rock"/>
    <n v="1.1555"/>
    <n v="3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10-16T04:59:00"/>
    <n v="1313612532"/>
    <x v="1923"/>
    <b v="0"/>
    <n v="13"/>
    <b v="1"/>
    <s v="music/indie rock"/>
    <n v="2.4079999999999999"/>
    <n v="2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2-03T19:33:00"/>
    <n v="1387390555"/>
    <x v="1924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30T00:00:00"/>
    <n v="1379540288"/>
    <x v="1925"/>
    <b v="0"/>
    <n v="52"/>
    <b v="1"/>
    <s v="music/indie rock"/>
    <n v="1.1033333333333333"/>
    <n v="32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21T00:26:00"/>
    <n v="1286319256"/>
    <x v="1926"/>
    <b v="0"/>
    <n v="107"/>
    <b v="1"/>
    <s v="music/indie rock"/>
    <n v="1.9537933333333333"/>
    <n v="27"/>
    <x v="4"/>
    <x v="14"/>
  </r>
  <r>
    <n v="1927"/>
    <s v="GBS Detroit Presents Hampshire"/>
    <s v="Hampshire is headed to GBS Detroit."/>
    <n v="600"/>
    <n v="620"/>
    <x v="0"/>
    <x v="0"/>
    <s v="USD"/>
    <n v="1331182740"/>
    <d v="2012-03-27T04:59:00"/>
    <n v="1329856839"/>
    <x v="1927"/>
    <b v="0"/>
    <n v="11"/>
    <b v="1"/>
    <s v="music/indie rock"/>
    <n v="1.0333333333333334"/>
    <n v="5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26T15:33:14"/>
    <n v="1365348794"/>
    <x v="1928"/>
    <b v="0"/>
    <n v="34"/>
    <b v="1"/>
    <s v="music/indie rock"/>
    <n v="1.031372549019608"/>
    <n v="77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24T00:31:06"/>
    <n v="1306197066"/>
    <x v="1929"/>
    <b v="0"/>
    <n v="75"/>
    <b v="1"/>
    <s v="music/indie rock"/>
    <n v="1.003125"/>
    <n v="4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26T13:24:42"/>
    <n v="1368019482"/>
    <x v="1930"/>
    <b v="0"/>
    <n v="26"/>
    <b v="1"/>
    <s v="music/indie rock"/>
    <n v="1.27"/>
    <n v="49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6-10T03:30:00"/>
    <n v="1336512309"/>
    <x v="1931"/>
    <b v="0"/>
    <n v="50"/>
    <b v="1"/>
    <s v="music/indie rock"/>
    <n v="1.20601"/>
    <n v="48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2-12T19:26:13"/>
    <n v="1325618773"/>
    <x v="1932"/>
    <b v="0"/>
    <n v="80"/>
    <b v="1"/>
    <s v="music/indie rock"/>
    <n v="1.0699047619047619"/>
    <n v="70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10-16T03:08:27"/>
    <n v="1409195307"/>
    <x v="1933"/>
    <b v="0"/>
    <n v="110"/>
    <b v="1"/>
    <s v="music/indie rock"/>
    <n v="1.7243333333333333"/>
    <n v="94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2-01-13T05:00:00"/>
    <n v="1321649321"/>
    <x v="1934"/>
    <b v="0"/>
    <n v="77"/>
    <b v="1"/>
    <s v="music/indie rock"/>
    <n v="1.2362"/>
    <n v="80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7-10T04:59:00"/>
    <n v="1400106171"/>
    <x v="1935"/>
    <b v="0"/>
    <n v="50"/>
    <b v="1"/>
    <s v="music/indie rock"/>
    <n v="1.0840000000000001"/>
    <n v="54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25T05:59:00"/>
    <n v="1320528070"/>
    <x v="1936"/>
    <b v="0"/>
    <n v="145"/>
    <b v="1"/>
    <s v="music/indie rock"/>
    <n v="1.1652013333333333"/>
    <n v="6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7-04T03:59:00"/>
    <n v="1338346281"/>
    <x v="1937"/>
    <b v="0"/>
    <n v="29"/>
    <b v="1"/>
    <s v="music/indie rock"/>
    <n v="1.8724499999999999"/>
    <n v="39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21T05:00:00"/>
    <n v="1370067231"/>
    <x v="1938"/>
    <b v="0"/>
    <n v="114"/>
    <b v="1"/>
    <s v="music/indie rock"/>
    <n v="1.1593333333333333"/>
    <n v="153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29T22:38:28"/>
    <n v="1360366708"/>
    <x v="1939"/>
    <b v="0"/>
    <n v="96"/>
    <b v="1"/>
    <s v="music/indie rock"/>
    <n v="1.107"/>
    <n v="11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7-04T03:59:00"/>
    <n v="1304770233"/>
    <x v="1940"/>
    <b v="0"/>
    <n v="31"/>
    <b v="1"/>
    <s v="music/indie rock"/>
    <n v="1.7092307692307693"/>
    <n v="36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6-03T06:58:51"/>
    <n v="1397545131"/>
    <x v="1941"/>
    <b v="1"/>
    <n v="4883"/>
    <b v="1"/>
    <s v="technology/hardware"/>
    <n v="1.2611835600000001"/>
    <n v="6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23T19:52:20"/>
    <n v="1302033140"/>
    <x v="1942"/>
    <b v="1"/>
    <n v="95"/>
    <b v="1"/>
    <s v="technology/hardware"/>
    <n v="1.3844033333333334"/>
    <n v="8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30T06:28:36"/>
    <n v="1467008916"/>
    <x v="1943"/>
    <b v="1"/>
    <n v="2478"/>
    <b v="1"/>
    <s v="technology/hardware"/>
    <n v="17.052499999999998"/>
    <n v="6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20T14:01:30"/>
    <n v="1396360890"/>
    <x v="1944"/>
    <b v="1"/>
    <n v="1789"/>
    <b v="1"/>
    <s v="technology/hardware"/>
    <n v="7.8805550000000002"/>
    <n v="176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31T06:02:38"/>
    <n v="1433224958"/>
    <x v="1945"/>
    <b v="1"/>
    <n v="680"/>
    <b v="1"/>
    <s v="technology/hardware"/>
    <n v="3.4801799999999998"/>
    <n v="512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5-09T02:36:01"/>
    <n v="1392780961"/>
    <x v="1946"/>
    <b v="1"/>
    <n v="70"/>
    <b v="1"/>
    <s v="technology/hardware"/>
    <n v="1.4974666666666667"/>
    <n v="16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2-12T05:59:00"/>
    <n v="1255730520"/>
    <x v="1947"/>
    <b v="1"/>
    <n v="23"/>
    <b v="1"/>
    <s v="technology/hardware"/>
    <n v="1.00633750000000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25T17:02:00"/>
    <n v="1460557809"/>
    <x v="1948"/>
    <b v="1"/>
    <n v="4245"/>
    <b v="1"/>
    <s v="technology/hardware"/>
    <n v="8.0021100000000001"/>
    <n v="189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29T10:09:11"/>
    <n v="1402394951"/>
    <x v="1949"/>
    <b v="1"/>
    <n v="943"/>
    <b v="1"/>
    <s v="technology/hardware"/>
    <n v="1.0600260000000001"/>
    <n v="56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5-11T04:21:13"/>
    <n v="1300767673"/>
    <x v="1950"/>
    <b v="1"/>
    <n v="1876"/>
    <b v="1"/>
    <s v="technology/hardware"/>
    <n v="2.0051866666666669"/>
    <n v="5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26T11:05:37"/>
    <n v="1475921137"/>
    <x v="1951"/>
    <b v="1"/>
    <n v="834"/>
    <b v="1"/>
    <s v="technology/hardware"/>
    <n v="2.1244399999999999"/>
    <n v="127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1-04T14:33:35"/>
    <n v="1378737215"/>
    <x v="1952"/>
    <b v="1"/>
    <n v="682"/>
    <b v="1"/>
    <s v="technology/hardware"/>
    <n v="1.9847237142857144"/>
    <n v="102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21T03:00:00"/>
    <n v="1328158065"/>
    <x v="1953"/>
    <b v="1"/>
    <n v="147"/>
    <b v="1"/>
    <s v="technology/hardware"/>
    <n v="2.2594666666666665"/>
    <n v="231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31T05:00:00"/>
    <n v="1453730176"/>
    <x v="1954"/>
    <b v="1"/>
    <n v="415"/>
    <b v="1"/>
    <s v="technology/hardware"/>
    <n v="6.9894800000000004"/>
    <n v="842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6-11T19:00:00"/>
    <n v="1334989881"/>
    <x v="1955"/>
    <b v="1"/>
    <n v="290"/>
    <b v="1"/>
    <s v="technology/hardware"/>
    <n v="3.9859528571428569"/>
    <n v="577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5-07T21:10:05"/>
    <n v="1425507005"/>
    <x v="1956"/>
    <b v="1"/>
    <n v="365"/>
    <b v="1"/>
    <s v="technology/hardware"/>
    <n v="2.9403333333333332"/>
    <n v="483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1-15T02:21:53"/>
    <n v="1348712513"/>
    <x v="1957"/>
    <b v="1"/>
    <n v="660"/>
    <b v="1"/>
    <s v="technology/hardware"/>
    <n v="1.6750470000000002"/>
    <n v="76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4-11T22:42:41"/>
    <n v="1361490161"/>
    <x v="1958"/>
    <b v="1"/>
    <n v="1356"/>
    <b v="1"/>
    <s v="technology/hardware"/>
    <n v="14.355717142857143"/>
    <n v="74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20T00:00:00"/>
    <n v="1408565860"/>
    <x v="1959"/>
    <b v="1"/>
    <n v="424"/>
    <b v="1"/>
    <s v="technology/hardware"/>
    <n v="1.5673440000000001"/>
    <n v="3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5-01-09T08:42:21"/>
    <n v="1416559341"/>
    <x v="1960"/>
    <b v="1"/>
    <n v="33"/>
    <b v="1"/>
    <s v="technology/hardware"/>
    <n v="1.1790285714285715"/>
    <n v="2501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25T03:59:00"/>
    <n v="1346042417"/>
    <x v="1961"/>
    <b v="1"/>
    <n v="1633"/>
    <b v="1"/>
    <s v="technology/hardware"/>
    <n v="11.053811999999999"/>
    <n v="68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6-01T18:43:56"/>
    <n v="1397414636"/>
    <x v="1962"/>
    <b v="1"/>
    <n v="306"/>
    <b v="1"/>
    <s v="technology/hardware"/>
    <n v="1.9292499999999999"/>
    <n v="6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10-05T10:18:54"/>
    <n v="1407838734"/>
    <x v="1963"/>
    <b v="1"/>
    <n v="205"/>
    <b v="1"/>
    <s v="technology/hardware"/>
    <n v="1.268842105263158"/>
    <n v="118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5-11T06:32:52"/>
    <n v="1458714772"/>
    <x v="1964"/>
    <b v="1"/>
    <n v="1281"/>
    <b v="1"/>
    <s v="technology/hardware"/>
    <n v="2.5957748878923765"/>
    <n v="18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31T01:00:00"/>
    <n v="1324433310"/>
    <x v="1965"/>
    <b v="1"/>
    <n v="103"/>
    <b v="1"/>
    <s v="technology/hardware"/>
    <n v="2.6227999999999998"/>
    <n v="127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9-02T12:58:18"/>
    <n v="1405429098"/>
    <x v="1966"/>
    <b v="1"/>
    <n v="1513"/>
    <b v="1"/>
    <s v="technology/hardware"/>
    <n v="2.0674309000000002"/>
    <n v="137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20T15:55:29"/>
    <n v="1396367729"/>
    <x v="1967"/>
    <b v="1"/>
    <n v="405"/>
    <b v="1"/>
    <s v="technology/hardware"/>
    <n v="3.7012999999999998"/>
    <n v="183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22T15:05:15"/>
    <n v="1478095515"/>
    <x v="1968"/>
    <b v="1"/>
    <n v="510"/>
    <b v="1"/>
    <s v="technology/hardware"/>
    <n v="2.8496600000000001"/>
    <n v="279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24T19:01:08"/>
    <n v="1467831668"/>
    <x v="1969"/>
    <b v="1"/>
    <n v="1887"/>
    <b v="1"/>
    <s v="technology/hardware"/>
    <n v="5.7907999999999999"/>
    <n v="61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5-09T03:38:21"/>
    <n v="1361248701"/>
    <x v="1970"/>
    <b v="1"/>
    <n v="701"/>
    <b v="1"/>
    <s v="technology/hardware"/>
    <n v="11.318"/>
    <n v="81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2-04T04:00:00"/>
    <n v="1381752061"/>
    <x v="1971"/>
    <b v="1"/>
    <n v="3863"/>
    <b v="1"/>
    <s v="technology/hardware"/>
    <n v="2.6302771750000002"/>
    <n v="272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2-07T01:17:24"/>
    <n v="1350605844"/>
    <x v="1972"/>
    <b v="1"/>
    <n v="238"/>
    <b v="1"/>
    <s v="technology/hardware"/>
    <n v="6.7447999999999997"/>
    <n v="71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25T07:00:00"/>
    <n v="1467134464"/>
    <x v="1973"/>
    <b v="1"/>
    <n v="2051"/>
    <b v="1"/>
    <s v="technology/hardware"/>
    <n v="2.5683081313131315"/>
    <n v="248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9-07T08:01:09"/>
    <n v="1371715269"/>
    <x v="1974"/>
    <b v="1"/>
    <n v="402"/>
    <b v="1"/>
    <s v="technology/hardware"/>
    <n v="3.7549600000000001"/>
    <n v="187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29T18:07:31"/>
    <n v="1360346851"/>
    <x v="1975"/>
    <b v="1"/>
    <n v="253"/>
    <b v="1"/>
    <s v="technology/hardware"/>
    <n v="2.0870837499999997"/>
    <n v="132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8-01T21:35:25"/>
    <n v="1371159325"/>
    <x v="1976"/>
    <b v="1"/>
    <n v="473"/>
    <b v="1"/>
    <s v="technology/hardware"/>
    <n v="3.4660000000000002"/>
    <n v="2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6-01-07T07:59:00"/>
    <n v="1446527540"/>
    <x v="1977"/>
    <b v="1"/>
    <n v="821"/>
    <b v="1"/>
    <s v="technology/hardware"/>
    <n v="4.0232999999999999"/>
    <n v="245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7-01T07:00:00"/>
    <n v="1336627492"/>
    <x v="1978"/>
    <b v="1"/>
    <n v="388"/>
    <b v="1"/>
    <s v="technology/hardware"/>
    <n v="10.2684514"/>
    <n v="1323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2-08T04:59:00"/>
    <n v="1444734146"/>
    <x v="1979"/>
    <b v="1"/>
    <n v="813"/>
    <b v="1"/>
    <s v="technology/hardware"/>
    <n v="1.14901155"/>
    <n v="28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22T12:01:02"/>
    <n v="1456232462"/>
    <x v="1980"/>
    <b v="1"/>
    <n v="1945"/>
    <b v="1"/>
    <s v="technology/hardware"/>
    <n v="3.5482402000000004"/>
    <n v="9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28T17:24:25"/>
    <n v="1402334665"/>
    <x v="1981"/>
    <b v="0"/>
    <n v="12"/>
    <b v="0"/>
    <s v="photography/people"/>
    <n v="5.0799999999999998E-2"/>
    <n v="32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23T15:04:47"/>
    <n v="1478268287"/>
    <x v="1982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21T07:00:00"/>
    <n v="1470874618"/>
    <x v="1983"/>
    <b v="0"/>
    <n v="16"/>
    <b v="0"/>
    <s v="photography/people"/>
    <n v="4.2999999999999997E-2"/>
    <n v="8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2-19T19:58:01"/>
    <n v="1412189881"/>
    <x v="1984"/>
    <b v="0"/>
    <n v="7"/>
    <b v="0"/>
    <s v="photography/people"/>
    <n v="0.21146666666666666"/>
    <n v="453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21T23:00:00"/>
    <n v="1467650771"/>
    <x v="1985"/>
    <b v="0"/>
    <n v="4"/>
    <b v="0"/>
    <s v="photography/people"/>
    <n v="3.1875000000000001E-2"/>
    <n v="13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4-02T09:24:43"/>
    <n v="1455359083"/>
    <x v="1986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20T15:21:16"/>
    <n v="1422631276"/>
    <x v="1987"/>
    <b v="0"/>
    <n v="28"/>
    <b v="0"/>
    <s v="photography/people"/>
    <n v="0.42472727272727273"/>
    <n v="83"/>
    <x v="8"/>
    <x v="31"/>
  </r>
  <r>
    <n v="1988"/>
    <s v="Phillip Michael Photography"/>
    <s v="Expressing art in an image!"/>
    <n v="6000"/>
    <n v="25"/>
    <x v="2"/>
    <x v="0"/>
    <s v="USD"/>
    <n v="1440094742"/>
    <d v="2015-09-08T18:19:02"/>
    <n v="1437502742"/>
    <x v="1988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30T16:20:08"/>
    <n v="1478881208"/>
    <x v="1989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3-03T04:42:12"/>
    <n v="1454042532"/>
    <x v="1990"/>
    <b v="0"/>
    <n v="5"/>
    <b v="0"/>
    <s v="photography/people"/>
    <n v="0.16966666666666666"/>
    <n v="102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22T21:26:26"/>
    <n v="1434144386"/>
    <x v="1991"/>
    <b v="0"/>
    <n v="3"/>
    <b v="0"/>
    <s v="photography/people"/>
    <n v="7.0000000000000007E-2"/>
    <n v="4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3-09T03:26:31"/>
    <n v="1421637991"/>
    <x v="1992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6-01-09T14:07:17"/>
    <n v="1448114837"/>
    <x v="1993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26T01:09:02"/>
    <n v="1475885342"/>
    <x v="1994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8-04T21:38:56"/>
    <n v="1435354736"/>
    <x v="1995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29T19:40:11"/>
    <n v="1402429211"/>
    <x v="1996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9-14T22:20:12"/>
    <n v="1406499612"/>
    <x v="1997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20T02:50:38"/>
    <n v="1402973438"/>
    <x v="1998"/>
    <b v="0"/>
    <n v="3"/>
    <b v="0"/>
    <s v="photography/people"/>
    <n v="0.26200000000000001"/>
    <n v="218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2-02T12:35:08"/>
    <n v="1413286508"/>
    <x v="1999"/>
    <b v="0"/>
    <n v="7"/>
    <b v="0"/>
    <s v="photography/people"/>
    <n v="7.6129032258064515E-3"/>
    <n v="34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25T22:50:13"/>
    <n v="1449528613"/>
    <x v="2000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7-01T20:00:00"/>
    <n v="1431406916"/>
    <x v="2001"/>
    <b v="1"/>
    <n v="1637"/>
    <b v="1"/>
    <s v="technology/hardware"/>
    <n v="3.8212909090909091"/>
    <n v="128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2-11T17:05:43"/>
    <n v="1482599143"/>
    <x v="2002"/>
    <b v="1"/>
    <n v="1375"/>
    <b v="1"/>
    <s v="technology/hardware"/>
    <n v="2.1679422000000002"/>
    <n v="79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21T23:00:00"/>
    <n v="1276830052"/>
    <x v="2003"/>
    <b v="1"/>
    <n v="17"/>
    <b v="1"/>
    <s v="technology/hardware"/>
    <n v="3.12"/>
    <n v="9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29T14:31:03"/>
    <n v="1402410663"/>
    <x v="2004"/>
    <b v="1"/>
    <n v="354"/>
    <b v="1"/>
    <s v="technology/hardware"/>
    <n v="2.3442048"/>
    <n v="33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1-04T03:59:00"/>
    <n v="1379532618"/>
    <x v="2005"/>
    <b v="1"/>
    <n v="191"/>
    <b v="1"/>
    <s v="technology/hardware"/>
    <n v="1.236801"/>
    <n v="194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22T13:00:45"/>
    <n v="1414584045"/>
    <x v="2006"/>
    <b v="1"/>
    <n v="303"/>
    <b v="1"/>
    <s v="technology/hardware"/>
    <n v="2.4784000000000002"/>
    <n v="409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9-12T04:00:00"/>
    <n v="1276891586"/>
    <x v="2007"/>
    <b v="1"/>
    <n v="137"/>
    <b v="1"/>
    <s v="technology/hardware"/>
    <n v="1.157092"/>
    <n v="84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10-08T14:30:22"/>
    <n v="1312641022"/>
    <x v="2008"/>
    <b v="1"/>
    <n v="41"/>
    <b v="1"/>
    <s v="technology/hardware"/>
    <n v="1.1707484768810599"/>
    <n v="4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2-12T08:45:43"/>
    <n v="1476776743"/>
    <x v="2009"/>
    <b v="1"/>
    <n v="398"/>
    <b v="1"/>
    <s v="technology/hardware"/>
    <n v="3.05158"/>
    <n v="383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9-06T23:54:51"/>
    <n v="1468972491"/>
    <x v="2010"/>
    <b v="1"/>
    <n v="1737"/>
    <b v="1"/>
    <s v="technology/hardware"/>
    <n v="3.2005299999999997"/>
    <n v="5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30T23:00:00"/>
    <n v="1449650173"/>
    <x v="2011"/>
    <b v="1"/>
    <n v="971"/>
    <b v="1"/>
    <s v="technology/hardware"/>
    <n v="8.1956399999999991"/>
    <n v="42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24T19:44:01"/>
    <n v="1420573441"/>
    <x v="2012"/>
    <b v="1"/>
    <n v="183"/>
    <b v="1"/>
    <s v="technology/hardware"/>
    <n v="2.3490000000000002"/>
    <n v="64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27T23:03:34"/>
    <n v="1462835014"/>
    <x v="2013"/>
    <b v="1"/>
    <n v="4562"/>
    <b v="1"/>
    <s v="technology/hardware"/>
    <n v="4.9491375"/>
    <n v="174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4-13T04:08:59"/>
    <n v="1361250539"/>
    <x v="2014"/>
    <b v="1"/>
    <n v="26457"/>
    <b v="1"/>
    <s v="technology/hardware"/>
    <n v="78.137822333333332"/>
    <n v="89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28T21:02:43"/>
    <n v="1313010163"/>
    <x v="2015"/>
    <b v="1"/>
    <n v="162"/>
    <b v="1"/>
    <s v="technology/hardware"/>
    <n v="1.1300013888888889"/>
    <n v="50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28T21:08:19"/>
    <n v="1360271299"/>
    <x v="2016"/>
    <b v="1"/>
    <n v="479"/>
    <b v="1"/>
    <s v="technology/hardware"/>
    <n v="9.2154220000000002"/>
    <n v="192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4-12T04:00:00"/>
    <n v="1329873755"/>
    <x v="2017"/>
    <b v="1"/>
    <n v="426"/>
    <b v="1"/>
    <s v="technology/hardware"/>
    <n v="1.2510239999999999"/>
    <n v="73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9-01T08:46:49"/>
    <n v="1436863609"/>
    <x v="2018"/>
    <b v="1"/>
    <n v="450"/>
    <b v="1"/>
    <s v="technology/hardware"/>
    <n v="1.0224343076923077"/>
    <n v="14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10-11T17:00:21"/>
    <n v="1471971621"/>
    <x v="2019"/>
    <b v="1"/>
    <n v="1780"/>
    <b v="1"/>
    <s v="technology/hardware"/>
    <n v="4.8490975000000001"/>
    <n v="109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6-02T23:04:00"/>
    <n v="1396923624"/>
    <x v="2020"/>
    <b v="1"/>
    <n v="122"/>
    <b v="1"/>
    <s v="technology/hardware"/>
    <n v="1.9233333333333333"/>
    <n v="24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10-13T01:41:37"/>
    <n v="1407634897"/>
    <x v="2021"/>
    <b v="1"/>
    <n v="95"/>
    <b v="1"/>
    <s v="technology/hardware"/>
    <n v="2.8109999999999999"/>
    <n v="148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30T13:39:32"/>
    <n v="1463060372"/>
    <x v="2022"/>
    <b v="1"/>
    <n v="325"/>
    <b v="1"/>
    <s v="technology/hardware"/>
    <n v="1.2513700000000001"/>
    <n v="385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30T10:05:53"/>
    <n v="1431425153"/>
    <x v="2023"/>
    <b v="1"/>
    <n v="353"/>
    <b v="1"/>
    <s v="technology/hardware"/>
    <n v="1.61459"/>
    <n v="457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9-01T03:00:00"/>
    <n v="1341875544"/>
    <x v="2024"/>
    <b v="1"/>
    <n v="105"/>
    <b v="1"/>
    <s v="technology/hardware"/>
    <n v="5.8535000000000004"/>
    <n v="223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30T04:25:46"/>
    <n v="1431404746"/>
    <x v="2025"/>
    <b v="1"/>
    <n v="729"/>
    <b v="1"/>
    <s v="technology/hardware"/>
    <n v="2.0114999999999998"/>
    <n v="221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5-10T03:59:00"/>
    <n v="1394127585"/>
    <x v="2026"/>
    <b v="1"/>
    <n v="454"/>
    <b v="1"/>
    <s v="technology/hardware"/>
    <n v="1.3348307999999998"/>
    <n v="74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4-18T18:31:59"/>
    <n v="1423855919"/>
    <x v="2027"/>
    <b v="1"/>
    <n v="539"/>
    <b v="1"/>
    <s v="technology/hardware"/>
    <n v="1.2024900000000001"/>
    <n v="223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4-03T21:55:00"/>
    <n v="1265493806"/>
    <x v="2028"/>
    <b v="1"/>
    <n v="79"/>
    <b v="1"/>
    <s v="technology/hardware"/>
    <n v="1.2616666666666667"/>
    <n v="48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9-15T00:31:21"/>
    <n v="1406507481"/>
    <x v="2029"/>
    <b v="1"/>
    <n v="94"/>
    <b v="1"/>
    <s v="technology/hardware"/>
    <n v="3.6120000000000001"/>
    <n v="9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2-18T23:54:56"/>
    <n v="1351641296"/>
    <x v="2030"/>
    <b v="1"/>
    <n v="625"/>
    <b v="1"/>
    <s v="technology/hardware"/>
    <n v="2.26239013671875"/>
    <n v="119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28T01:00:00"/>
    <n v="1417506853"/>
    <x v="2031"/>
    <b v="1"/>
    <n v="508"/>
    <b v="1"/>
    <s v="technology/hardware"/>
    <n v="1.2035"/>
    <n v="118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7-01-03T05:00:00"/>
    <n v="1479216874"/>
    <x v="2032"/>
    <b v="1"/>
    <n v="531"/>
    <b v="1"/>
    <s v="technology/hardware"/>
    <n v="3.0418799999999999"/>
    <n v="143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5-15T01:58:38"/>
    <n v="1395885518"/>
    <x v="2033"/>
    <b v="1"/>
    <n v="158"/>
    <b v="1"/>
    <s v="technology/hardware"/>
    <n v="1.7867599999999999"/>
    <n v="28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26T06:58:00"/>
    <n v="1426216033"/>
    <x v="2034"/>
    <b v="1"/>
    <n v="508"/>
    <b v="1"/>
    <s v="technology/hardware"/>
    <n v="3.868199871794872"/>
    <n v="594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6-01-07T01:00:00"/>
    <n v="1446562807"/>
    <x v="2035"/>
    <b v="1"/>
    <n v="644"/>
    <b v="1"/>
    <s v="technology/hardware"/>
    <n v="2.1103642500000004"/>
    <n v="262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28T20:45:19"/>
    <n v="1397076319"/>
    <x v="2036"/>
    <b v="1"/>
    <n v="848"/>
    <b v="1"/>
    <s v="technology/hardware"/>
    <n v="1.3166833333333334"/>
    <n v="47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4-01-18T06:02:33"/>
    <n v="1383195753"/>
    <x v="2037"/>
    <b v="1"/>
    <n v="429"/>
    <b v="1"/>
    <s v="technology/hardware"/>
    <n v="3.0047639999999998"/>
    <n v="70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20T18:00:00"/>
    <n v="1369895421"/>
    <x v="2038"/>
    <b v="1"/>
    <n v="204"/>
    <b v="1"/>
    <s v="technology/hardware"/>
    <n v="4.2051249999999998"/>
    <n v="165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20T04:59:00"/>
    <n v="1477996325"/>
    <x v="2039"/>
    <b v="1"/>
    <n v="379"/>
    <b v="1"/>
    <s v="technology/hardware"/>
    <n v="1.362168"/>
    <n v="449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d v="2013-12-04T23:15:03"/>
    <n v="1383257703"/>
    <x v="2040"/>
    <b v="1"/>
    <n v="271"/>
    <b v="1"/>
    <s v="technology/hardware"/>
    <n v="2.4817133333333334"/>
    <n v="2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29T13:37:07"/>
    <n v="1476189427"/>
    <x v="2041"/>
    <b v="0"/>
    <n v="120"/>
    <b v="1"/>
    <s v="technology/hardware"/>
    <n v="1.8186315789473684"/>
    <n v="144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2-10T16:59:34"/>
    <n v="1448297974"/>
    <x v="2042"/>
    <b v="0"/>
    <n v="140"/>
    <b v="1"/>
    <s v="technology/hardware"/>
    <n v="1.2353000000000001"/>
    <n v="8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30T04:59:00"/>
    <n v="1476764077"/>
    <x v="2043"/>
    <b v="0"/>
    <n v="193"/>
    <b v="1"/>
    <s v="technology/hardware"/>
    <n v="5.0620938628158845"/>
    <n v="36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7-02T16:25:14"/>
    <n v="1431620714"/>
    <x v="2044"/>
    <b v="0"/>
    <n v="180"/>
    <b v="1"/>
    <s v="technology/hardware"/>
    <n v="1.0821333333333334"/>
    <n v="90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28T02:07:27"/>
    <n v="1339207647"/>
    <x v="2045"/>
    <b v="0"/>
    <n v="263"/>
    <b v="1"/>
    <s v="technology/hardware"/>
    <n v="8.1918387755102042"/>
    <n v="15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6-11T04:07:24"/>
    <n v="1366690044"/>
    <x v="2046"/>
    <b v="0"/>
    <n v="217"/>
    <b v="1"/>
    <s v="technology/hardware"/>
    <n v="1.2110000000000001"/>
    <n v="56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5-06T00:00:00"/>
    <n v="1426714870"/>
    <x v="2047"/>
    <b v="0"/>
    <n v="443"/>
    <b v="1"/>
    <s v="technology/hardware"/>
    <n v="1.0299897959183673"/>
    <n v="228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6-11T15:38:11"/>
    <n v="1366731491"/>
    <x v="2048"/>
    <b v="0"/>
    <n v="1373"/>
    <b v="1"/>
    <s v="technology/hardware"/>
    <n v="1.4833229411764706"/>
    <n v="92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d v="2013-12-21T22:59:00"/>
    <n v="1382963963"/>
    <x v="2049"/>
    <b v="0"/>
    <n v="742"/>
    <b v="1"/>
    <s v="technology/hardware"/>
    <n v="1.2019070000000001"/>
    <n v="8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6-19T01:42:58"/>
    <n v="1429580578"/>
    <x v="2050"/>
    <b v="0"/>
    <n v="170"/>
    <b v="1"/>
    <s v="technology/hardware"/>
    <n v="4.7327000000000004"/>
    <n v="27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4-01-14T00:32:17"/>
    <n v="1385425937"/>
    <x v="2051"/>
    <b v="0"/>
    <n v="242"/>
    <b v="1"/>
    <s v="technology/hardware"/>
    <n v="1.303625"/>
    <n v="4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3-10T02:00:53"/>
    <n v="1452045653"/>
    <x v="2052"/>
    <b v="0"/>
    <n v="541"/>
    <b v="1"/>
    <s v="technology/hardware"/>
    <n v="3.5304799999999998"/>
    <n v="326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2-14T15:49:11"/>
    <n v="1445870951"/>
    <x v="2053"/>
    <b v="0"/>
    <n v="121"/>
    <b v="1"/>
    <s v="technology/hardware"/>
    <n v="1.0102"/>
    <n v="42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21T12:30:10"/>
    <n v="1396441810"/>
    <x v="2054"/>
    <b v="0"/>
    <n v="621"/>
    <b v="1"/>
    <s v="technology/hardware"/>
    <n v="1.1359142857142857"/>
    <n v="64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22T04:00:00"/>
    <n v="1415031043"/>
    <x v="2055"/>
    <b v="0"/>
    <n v="101"/>
    <b v="1"/>
    <s v="technology/hardware"/>
    <n v="1.6741666666666666"/>
    <n v="99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5-06T18:15:42"/>
    <n v="1363630542"/>
    <x v="2056"/>
    <b v="0"/>
    <n v="554"/>
    <b v="1"/>
    <s v="technology/hardware"/>
    <n v="1.5345200000000001"/>
    <n v="138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3-16T11:52:12"/>
    <n v="1453895532"/>
    <x v="2057"/>
    <b v="0"/>
    <n v="666"/>
    <b v="1"/>
    <s v="technology/hardware"/>
    <n v="2.022322"/>
    <n v="46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d v="2015-03-21T20:00:00"/>
    <n v="1421916830"/>
    <x v="2058"/>
    <b v="0"/>
    <n v="410"/>
    <b v="1"/>
    <s v="technology/hardware"/>
    <n v="1.6828125"/>
    <n v="1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2-19T21:59:00"/>
    <n v="1450880854"/>
    <x v="2059"/>
    <b v="0"/>
    <n v="375"/>
    <b v="1"/>
    <s v="technology/hardware"/>
    <n v="1.4345666666666668"/>
    <n v="115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8-11T15:25:50"/>
    <n v="1400945150"/>
    <x v="2060"/>
    <b v="0"/>
    <n v="1364"/>
    <b v="1"/>
    <s v="technology/hardware"/>
    <n v="1.964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7-01-19T18:20:54"/>
    <n v="1480616454"/>
    <x v="2061"/>
    <b v="0"/>
    <n v="35"/>
    <b v="1"/>
    <s v="technology/hardware"/>
    <n v="1.0791999999999999"/>
    <n v="154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4-12T08:11:38"/>
    <n v="1456218698"/>
    <x v="2062"/>
    <b v="0"/>
    <n v="203"/>
    <b v="1"/>
    <s v="technology/hardware"/>
    <n v="1.14977"/>
    <n v="566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6-03T17:35:01"/>
    <n v="1460482501"/>
    <x v="2063"/>
    <b v="0"/>
    <n v="49"/>
    <b v="1"/>
    <s v="technology/hardware"/>
    <n v="1.4804999999999999"/>
    <n v="12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6-19T12:00:00"/>
    <n v="1366879523"/>
    <x v="2064"/>
    <b v="0"/>
    <n v="5812"/>
    <b v="1"/>
    <s v="technology/hardware"/>
    <n v="1.9116676082790633"/>
    <n v="8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4-01-13T08:00:29"/>
    <n v="1385366429"/>
    <x v="2065"/>
    <b v="0"/>
    <n v="1556"/>
    <b v="1"/>
    <s v="technology/hardware"/>
    <n v="1.99215125"/>
    <n v="5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9-11T18:31:23"/>
    <n v="1406226683"/>
    <x v="2066"/>
    <b v="0"/>
    <n v="65"/>
    <b v="1"/>
    <s v="technology/hardware"/>
    <n v="2.1859999999999999"/>
    <n v="67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6-12T20:29:36"/>
    <n v="1429648176"/>
    <x v="2067"/>
    <b v="0"/>
    <n v="10"/>
    <b v="1"/>
    <s v="technology/hardware"/>
    <n v="1.2686868686868686"/>
    <n v="63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1-08T20:11:55"/>
    <n v="1474402315"/>
    <x v="2068"/>
    <b v="0"/>
    <n v="76"/>
    <b v="1"/>
    <s v="technology/hardware"/>
    <n v="1.0522388"/>
    <n v="346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21T23:19:51"/>
    <n v="1449098391"/>
    <x v="2069"/>
    <b v="0"/>
    <n v="263"/>
    <b v="1"/>
    <s v="technology/hardware"/>
    <n v="1.2840666000000001"/>
    <n v="244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7-17T15:45:23"/>
    <n v="1464536723"/>
    <x v="2070"/>
    <b v="0"/>
    <n v="1530"/>
    <b v="1"/>
    <s v="technology/hardware"/>
    <n v="3.1732719999999999"/>
    <n v="25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21T06:41:24"/>
    <n v="1471502484"/>
    <x v="2071"/>
    <b v="0"/>
    <n v="278"/>
    <b v="1"/>
    <s v="technology/hardware"/>
    <n v="2.8073000000000001"/>
    <n v="202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26T13:57:12"/>
    <n v="1460037432"/>
    <x v="2072"/>
    <b v="0"/>
    <n v="350"/>
    <b v="1"/>
    <s v="technology/hardware"/>
    <n v="1.1073146853146854"/>
    <n v="226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27T16:01:58"/>
    <n v="1427212918"/>
    <x v="2073"/>
    <b v="0"/>
    <n v="470"/>
    <b v="1"/>
    <s v="technology/hardware"/>
    <n v="1.5260429999999998"/>
    <n v="325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25T19:49:42"/>
    <n v="1459972182"/>
    <x v="2074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8-13T16:21:28"/>
    <n v="1372177288"/>
    <x v="2075"/>
    <b v="0"/>
    <n v="8200"/>
    <b v="1"/>
    <s v="technology/hardware"/>
    <n v="16.783738373837384"/>
    <n v="20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8-11T21:08:09"/>
    <n v="1402693689"/>
    <x v="2076"/>
    <b v="0"/>
    <n v="8359"/>
    <b v="1"/>
    <s v="technology/hardware"/>
    <n v="5.4334915642458101"/>
    <n v="116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24T21:00:00"/>
    <n v="1428541276"/>
    <x v="2077"/>
    <b v="0"/>
    <n v="188"/>
    <b v="1"/>
    <s v="technology/hardware"/>
    <n v="1.1550800000000001"/>
    <n v="307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7-01-06T18:30:57"/>
    <n v="1479493857"/>
    <x v="2078"/>
    <b v="0"/>
    <n v="48"/>
    <b v="1"/>
    <s v="technology/hardware"/>
    <n v="1.3120499999999999"/>
    <n v="547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7-14T19:00:00"/>
    <n v="1432659793"/>
    <x v="2079"/>
    <b v="0"/>
    <n v="607"/>
    <b v="1"/>
    <s v="technology/hardware"/>
    <n v="2.8816999999999999"/>
    <n v="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30T23:58:20"/>
    <n v="1444690700"/>
    <x v="2080"/>
    <b v="0"/>
    <n v="50"/>
    <b v="1"/>
    <s v="technology/hardware"/>
    <n v="5.0780000000000003"/>
    <n v="102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6-04T04:59:00"/>
    <n v="1333597555"/>
    <x v="2081"/>
    <b v="0"/>
    <n v="55"/>
    <b v="1"/>
    <s v="music/indie rock"/>
    <n v="1.1457142857142857"/>
    <n v="73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2-13T03:53:16"/>
    <n v="1316919196"/>
    <x v="2082"/>
    <b v="0"/>
    <n v="38"/>
    <b v="1"/>
    <s v="music/indie rock"/>
    <n v="1.1073333333333333"/>
    <n v="44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23T17:19:55"/>
    <n v="1336238395"/>
    <x v="2083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23T06:59:00"/>
    <n v="1396468782"/>
    <x v="2084"/>
    <b v="0"/>
    <n v="46"/>
    <b v="1"/>
    <s v="music/indie rock"/>
    <n v="1.0833333333333333"/>
    <n v="71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8-03T20:03:07"/>
    <n v="1339790587"/>
    <x v="2085"/>
    <b v="0"/>
    <n v="83"/>
    <b v="1"/>
    <s v="music/indie rock"/>
    <n v="1.2353333333333334"/>
    <n v="89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2-01-02T04:59:00"/>
    <n v="1321200332"/>
    <x v="2086"/>
    <b v="0"/>
    <n v="35"/>
    <b v="1"/>
    <s v="music/indie rock"/>
    <n v="1.0069999999999999"/>
    <n v="115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27T04:54:18"/>
    <n v="1312865658"/>
    <x v="2087"/>
    <b v="0"/>
    <n v="25"/>
    <b v="1"/>
    <s v="music/indie rock"/>
    <n v="1.0353333333333334"/>
    <n v="6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30T03:59:00"/>
    <n v="1281028152"/>
    <x v="2088"/>
    <b v="0"/>
    <n v="75"/>
    <b v="1"/>
    <s v="music/indie rock"/>
    <n v="1.1551066666666667"/>
    <n v="46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21T01:49:54"/>
    <n v="1372384194"/>
    <x v="2089"/>
    <b v="0"/>
    <n v="62"/>
    <b v="1"/>
    <s v="music/indie rock"/>
    <n v="1.2040040000000001"/>
    <n v="49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3-15T09:09:15"/>
    <n v="1359104955"/>
    <x v="2090"/>
    <b v="0"/>
    <n v="160"/>
    <b v="1"/>
    <s v="music/indie rock"/>
    <n v="1.1504037499999999"/>
    <n v="58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20T20:00:00"/>
    <n v="1294818278"/>
    <x v="2091"/>
    <b v="0"/>
    <n v="246"/>
    <b v="1"/>
    <s v="music/indie rock"/>
    <n v="1.2046777777777777"/>
    <n v="88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26T16:58:52"/>
    <n v="1312822732"/>
    <x v="2092"/>
    <b v="0"/>
    <n v="55"/>
    <b v="1"/>
    <s v="music/indie rock"/>
    <n v="1.0128333333333333"/>
    <n v="110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3-01-10T21:30:32"/>
    <n v="1351024232"/>
    <x v="2093"/>
    <b v="0"/>
    <n v="23"/>
    <b v="1"/>
    <s v="music/indie rock"/>
    <n v="1.0246666666666666"/>
    <n v="67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24T03:00:00"/>
    <n v="1327969730"/>
    <x v="2094"/>
    <b v="0"/>
    <n v="72"/>
    <b v="1"/>
    <s v="music/indie rock"/>
    <n v="1.2054285714285715"/>
    <n v="59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21T17:36:13"/>
    <n v="1312392973"/>
    <x v="2095"/>
    <b v="0"/>
    <n v="22"/>
    <b v="1"/>
    <s v="music/indie rock"/>
    <n v="1"/>
    <n v="11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1-14T03:59:00"/>
    <n v="1349892735"/>
    <x v="2096"/>
    <b v="0"/>
    <n v="14"/>
    <b v="1"/>
    <s v="music/indie rock"/>
    <n v="1.0166666666666666"/>
    <n v="44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20T15:02:15"/>
    <n v="1317564135"/>
    <x v="2097"/>
    <b v="0"/>
    <n v="38"/>
    <b v="1"/>
    <s v="music/indie rock"/>
    <n v="1"/>
    <n v="79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27T02:43:55"/>
    <n v="1328582635"/>
    <x v="2098"/>
    <b v="0"/>
    <n v="32"/>
    <b v="1"/>
    <s v="music/indie rock"/>
    <n v="1.0033333333333334"/>
    <n v="188"/>
    <x v="4"/>
    <x v="14"/>
  </r>
  <r>
    <n v="2099"/>
    <s v="Roosevelt Died."/>
    <s v="Our tour van died, we need help!"/>
    <n v="3000"/>
    <n v="3971"/>
    <x v="0"/>
    <x v="0"/>
    <s v="USD"/>
    <n v="1435808400"/>
    <d v="2015-07-21T03:40:00"/>
    <n v="1434650084"/>
    <x v="2099"/>
    <b v="0"/>
    <n v="63"/>
    <b v="1"/>
    <s v="music/indie rock"/>
    <n v="1.3236666666666668"/>
    <n v="6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7-19T03:59:00"/>
    <n v="1339704141"/>
    <x v="2100"/>
    <b v="0"/>
    <n v="27"/>
    <b v="1"/>
    <s v="music/indie rock"/>
    <n v="1.3666666666666667"/>
    <n v="30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3-03T03:35:14"/>
    <n v="1323920114"/>
    <x v="2101"/>
    <b v="0"/>
    <n v="44"/>
    <b v="1"/>
    <s v="music/indie rock"/>
    <n v="1.1325000000000001"/>
    <n v="51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24T20:50:48"/>
    <n v="1302036648"/>
    <x v="2102"/>
    <b v="0"/>
    <n v="38"/>
    <b v="1"/>
    <s v="music/indie rock"/>
    <n v="1.36"/>
    <n v="36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11-28T19:07:07"/>
    <n v="1349892427"/>
    <x v="2103"/>
    <b v="0"/>
    <n v="115"/>
    <b v="1"/>
    <s v="music/indie rock"/>
    <n v="1.4612318374694613"/>
    <n v="99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6-19T00:00:00"/>
    <n v="1367286434"/>
    <x v="210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2-10T04:00:00"/>
    <n v="1415472953"/>
    <x v="2105"/>
    <b v="0"/>
    <n v="99"/>
    <b v="1"/>
    <s v="music/indie rock"/>
    <n v="2.54"/>
    <n v="5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2-14T05:09:34"/>
    <n v="1356584974"/>
    <x v="2106"/>
    <b v="0"/>
    <n v="44"/>
    <b v="1"/>
    <s v="music/indie rock"/>
    <n v="1.0704545454545455"/>
    <n v="54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2-01T18:03:13"/>
    <n v="1413997393"/>
    <x v="2107"/>
    <b v="0"/>
    <n v="58"/>
    <b v="1"/>
    <s v="music/indie rock"/>
    <n v="1.0773299999999999"/>
    <n v="37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29T03:55:00"/>
    <n v="1344917580"/>
    <x v="2108"/>
    <b v="0"/>
    <n v="191"/>
    <b v="1"/>
    <s v="music/indie rock"/>
    <n v="1.0731250000000001"/>
    <n v="90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24T17:00:17"/>
    <n v="1433523617"/>
    <x v="2109"/>
    <b v="0"/>
    <n v="40"/>
    <b v="1"/>
    <s v="music/indie rock"/>
    <n v="1.06525"/>
    <n v="107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6-16T04:59:00"/>
    <n v="1398873969"/>
    <x v="2110"/>
    <b v="0"/>
    <n v="38"/>
    <b v="1"/>
    <s v="music/indie rock"/>
    <n v="1.0035000000000001"/>
    <n v="5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9-03T01:00:00"/>
    <n v="1307594625"/>
    <x v="2111"/>
    <b v="0"/>
    <n v="39"/>
    <b v="1"/>
    <s v="music/indie rock"/>
    <n v="1.0649999999999999"/>
    <n v="55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5-04T22:16:33"/>
    <n v="1364854593"/>
    <x v="2112"/>
    <b v="0"/>
    <n v="11"/>
    <b v="1"/>
    <s v="music/indie rock"/>
    <n v="1"/>
    <n v="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4-10-12T20:46:16"/>
    <n v="1408481176"/>
    <x v="2113"/>
    <b v="0"/>
    <n v="107"/>
    <b v="1"/>
    <s v="music/indie rock"/>
    <n v="1.0485714285714285"/>
    <n v="69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28T04:59:00"/>
    <n v="1286480070"/>
    <x v="2114"/>
    <b v="0"/>
    <n v="147"/>
    <b v="1"/>
    <s v="music/indie rock"/>
    <n v="1.0469999999999999"/>
    <n v="36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3-11T01:56:41"/>
    <n v="1295575001"/>
    <x v="2115"/>
    <b v="0"/>
    <n v="36"/>
    <b v="1"/>
    <s v="music/indie rock"/>
    <n v="2.2566666666666668"/>
    <n v="94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21T18:40:03"/>
    <n v="1345056003"/>
    <x v="2116"/>
    <b v="0"/>
    <n v="92"/>
    <b v="1"/>
    <s v="music/indie rock"/>
    <n v="1.0090416666666666"/>
    <n v="52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1-15T04:59:00"/>
    <n v="1444699549"/>
    <x v="2117"/>
    <b v="0"/>
    <n v="35"/>
    <b v="1"/>
    <s v="music/indie rock"/>
    <n v="1.4775"/>
    <n v="51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8-12T20:08:56"/>
    <n v="1308946136"/>
    <x v="2118"/>
    <b v="0"/>
    <n v="17"/>
    <b v="1"/>
    <s v="music/indie rock"/>
    <n v="1.3461099999999999"/>
    <n v="79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9-04T03:07:25"/>
    <n v="1342494445"/>
    <x v="2119"/>
    <b v="0"/>
    <n v="22"/>
    <b v="1"/>
    <s v="music/indie rock"/>
    <n v="1.0075000000000001"/>
    <n v="92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20T23:08:56"/>
    <n v="1384384136"/>
    <x v="2120"/>
    <b v="0"/>
    <n v="69"/>
    <b v="1"/>
    <s v="music/indie rock"/>
    <n v="1.00880375"/>
    <n v="117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30T17:49:08"/>
    <n v="1481564948"/>
    <x v="2121"/>
    <b v="0"/>
    <n v="10"/>
    <b v="0"/>
    <s v="games/video games"/>
    <n v="5.6800000000000002E-3"/>
    <n v="28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26T07:12:49"/>
    <n v="1481181169"/>
    <x v="2122"/>
    <b v="0"/>
    <n v="3"/>
    <b v="0"/>
    <s v="games/video games"/>
    <n v="3.875E-3"/>
    <n v="10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4-03T06:59:00"/>
    <n v="1263982307"/>
    <x v="2123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2-19T05:00:00"/>
    <n v="1286930435"/>
    <x v="2124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24T00:33:53"/>
    <n v="1436142833"/>
    <x v="2125"/>
    <b v="0"/>
    <n v="27"/>
    <b v="0"/>
    <s v="games/video games"/>
    <n v="1.4200000000000001E-2"/>
    <n v="3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27T23:21:27"/>
    <n v="1415488887"/>
    <x v="2126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5-03-31T11:07:43"/>
    <n v="1423570063"/>
    <x v="2127"/>
    <b v="0"/>
    <n v="236"/>
    <b v="0"/>
    <s v="games/video games"/>
    <n v="0.28842857142857142"/>
    <n v="3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10-10T18:32:49"/>
    <n v="1406140369"/>
    <x v="2128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29T00:35:00"/>
    <n v="1454978100"/>
    <x v="2129"/>
    <b v="0"/>
    <n v="12"/>
    <b v="0"/>
    <s v="games/video games"/>
    <n v="0.11799999999999999"/>
    <n v="20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9-04T02:04:23"/>
    <n v="1405130663"/>
    <x v="2130"/>
    <b v="0"/>
    <n v="4"/>
    <b v="0"/>
    <s v="games/video games"/>
    <n v="2.0238095238095236E-3"/>
    <n v="21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31T04:58:11"/>
    <n v="1434085091"/>
    <x v="2131"/>
    <b v="0"/>
    <n v="3"/>
    <b v="0"/>
    <s v="games/video games"/>
    <n v="0.05"/>
    <n v="8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22T11:41:32"/>
    <n v="1388835692"/>
    <x v="2132"/>
    <b v="0"/>
    <n v="99"/>
    <b v="0"/>
    <s v="games/video games"/>
    <n v="2.1129899999999997E-2"/>
    <n v="21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5-13T06:59:00"/>
    <n v="1300328399"/>
    <x v="2133"/>
    <b v="0"/>
    <n v="3"/>
    <b v="0"/>
    <s v="games/video games"/>
    <n v="1.6E-2"/>
    <n v="5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5-16T21:16:31"/>
    <n v="1364505391"/>
    <x v="2134"/>
    <b v="0"/>
    <n v="3"/>
    <b v="0"/>
    <s v="games/video games"/>
    <n v="1.7333333333333333E-2"/>
    <n v="35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23T23:07:13"/>
    <n v="1346800033"/>
    <x v="2135"/>
    <b v="0"/>
    <n v="22"/>
    <b v="0"/>
    <s v="games/video games"/>
    <n v="9.5600000000000004E-2"/>
    <n v="22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1-07T12:13:06"/>
    <n v="1379592786"/>
    <x v="2136"/>
    <b v="0"/>
    <n v="4"/>
    <b v="0"/>
    <s v="games/video games"/>
    <n v="5.9612499999999998E-4"/>
    <n v="1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24T18:30:29"/>
    <n v="1415212229"/>
    <x v="2137"/>
    <b v="0"/>
    <n v="534"/>
    <b v="0"/>
    <s v="games/video games"/>
    <n v="0.28405999999999998"/>
    <n v="27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28T01:18:59"/>
    <n v="1381364339"/>
    <x v="2138"/>
    <b v="0"/>
    <n v="12"/>
    <b v="0"/>
    <s v="games/video games"/>
    <n v="0.128"/>
    <n v="11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22T18:00:08"/>
    <n v="1475604008"/>
    <x v="2139"/>
    <b v="0"/>
    <n v="56"/>
    <b v="0"/>
    <s v="games/video games"/>
    <n v="5.4199999999999998E-2"/>
    <n v="29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30T20:00:24"/>
    <n v="1355342424"/>
    <x v="2140"/>
    <b v="0"/>
    <n v="11"/>
    <b v="0"/>
    <s v="games/video games"/>
    <n v="1.1199999999999999E-3"/>
    <n v="5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2-03T06:39:19"/>
    <n v="1413351559"/>
    <x v="2141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6-01-18T16:50:10"/>
    <n v="1449075010"/>
    <x v="2142"/>
    <b v="0"/>
    <n v="12"/>
    <b v="0"/>
    <s v="games/video games"/>
    <n v="5.7238095238095241E-2"/>
    <n v="50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8-09T19:00:00"/>
    <n v="1275599812"/>
    <x v="2143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10-03T13:07:20"/>
    <n v="1376399240"/>
    <x v="2144"/>
    <b v="0"/>
    <n v="24"/>
    <b v="0"/>
    <s v="games/video games"/>
    <n v="1.7098591549295775E-2"/>
    <n v="25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2-16T06:41:54"/>
    <n v="1382938914"/>
    <x v="2145"/>
    <b v="0"/>
    <n v="89"/>
    <b v="0"/>
    <s v="games/video games"/>
    <n v="0.30433333333333334"/>
    <n v="51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3-01T16:18:30"/>
    <n v="1453997910"/>
    <x v="2146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d v="2014-12-05T08:05:48"/>
    <n v="1413356748"/>
    <x v="2147"/>
    <b v="0"/>
    <n v="55"/>
    <b v="0"/>
    <s v="games/video games"/>
    <n v="6.9641025641025639E-3"/>
    <n v="49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21T16:36:22"/>
    <n v="1425404182"/>
    <x v="2148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8-19T00:00:00"/>
    <n v="1277512556"/>
    <x v="2149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d v="2016-08-01T06:49:59"/>
    <n v="1465800599"/>
    <x v="2150"/>
    <b v="0"/>
    <n v="4"/>
    <b v="0"/>
    <s v="games/video games"/>
    <n v="8.0999999999999996E-3"/>
    <n v="101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7-18T20:20:14"/>
    <n v="1464639614"/>
    <x v="2151"/>
    <b v="0"/>
    <n v="6"/>
    <b v="0"/>
    <s v="games/video games"/>
    <n v="2.6222222222222224E-3"/>
    <n v="20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4-03T18:58:29"/>
    <n v="1392321509"/>
    <x v="2152"/>
    <b v="0"/>
    <n v="4"/>
    <b v="0"/>
    <s v="games/video games"/>
    <n v="1.6666666666666668E-3"/>
    <n v="13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29T07:59:00"/>
    <n v="1417470718"/>
    <x v="2153"/>
    <b v="0"/>
    <n v="4"/>
    <b v="0"/>
    <s v="games/video games"/>
    <n v="9.1244548809124457E-5"/>
    <n v="9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2-16T15:10:27"/>
    <n v="1389193827"/>
    <x v="2154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4-19T16:56:25"/>
    <n v="1456854985"/>
    <x v="215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10-05T20:30:06"/>
    <n v="1375475406"/>
    <x v="2156"/>
    <b v="0"/>
    <n v="83"/>
    <b v="0"/>
    <s v="games/video games"/>
    <n v="2.6660714285714284E-2"/>
    <n v="18"/>
    <x v="6"/>
    <x v="17"/>
  </r>
  <r>
    <n v="2157"/>
    <s v="Nin"/>
    <s v="Gamers and 90's fans unite in this small tale of epic proportions!"/>
    <n v="75000"/>
    <n v="21144"/>
    <x v="2"/>
    <x v="0"/>
    <s v="USD"/>
    <n v="1482479940"/>
    <d v="2017-01-11T07:59:00"/>
    <n v="1479684783"/>
    <x v="2157"/>
    <b v="0"/>
    <n v="57"/>
    <b v="0"/>
    <s v="games/video games"/>
    <n v="0.28192"/>
    <n v="371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23T20:29:34"/>
    <n v="1356121774"/>
    <x v="2158"/>
    <b v="0"/>
    <n v="311"/>
    <b v="0"/>
    <s v="games/video games"/>
    <n v="6.5900366666666668E-2"/>
    <n v="64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8-04T17:32:54"/>
    <n v="1308245574"/>
    <x v="2159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6-07T17:05:05"/>
    <n v="1334855105"/>
    <x v="2160"/>
    <b v="0"/>
    <n v="16"/>
    <b v="0"/>
    <s v="games/video games"/>
    <n v="8.5000000000000006E-3"/>
    <n v="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5-10-12T20:27:39"/>
    <n v="1440448059"/>
    <x v="2161"/>
    <b v="0"/>
    <n v="13"/>
    <b v="1"/>
    <s v="music/rock"/>
    <n v="1.1575"/>
    <n v="36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8-12T18:23:11"/>
    <n v="1403547791"/>
    <x v="2162"/>
    <b v="0"/>
    <n v="58"/>
    <b v="1"/>
    <s v="music/rock"/>
    <n v="1.1226666666666667"/>
    <n v="87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27T03:50:00"/>
    <n v="1429306520"/>
    <x v="2163"/>
    <b v="0"/>
    <n v="44"/>
    <b v="1"/>
    <s v="music/rock"/>
    <n v="1.3220000000000001"/>
    <n v="75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6-07-14T03:59:00"/>
    <n v="1464196414"/>
    <x v="2164"/>
    <b v="0"/>
    <n v="83"/>
    <b v="1"/>
    <s v="music/rock"/>
    <n v="1.0263636363636364"/>
    <n v="68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27T15:00:35"/>
    <n v="1457539235"/>
    <x v="2165"/>
    <b v="0"/>
    <n v="117"/>
    <b v="1"/>
    <s v="music/rock"/>
    <n v="1.3864000000000001"/>
    <n v="30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24T21:06:58"/>
    <n v="1413922018"/>
    <x v="2166"/>
    <b v="0"/>
    <n v="32"/>
    <b v="1"/>
    <s v="music/rock"/>
    <n v="1.466"/>
    <n v="9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10-04T01:35:37"/>
    <n v="1346463337"/>
    <x v="2167"/>
    <b v="0"/>
    <n v="8"/>
    <b v="1"/>
    <s v="music/rock"/>
    <n v="1.2"/>
    <n v="23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3-01T05:00:00"/>
    <n v="1484058261"/>
    <x v="2168"/>
    <b v="0"/>
    <n v="340"/>
    <b v="1"/>
    <s v="music/rock"/>
    <n v="1.215816111111111"/>
    <n v="64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21T16:49:11"/>
    <n v="1488214151"/>
    <x v="2169"/>
    <b v="0"/>
    <n v="7"/>
    <b v="1"/>
    <s v="music/rock"/>
    <n v="1"/>
    <n v="22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9-10T18:00:22"/>
    <n v="1436810422"/>
    <x v="2170"/>
    <b v="0"/>
    <n v="19"/>
    <b v="1"/>
    <s v="music/rock"/>
    <n v="1.8085714285714285"/>
    <n v="33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7-11T05:00:00"/>
    <n v="1431903495"/>
    <x v="2171"/>
    <b v="0"/>
    <n v="47"/>
    <b v="1"/>
    <s v="music/rock"/>
    <n v="1.0607500000000001"/>
    <n v="90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5-07T13:55:20"/>
    <n v="1426773320"/>
    <x v="2172"/>
    <b v="0"/>
    <n v="13"/>
    <b v="1"/>
    <s v="music/rock"/>
    <n v="1"/>
    <n v="77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29T03:59:00"/>
    <n v="1376066243"/>
    <x v="2173"/>
    <b v="0"/>
    <n v="90"/>
    <b v="1"/>
    <s v="music/rock"/>
    <n v="1.2692857142857144"/>
    <n v="59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24T13:01:47"/>
    <n v="1459861307"/>
    <x v="2174"/>
    <b v="0"/>
    <n v="63"/>
    <b v="1"/>
    <s v="music/rock"/>
    <n v="1.0297499999999999"/>
    <n v="65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8-09T00:13:06"/>
    <n v="1468455186"/>
    <x v="2175"/>
    <b v="0"/>
    <n v="26"/>
    <b v="1"/>
    <s v="music/rock"/>
    <n v="2.5"/>
    <n v="6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21T15:11:49"/>
    <n v="1427987509"/>
    <x v="2176"/>
    <b v="0"/>
    <n v="71"/>
    <b v="1"/>
    <s v="music/rock"/>
    <n v="1.2602"/>
    <n v="89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25T06:01:07"/>
    <n v="1463032867"/>
    <x v="2177"/>
    <b v="0"/>
    <n v="38"/>
    <b v="1"/>
    <s v="music/rock"/>
    <n v="1.0012000000000001"/>
    <n v="66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2-06T15:16:37"/>
    <n v="1482160597"/>
    <x v="2178"/>
    <b v="0"/>
    <n v="859"/>
    <b v="1"/>
    <s v="music/rock"/>
    <n v="1.3864000000000001"/>
    <n v="40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30T04:06:32"/>
    <n v="1426133192"/>
    <x v="2179"/>
    <b v="0"/>
    <n v="21"/>
    <b v="1"/>
    <s v="music/rock"/>
    <n v="1.6140000000000001"/>
    <n v="77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2-02T17:04:28"/>
    <n v="1443801868"/>
    <x v="2180"/>
    <b v="0"/>
    <n v="78"/>
    <b v="1"/>
    <s v="music/rock"/>
    <n v="1.071842"/>
    <n v="69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3-12T00:07:33"/>
    <n v="1486426053"/>
    <x v="2181"/>
    <b v="0"/>
    <n v="53"/>
    <b v="1"/>
    <s v="games/tabletop games"/>
    <n v="1.5309999999999999"/>
    <n v="5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21T21:37:05"/>
    <n v="1409261825"/>
    <x v="2182"/>
    <b v="0"/>
    <n v="356"/>
    <b v="1"/>
    <s v="games/tabletop games"/>
    <n v="5.2416666666666663"/>
    <n v="44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28T05:00:00"/>
    <n v="1484037977"/>
    <x v="2183"/>
    <b v="0"/>
    <n v="279"/>
    <b v="1"/>
    <s v="games/tabletop games"/>
    <n v="4.8927777777777779"/>
    <n v="32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2-13T16:00:00"/>
    <n v="1452530041"/>
    <x v="2184"/>
    <b v="1"/>
    <n v="266"/>
    <b v="1"/>
    <s v="games/tabletop games"/>
    <n v="2.8473999999999999"/>
    <n v="107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4-14T08:23:59"/>
    <n v="1360830239"/>
    <x v="2185"/>
    <b v="0"/>
    <n v="623"/>
    <b v="1"/>
    <s v="games/tabletop games"/>
    <n v="18.569700000000001"/>
    <n v="149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26T02:00:00"/>
    <n v="1470062743"/>
    <x v="2186"/>
    <b v="0"/>
    <n v="392"/>
    <b v="1"/>
    <s v="games/tabletop games"/>
    <n v="1.0967499999999999"/>
    <n v="5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22T03:59:00"/>
    <n v="1425531666"/>
    <x v="2187"/>
    <b v="1"/>
    <n v="3562"/>
    <b v="1"/>
    <s v="games/tabletop games"/>
    <n v="10.146425000000001"/>
    <n v="5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1-13T17:00:00"/>
    <n v="1474380241"/>
    <x v="2188"/>
    <b v="0"/>
    <n v="514"/>
    <b v="1"/>
    <s v="games/tabletop games"/>
    <n v="4.1217692027666546"/>
    <n v="44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5-10T22:00:00"/>
    <n v="1460055300"/>
    <x v="2189"/>
    <b v="0"/>
    <n v="88"/>
    <b v="1"/>
    <s v="games/tabletop games"/>
    <n v="5.0324999999999998"/>
    <n v="69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4-11T06:59:00"/>
    <n v="1455721204"/>
    <x v="2190"/>
    <b v="0"/>
    <n v="537"/>
    <b v="1"/>
    <s v="games/tabletop games"/>
    <n v="1.8461052631578947"/>
    <n v="65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3-05T20:00:27"/>
    <n v="1486065627"/>
    <x v="2191"/>
    <b v="0"/>
    <n v="25"/>
    <b v="1"/>
    <s v="games/tabletop games"/>
    <n v="1.1973333333333334"/>
    <n v="36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7-01-03T23:00:00"/>
    <n v="1479414344"/>
    <x v="2192"/>
    <b v="0"/>
    <n v="3238"/>
    <b v="1"/>
    <s v="games/tabletop games"/>
    <n v="10.812401666666668"/>
    <n v="40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2-10T04:59:00"/>
    <n v="1477043072"/>
    <x v="2193"/>
    <b v="0"/>
    <n v="897"/>
    <b v="1"/>
    <s v="games/tabletop games"/>
    <n v="4.5237333333333334"/>
    <n v="7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4-14T17:11:30"/>
    <n v="1456423890"/>
    <x v="2194"/>
    <b v="0"/>
    <n v="878"/>
    <b v="1"/>
    <s v="games/tabletop games"/>
    <n v="5.3737000000000004"/>
    <n v="6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30T18:31:40"/>
    <n v="1436725900"/>
    <x v="2195"/>
    <b v="0"/>
    <n v="115"/>
    <b v="1"/>
    <s v="games/tabletop games"/>
    <n v="1.2032608695652174"/>
    <n v="48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21T07:00:00"/>
    <n v="1478000502"/>
    <x v="2196"/>
    <b v="0"/>
    <n v="234"/>
    <b v="1"/>
    <s v="games/tabletop games"/>
    <n v="1.1383571428571428"/>
    <n v="68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3-19T14:00:59"/>
    <n v="1422540059"/>
    <x v="2197"/>
    <b v="0"/>
    <n v="4330"/>
    <b v="1"/>
    <s v="games/tabletop games"/>
    <n v="9.5103109999999997"/>
    <n v="66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2-03T13:20:00"/>
    <n v="1444911600"/>
    <x v="2198"/>
    <b v="0"/>
    <n v="651"/>
    <b v="1"/>
    <s v="games/tabletop games"/>
    <n v="1.3289249999999999"/>
    <n v="82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d v="2015-11-03T09:59:58"/>
    <n v="1442311198"/>
    <x v="2199"/>
    <b v="1"/>
    <n v="251"/>
    <b v="1"/>
    <s v="games/tabletop games"/>
    <n v="1.4697777777777778"/>
    <n v="53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25T03:00:00"/>
    <n v="1433775668"/>
    <x v="2200"/>
    <b v="0"/>
    <n v="263"/>
    <b v="1"/>
    <s v="games/tabletop games"/>
    <n v="5.4215"/>
    <n v="4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2-04T20:19:25"/>
    <n v="1357157965"/>
    <x v="2201"/>
    <b v="0"/>
    <n v="28"/>
    <b v="1"/>
    <s v="music/electronic music"/>
    <n v="3.8271818181818182"/>
    <n v="15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20T20:22:48"/>
    <n v="1349209368"/>
    <x v="2202"/>
    <b v="0"/>
    <n v="721"/>
    <b v="1"/>
    <s v="music/electronic music"/>
    <n v="7.0418124999999998"/>
    <n v="39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10-13T20:38:02"/>
    <n v="1440535082"/>
    <x v="2203"/>
    <b v="0"/>
    <n v="50"/>
    <b v="1"/>
    <s v="music/electronic music"/>
    <n v="1.0954999999999999"/>
    <n v="44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28T07:28:39"/>
    <n v="1360222119"/>
    <x v="2204"/>
    <b v="0"/>
    <n v="73"/>
    <b v="1"/>
    <s v="music/electronic music"/>
    <n v="1.3286666666666667"/>
    <n v="2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20T19:43:09"/>
    <n v="1335987789"/>
    <x v="2205"/>
    <b v="0"/>
    <n v="27"/>
    <b v="1"/>
    <s v="music/electronic music"/>
    <n v="1.52"/>
    <n v="4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5-05T06:10:24"/>
    <n v="1333001424"/>
    <x v="2206"/>
    <b v="0"/>
    <n v="34"/>
    <b v="1"/>
    <s v="music/electronic music"/>
    <n v="1.0272727272727273"/>
    <n v="33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2-05T05:39:33"/>
    <n v="1381984773"/>
    <x v="2207"/>
    <b v="0"/>
    <n v="7"/>
    <b v="1"/>
    <s v="music/electronic music"/>
    <n v="1"/>
    <n v="28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26T04:00:00"/>
    <n v="1328649026"/>
    <x v="2208"/>
    <b v="0"/>
    <n v="24"/>
    <b v="1"/>
    <s v="music/electronic music"/>
    <n v="1.016"/>
    <n v="42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5-03T23:00:00"/>
    <n v="1396524644"/>
    <x v="2209"/>
    <b v="0"/>
    <n v="15"/>
    <b v="1"/>
    <s v="music/electronic music"/>
    <n v="1.508"/>
    <n v="50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5-03T17:36:00"/>
    <n v="1329442510"/>
    <x v="2210"/>
    <b v="0"/>
    <n v="72"/>
    <b v="1"/>
    <s v="music/electronic music"/>
    <n v="1.11425"/>
    <n v="62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29T06:59:00"/>
    <n v="1395168625"/>
    <x v="2211"/>
    <b v="0"/>
    <n v="120"/>
    <b v="1"/>
    <s v="music/electronic music"/>
    <n v="1.956"/>
    <n v="41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23T01:00:00"/>
    <n v="1380650177"/>
    <x v="2212"/>
    <b v="0"/>
    <n v="123"/>
    <b v="1"/>
    <s v="music/electronic music"/>
    <n v="1.1438333333333333"/>
    <n v="56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6-03T19:49:39"/>
    <n v="1429127379"/>
    <x v="2213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25T19:00:48"/>
    <n v="1389121248"/>
    <x v="2214"/>
    <b v="0"/>
    <n v="24"/>
    <b v="1"/>
    <s v="music/electronic music"/>
    <n v="2.9250166666666666"/>
    <n v="7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4-01T06:59:00"/>
    <n v="1329671572"/>
    <x v="2215"/>
    <b v="0"/>
    <n v="33"/>
    <b v="1"/>
    <s v="music/electronic music"/>
    <n v="1.5636363636363637"/>
    <n v="2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8-11T18:02:25"/>
    <n v="1436464945"/>
    <x v="2216"/>
    <b v="0"/>
    <n v="14"/>
    <b v="1"/>
    <s v="music/electronic music"/>
    <n v="1.0566666666666666"/>
    <n v="23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21T08:00:00"/>
    <n v="1445539113"/>
    <x v="2217"/>
    <b v="0"/>
    <n v="9"/>
    <b v="1"/>
    <s v="music/electronic music"/>
    <n v="1.0119047619047619"/>
    <n v="47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9-17T00:00:00"/>
    <n v="1344281383"/>
    <x v="2218"/>
    <b v="0"/>
    <n v="76"/>
    <b v="1"/>
    <s v="music/electronic music"/>
    <n v="1.2283299999999999"/>
    <n v="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9-07T17:15:12"/>
    <n v="1437412512"/>
    <x v="2219"/>
    <b v="0"/>
    <n v="19"/>
    <b v="1"/>
    <s v="music/electronic music"/>
    <n v="1.0149999999999999"/>
    <n v="53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8-15T01:27:16"/>
    <n v="1372296436"/>
    <x v="2220"/>
    <b v="0"/>
    <n v="69"/>
    <b v="1"/>
    <s v="music/electronic music"/>
    <n v="1.0114285714285713"/>
    <n v="51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5-12T00:00:00"/>
    <n v="1458748809"/>
    <x v="2221"/>
    <b v="0"/>
    <n v="218"/>
    <b v="1"/>
    <s v="games/tabletop games"/>
    <n v="1.0811999999999999"/>
    <n v="37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2-16T18:54:07"/>
    <n v="1325184847"/>
    <x v="2222"/>
    <b v="0"/>
    <n v="30"/>
    <b v="1"/>
    <s v="games/tabletop games"/>
    <n v="1.6259999999999999"/>
    <n v="27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7-16T15:22:48"/>
    <n v="1432826568"/>
    <x v="2223"/>
    <b v="0"/>
    <n v="100"/>
    <b v="1"/>
    <s v="games/tabletop games"/>
    <n v="1.0580000000000001"/>
    <n v="206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1-17T19:00:00"/>
    <n v="1475337675"/>
    <x v="2224"/>
    <b v="0"/>
    <n v="296"/>
    <b v="1"/>
    <s v="games/tabletop games"/>
    <n v="2.4315000000000002"/>
    <n v="82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10-10T19:00:15"/>
    <n v="1408734015"/>
    <x v="2225"/>
    <b v="0"/>
    <n v="1204"/>
    <b v="1"/>
    <s v="games/tabletop games"/>
    <n v="9.4483338095238096"/>
    <n v="165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3-02T04:59:00"/>
    <n v="1452625822"/>
    <x v="2226"/>
    <b v="0"/>
    <n v="321"/>
    <b v="1"/>
    <s v="games/tabletop games"/>
    <n v="1.0846283333333333"/>
    <n v="61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2-02T20:22:35"/>
    <n v="1381778555"/>
    <x v="2227"/>
    <b v="0"/>
    <n v="301"/>
    <b v="1"/>
    <s v="games/tabletop games"/>
    <n v="1.5737692307692308"/>
    <n v="68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9-04T06:40:36"/>
    <n v="1437115236"/>
    <x v="2228"/>
    <b v="0"/>
    <n v="144"/>
    <b v="1"/>
    <s v="games/tabletop games"/>
    <n v="11.744899999999999"/>
    <n v="82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22T04:00:00"/>
    <n v="1375113391"/>
    <x v="2229"/>
    <b v="0"/>
    <n v="539"/>
    <b v="1"/>
    <s v="games/tabletop games"/>
    <n v="1.7104755366949576"/>
    <n v="2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5-14T21:08:47"/>
    <n v="1395868127"/>
    <x v="2230"/>
    <b v="0"/>
    <n v="498"/>
    <b v="1"/>
    <s v="games/tabletop games"/>
    <n v="1.2595294117647058"/>
    <n v="21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7-14T05:00:00"/>
    <n v="1369864301"/>
    <x v="2231"/>
    <b v="0"/>
    <n v="1113"/>
    <b v="1"/>
    <s v="games/tabletop games"/>
    <n v="12.121296000000001"/>
    <n v="27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8-07T03:00:00"/>
    <n v="1402945408"/>
    <x v="2232"/>
    <b v="0"/>
    <n v="988"/>
    <b v="1"/>
    <s v="games/tabletop games"/>
    <n v="4.9580000000000002"/>
    <n v="25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6-01-02T00:00:00"/>
    <n v="1448269539"/>
    <x v="2233"/>
    <b v="0"/>
    <n v="391"/>
    <b v="1"/>
    <s v="games/tabletop games"/>
    <n v="3.3203999999999998"/>
    <n v="2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24T19:47:27"/>
    <n v="1481053647"/>
    <x v="2234"/>
    <b v="0"/>
    <n v="28"/>
    <b v="1"/>
    <s v="games/tabletop games"/>
    <n v="11.65"/>
    <n v="42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4-16T23:31:51"/>
    <n v="1424997111"/>
    <x v="2235"/>
    <b v="0"/>
    <n v="147"/>
    <b v="1"/>
    <s v="games/tabletop games"/>
    <n v="1.5331538461538461"/>
    <n v="136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20T14:48:43"/>
    <n v="1451746123"/>
    <x v="2236"/>
    <b v="0"/>
    <n v="680"/>
    <b v="1"/>
    <s v="games/tabletop games"/>
    <n v="5.3710714285714287"/>
    <n v="2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2-01T07:59:00"/>
    <n v="1412294683"/>
    <x v="2237"/>
    <b v="0"/>
    <n v="983"/>
    <b v="1"/>
    <s v="games/tabletop games"/>
    <n v="3.5292777777777777"/>
    <n v="65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29T14:55:16"/>
    <n v="1486565716"/>
    <x v="2238"/>
    <b v="0"/>
    <n v="79"/>
    <b v="1"/>
    <s v="games/tabletop games"/>
    <n v="1.3740000000000001"/>
    <n v="70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20T04:02:00"/>
    <n v="1382742014"/>
    <x v="2239"/>
    <b v="0"/>
    <n v="426"/>
    <b v="1"/>
    <s v="games/tabletop games"/>
    <n v="1.2802667999999999"/>
    <n v="75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5-11T19:49:04"/>
    <n v="1458762544"/>
    <x v="2240"/>
    <b v="0"/>
    <n v="96"/>
    <b v="1"/>
    <s v="games/tabletop games"/>
    <n v="2.7067999999999999"/>
    <n v="141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21T19:51:40"/>
    <n v="1485892300"/>
    <x v="2241"/>
    <b v="0"/>
    <n v="163"/>
    <b v="1"/>
    <s v="games/tabletop games"/>
    <n v="8.0640000000000001"/>
    <n v="49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2-16T03:02:00"/>
    <n v="1382449733"/>
    <x v="2242"/>
    <b v="0"/>
    <n v="2525"/>
    <b v="1"/>
    <s v="games/tabletop games"/>
    <n v="13.600976000000001"/>
    <n v="54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4-01T03:00:00"/>
    <n v="1488823290"/>
    <x v="2243"/>
    <b v="0"/>
    <n v="2035"/>
    <b v="1"/>
    <s v="games/tabletop games"/>
    <n v="9302.5"/>
    <n v="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1-04T20:30:00"/>
    <n v="1475609946"/>
    <x v="2244"/>
    <b v="0"/>
    <n v="290"/>
    <b v="1"/>
    <s v="games/tabletop games"/>
    <n v="3.7702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3-12T18:00:00"/>
    <n v="1390323617"/>
    <x v="2245"/>
    <b v="0"/>
    <n v="1980"/>
    <b v="1"/>
    <s v="games/tabletop games"/>
    <n v="26.47025"/>
    <n v="53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23T19:00:10"/>
    <n v="1438801210"/>
    <x v="2246"/>
    <b v="0"/>
    <n v="57"/>
    <b v="1"/>
    <s v="games/tabletop games"/>
    <n v="1.0012000000000001"/>
    <n v="44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8-17T15:59:25"/>
    <n v="1436975965"/>
    <x v="2247"/>
    <b v="0"/>
    <n v="380"/>
    <b v="1"/>
    <s v="games/tabletop games"/>
    <n v="1.0445405405405406"/>
    <n v="5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7-01-02T21:01:18"/>
    <n v="1479157278"/>
    <x v="2248"/>
    <b v="0"/>
    <n v="128"/>
    <b v="1"/>
    <s v="games/tabletop games"/>
    <n v="1.0721428571428571"/>
    <n v="59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21T15:52:45"/>
    <n v="1362329565"/>
    <x v="2249"/>
    <b v="0"/>
    <n v="180"/>
    <b v="1"/>
    <s v="games/tabletop games"/>
    <n v="1.6877142857142857"/>
    <n v="33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22T01:07:53"/>
    <n v="1478131673"/>
    <x v="2250"/>
    <b v="0"/>
    <n v="571"/>
    <b v="1"/>
    <s v="games/tabletop games"/>
    <n v="9.7511200000000002"/>
    <n v="427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9-04T08:17:57"/>
    <n v="1406362677"/>
    <x v="2251"/>
    <b v="0"/>
    <n v="480"/>
    <b v="1"/>
    <s v="games/tabletop games"/>
    <n v="1.3444929411764706"/>
    <n v="24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25T07:52:18"/>
    <n v="1469173938"/>
    <x v="2252"/>
    <b v="0"/>
    <n v="249"/>
    <b v="1"/>
    <s v="games/tabletop games"/>
    <n v="2.722777777777778"/>
    <n v="98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2-07T16:09:07"/>
    <n v="1445267347"/>
    <x v="2253"/>
    <b v="0"/>
    <n v="84"/>
    <b v="1"/>
    <s v="games/tabletop games"/>
    <n v="1.1268750000000001"/>
    <n v="10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2-12T15:32:48"/>
    <n v="1484667168"/>
    <x v="2254"/>
    <b v="0"/>
    <n v="197"/>
    <b v="1"/>
    <s v="games/tabletop games"/>
    <n v="4.5979999999999999"/>
    <n v="1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26T22:50:51"/>
    <n v="1460069451"/>
    <x v="2255"/>
    <b v="0"/>
    <n v="271"/>
    <b v="1"/>
    <s v="games/tabletop games"/>
    <n v="2.8665822784810127"/>
    <n v="4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2-11T10:50:46"/>
    <n v="1478602246"/>
    <x v="2256"/>
    <b v="0"/>
    <n v="50"/>
    <b v="1"/>
    <s v="games/tabletop games"/>
    <n v="2.2270833333333333"/>
    <n v="21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7-08T23:00:00"/>
    <n v="1463351329"/>
    <x v="2257"/>
    <b v="0"/>
    <n v="169"/>
    <b v="1"/>
    <s v="games/tabletop games"/>
    <n v="6.3613999999999997"/>
    <n v="94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30T18:01:27"/>
    <n v="1431453687"/>
    <x v="2258"/>
    <b v="0"/>
    <n v="205"/>
    <b v="1"/>
    <s v="games/tabletop games"/>
    <n v="1.4650000000000001"/>
    <n v="1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27T19:18:56"/>
    <n v="1480360736"/>
    <x v="2259"/>
    <b v="0"/>
    <n v="206"/>
    <b v="1"/>
    <s v="games/tabletop games"/>
    <n v="18.670999999999999"/>
    <n v="91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4-14T23:24:10"/>
    <n v="1393287850"/>
    <x v="2260"/>
    <b v="0"/>
    <n v="84"/>
    <b v="1"/>
    <s v="games/tabletop games"/>
    <n v="3.2692000000000001"/>
    <n v="97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3-05T17:23:40"/>
    <n v="1485278620"/>
    <x v="2261"/>
    <b v="0"/>
    <n v="210"/>
    <b v="1"/>
    <s v="games/tabletop games"/>
    <n v="7.7949999999999999"/>
    <n v="3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2-07T00:00:00"/>
    <n v="1413295358"/>
    <x v="2262"/>
    <b v="0"/>
    <n v="181"/>
    <b v="1"/>
    <s v="games/tabletop games"/>
    <n v="1.5415151515151515"/>
    <n v="2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2-19T19:58:33"/>
    <n v="1420919913"/>
    <x v="2263"/>
    <b v="0"/>
    <n v="60"/>
    <b v="1"/>
    <s v="games/tabletop games"/>
    <n v="1.1554666666666666"/>
    <n v="14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6-11T03:00:00"/>
    <n v="1462543114"/>
    <x v="2264"/>
    <b v="0"/>
    <n v="445"/>
    <b v="1"/>
    <s v="games/tabletop games"/>
    <n v="1.8003333333333333"/>
    <n v="24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2-11T20:28:27"/>
    <n v="1479241707"/>
    <x v="2265"/>
    <b v="0"/>
    <n v="17"/>
    <b v="1"/>
    <s v="games/tabletop games"/>
    <n v="2.9849999999999999"/>
    <n v="35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5-16T02:00:00"/>
    <n v="1460235592"/>
    <x v="2266"/>
    <b v="0"/>
    <n v="194"/>
    <b v="1"/>
    <s v="games/tabletop games"/>
    <n v="3.2026666666666666"/>
    <n v="2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5-01-09T01:00:00"/>
    <n v="1416945297"/>
    <x v="2267"/>
    <b v="0"/>
    <n v="404"/>
    <b v="1"/>
    <s v="games/tabletop games"/>
    <n v="3.80525"/>
    <n v="18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31T01:58:35"/>
    <n v="1486691915"/>
    <x v="2268"/>
    <b v="0"/>
    <n v="194"/>
    <b v="1"/>
    <s v="games/tabletop games"/>
    <n v="1.026"/>
    <n v="148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26T05:00:00"/>
    <n v="1486745663"/>
    <x v="2269"/>
    <b v="0"/>
    <n v="902"/>
    <b v="1"/>
    <s v="games/tabletop games"/>
    <n v="18.016400000000001"/>
    <n v="50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29T21:59:00"/>
    <n v="1482353513"/>
    <x v="2270"/>
    <b v="0"/>
    <n v="1670"/>
    <b v="1"/>
    <s v="games/tabletop games"/>
    <n v="7.2024800000000004"/>
    <n v="108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29T00:00:04"/>
    <n v="1478736004"/>
    <x v="2271"/>
    <b v="0"/>
    <n v="1328"/>
    <b v="1"/>
    <s v="games/tabletop games"/>
    <n v="2.8309000000000002"/>
    <n v="4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26T16:47:16"/>
    <n v="1446914836"/>
    <x v="2272"/>
    <b v="0"/>
    <n v="944"/>
    <b v="1"/>
    <s v="games/tabletop games"/>
    <n v="13.566000000000001"/>
    <n v="14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31T12:10:42"/>
    <n v="1487164242"/>
    <x v="2273"/>
    <b v="0"/>
    <n v="147"/>
    <b v="1"/>
    <s v="games/tabletop games"/>
    <n v="2.2035999999999998"/>
    <n v="3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3-14T12:00:57"/>
    <n v="1390564857"/>
    <x v="2274"/>
    <b v="0"/>
    <n v="99"/>
    <b v="1"/>
    <s v="games/tabletop games"/>
    <n v="1.196"/>
    <n v="30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5-01-10T14:47:59"/>
    <n v="1416667679"/>
    <x v="2275"/>
    <b v="0"/>
    <n v="79"/>
    <b v="1"/>
    <s v="games/tabletop games"/>
    <n v="4.0776923076923079"/>
    <n v="34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24T15:38:09"/>
    <n v="1386344289"/>
    <x v="2276"/>
    <b v="0"/>
    <n v="75"/>
    <b v="1"/>
    <s v="games/tabletop games"/>
    <n v="1.0581826105905425"/>
    <n v="6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3-17T16:17:03"/>
    <n v="1327767423"/>
    <x v="2277"/>
    <b v="0"/>
    <n v="207"/>
    <b v="1"/>
    <s v="games/tabletop games"/>
    <n v="1.4108235294117648"/>
    <n v="58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22T22:59:00"/>
    <n v="1448902867"/>
    <x v="2278"/>
    <b v="0"/>
    <n v="102"/>
    <b v="1"/>
    <s v="games/tabletop games"/>
    <n v="2.7069999999999999"/>
    <n v="53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23T04:00:00"/>
    <n v="1421436099"/>
    <x v="2279"/>
    <b v="0"/>
    <n v="32"/>
    <b v="1"/>
    <s v="games/tabletop games"/>
    <n v="1.538"/>
    <n v="48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10-06T14:59:51"/>
    <n v="1439909991"/>
    <x v="2280"/>
    <b v="0"/>
    <n v="480"/>
    <b v="1"/>
    <s v="games/tabletop games"/>
    <n v="4.0357653061224488"/>
    <n v="82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8-13T06:50:00"/>
    <n v="1306219897"/>
    <x v="2281"/>
    <b v="0"/>
    <n v="11"/>
    <b v="1"/>
    <s v="music/rock"/>
    <n v="1.85"/>
    <n v="50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2-02T04:11:26"/>
    <n v="1447560686"/>
    <x v="2282"/>
    <b v="0"/>
    <n v="12"/>
    <b v="1"/>
    <s v="music/rock"/>
    <n v="1.8533333333333333"/>
    <n v="116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28T02:00:04"/>
    <n v="1331348404"/>
    <x v="2283"/>
    <b v="0"/>
    <n v="48"/>
    <b v="1"/>
    <s v="music/rock"/>
    <n v="1.0085533333333332"/>
    <n v="6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31T04:00:00"/>
    <n v="1297451245"/>
    <x v="2284"/>
    <b v="0"/>
    <n v="59"/>
    <b v="1"/>
    <s v="music/rock"/>
    <n v="1.0622116666666668"/>
    <n v="108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7-18T04:27:23"/>
    <n v="1338352043"/>
    <x v="2285"/>
    <b v="0"/>
    <n v="79"/>
    <b v="1"/>
    <s v="music/rock"/>
    <n v="1.2136666666666667"/>
    <n v="46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25T03:59:00"/>
    <n v="1376003254"/>
    <x v="2286"/>
    <b v="0"/>
    <n v="14"/>
    <b v="1"/>
    <s v="music/rock"/>
    <n v="1.0006666666666666"/>
    <n v="107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7-12T16:01:00"/>
    <n v="1401724860"/>
    <x v="2287"/>
    <b v="0"/>
    <n v="106"/>
    <b v="1"/>
    <s v="music/rock"/>
    <n v="1.1997755555555556"/>
    <n v="5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7-15T18:00:00"/>
    <n v="1339098689"/>
    <x v="2288"/>
    <b v="0"/>
    <n v="25"/>
    <b v="1"/>
    <s v="music/rock"/>
    <n v="1.0009999999999999"/>
    <n v="40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25T23:22:00"/>
    <n v="1382659060"/>
    <x v="2289"/>
    <b v="0"/>
    <n v="25"/>
    <b v="1"/>
    <s v="music/rock"/>
    <n v="1.0740000000000001"/>
    <n v="6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20T17:00:00"/>
    <n v="1252908330"/>
    <x v="2290"/>
    <b v="0"/>
    <n v="29"/>
    <b v="1"/>
    <s v="music/rock"/>
    <n v="1.0406666666666666"/>
    <n v="54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5-12T04:00:00"/>
    <n v="1332199618"/>
    <x v="2291"/>
    <b v="0"/>
    <n v="43"/>
    <b v="1"/>
    <s v="music/rock"/>
    <n v="1.728"/>
    <n v="100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5-07T16:44:36"/>
    <n v="1332175476"/>
    <x v="2292"/>
    <b v="0"/>
    <n v="46"/>
    <b v="1"/>
    <s v="music/rock"/>
    <n v="1.072505"/>
    <n v="47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10-14T03:59:00"/>
    <n v="1346345999"/>
    <x v="2293"/>
    <b v="0"/>
    <n v="27"/>
    <b v="1"/>
    <s v="music/rock"/>
    <n v="1.0823529411764705"/>
    <n v="34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2-08T17:21:20"/>
    <n v="1356110480"/>
    <x v="2294"/>
    <b v="0"/>
    <n v="112"/>
    <b v="1"/>
    <s v="music/rock"/>
    <n v="1.4608079999999999"/>
    <n v="65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2-14T22:54:16"/>
    <n v="1356648856"/>
    <x v="2295"/>
    <b v="0"/>
    <n v="34"/>
    <b v="1"/>
    <s v="music/rock"/>
    <n v="1.2524999999999999"/>
    <n v="4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3-13T17:33:46"/>
    <n v="1326994426"/>
    <x v="2296"/>
    <b v="0"/>
    <n v="145"/>
    <b v="1"/>
    <s v="music/rock"/>
    <n v="1.4907142857142857"/>
    <n v="72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4-02T03:59:00"/>
    <n v="1328749249"/>
    <x v="2297"/>
    <b v="0"/>
    <n v="19"/>
    <b v="1"/>
    <s v="music/rock"/>
    <n v="1.006"/>
    <n v="5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4-14T19:10:33"/>
    <n v="1393272633"/>
    <x v="2298"/>
    <b v="0"/>
    <n v="288"/>
    <b v="1"/>
    <s v="music/rock"/>
    <n v="1.0507333333333333"/>
    <n v="10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25T00:46:49"/>
    <n v="1295657209"/>
    <x v="2299"/>
    <b v="0"/>
    <n v="14"/>
    <b v="1"/>
    <s v="music/rock"/>
    <n v="3.5016666666666665"/>
    <n v="7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7-17T17:26:56"/>
    <n v="1339694816"/>
    <x v="2300"/>
    <b v="0"/>
    <n v="7"/>
    <b v="1"/>
    <s v="music/rock"/>
    <n v="1.0125"/>
    <n v="116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7-10T03:31:36"/>
    <n v="1369193496"/>
    <x v="2301"/>
    <b v="1"/>
    <n v="211"/>
    <b v="1"/>
    <s v="music/indie rock"/>
    <n v="1.336044"/>
    <n v="32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4-01-19T07:00:00"/>
    <n v="1385585434"/>
    <x v="2302"/>
    <b v="1"/>
    <n v="85"/>
    <b v="1"/>
    <s v="music/indie rock"/>
    <n v="1.7065217391304348"/>
    <n v="46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2-01-01T03:39:56"/>
    <n v="1320287996"/>
    <x v="2303"/>
    <b v="1"/>
    <n v="103"/>
    <b v="1"/>
    <s v="music/indie rock"/>
    <n v="1.0935829457364341"/>
    <n v="6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20T04:59:00"/>
    <n v="1290281691"/>
    <x v="2304"/>
    <b v="1"/>
    <n v="113"/>
    <b v="1"/>
    <s v="music/indie rock"/>
    <n v="1.0070033333333335"/>
    <n v="5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27T18:00:00"/>
    <n v="1405356072"/>
    <x v="2305"/>
    <b v="1"/>
    <n v="167"/>
    <b v="1"/>
    <s v="music/indie rock"/>
    <n v="1.0122777777777778"/>
    <n v="109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29T04:02:09"/>
    <n v="1328760129"/>
    <x v="2306"/>
    <b v="1"/>
    <n v="73"/>
    <b v="1"/>
    <s v="music/indie rock"/>
    <n v="1.0675857142857144"/>
    <n v="51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24T19:15:28"/>
    <n v="1333653333"/>
    <x v="2307"/>
    <b v="1"/>
    <n v="75"/>
    <b v="1"/>
    <s v="music/indie rock"/>
    <n v="1.0665777537961894"/>
    <n v="28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9-17T01:00:00"/>
    <n v="1406847996"/>
    <x v="2308"/>
    <b v="1"/>
    <n v="614"/>
    <b v="1"/>
    <s v="music/indie rock"/>
    <n v="1.0130622"/>
    <n v="82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28T23:42:17"/>
    <n v="1359848537"/>
    <x v="2309"/>
    <b v="1"/>
    <n v="107"/>
    <b v="1"/>
    <s v="music/indie rock"/>
    <n v="1.0667450000000001"/>
    <n v="60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4-09T18:03:35"/>
    <n v="1361300615"/>
    <x v="2310"/>
    <b v="1"/>
    <n v="1224"/>
    <b v="1"/>
    <s v="music/indie rock"/>
    <n v="4.288397837837838"/>
    <n v="65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26T00:06:29"/>
    <n v="1396829189"/>
    <x v="2311"/>
    <b v="1"/>
    <n v="104"/>
    <b v="1"/>
    <s v="music/indie rock"/>
    <n v="1.0411111111111111"/>
    <n v="90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5-07T23:00:00"/>
    <n v="1395155478"/>
    <x v="2312"/>
    <b v="1"/>
    <n v="79"/>
    <b v="1"/>
    <s v="music/indie rock"/>
    <n v="1.0786666666666667"/>
    <n v="41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22T23:00:26"/>
    <n v="1333494026"/>
    <x v="2313"/>
    <b v="1"/>
    <n v="157"/>
    <b v="1"/>
    <s v="music/indie rock"/>
    <n v="1.7584040000000001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26T13:14:17"/>
    <n v="1336482857"/>
    <x v="2314"/>
    <b v="1"/>
    <n v="50"/>
    <b v="1"/>
    <s v="music/indie rock"/>
    <n v="1.5697000000000001"/>
    <n v="38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24T17:25:43"/>
    <n v="1333646743"/>
    <x v="2315"/>
    <b v="1"/>
    <n v="64"/>
    <b v="1"/>
    <s v="music/indie rock"/>
    <n v="1.026"/>
    <n v="40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28T18:24:00"/>
    <n v="1253726650"/>
    <x v="2316"/>
    <b v="1"/>
    <n v="200"/>
    <b v="1"/>
    <s v="music/indie rock"/>
    <n v="1.0404266666666666"/>
    <n v="78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3-06T05:00:00"/>
    <n v="1263474049"/>
    <x v="2317"/>
    <b v="1"/>
    <n v="22"/>
    <b v="1"/>
    <s v="music/indie rock"/>
    <n v="1.04"/>
    <n v="19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10-15T03:59:00"/>
    <n v="1251214014"/>
    <x v="2318"/>
    <b v="1"/>
    <n v="163"/>
    <b v="1"/>
    <s v="music/indie rock"/>
    <n v="1.2105999999999999"/>
    <n v="37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4-01-03T01:58:05"/>
    <n v="1384480685"/>
    <x v="2319"/>
    <b v="1"/>
    <n v="77"/>
    <b v="1"/>
    <s v="music/indie rock"/>
    <n v="1.077"/>
    <n v="42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21T18:36:40"/>
    <n v="1393443400"/>
    <x v="2320"/>
    <b v="1"/>
    <n v="89"/>
    <b v="1"/>
    <s v="music/indie rock"/>
    <n v="1.0866"/>
    <n v="61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23T05:15:01"/>
    <n v="1488694501"/>
    <x v="2321"/>
    <b v="0"/>
    <n v="64"/>
    <b v="0"/>
    <s v="food/small batch"/>
    <n v="0.39120962394619685"/>
    <n v="6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28T20:29:29"/>
    <n v="1489181369"/>
    <x v="2322"/>
    <b v="0"/>
    <n v="4"/>
    <b v="0"/>
    <s v="food/small batch"/>
    <n v="3.1481481481481478E-2"/>
    <n v="21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4-08T18:07:27"/>
    <n v="1489428447"/>
    <x v="2323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4-14T20:14:45"/>
    <n v="1487970885"/>
    <x v="2324"/>
    <b v="0"/>
    <n v="61"/>
    <b v="0"/>
    <s v="food/small batch"/>
    <n v="0.20733333333333334"/>
    <n v="25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4-17T23:32:11"/>
    <n v="1488241931"/>
    <x v="2325"/>
    <b v="0"/>
    <n v="7"/>
    <b v="0"/>
    <s v="food/small batch"/>
    <n v="0.08"/>
    <n v="11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5-19T17:00:00"/>
    <n v="1489106948"/>
    <x v="2326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9-14T22:00:40"/>
    <n v="1406066440"/>
    <x v="2327"/>
    <b v="1"/>
    <n v="3355"/>
    <b v="1"/>
    <s v="food/small batch"/>
    <n v="5.2609431428571432"/>
    <n v="5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7-03T18:45:37"/>
    <n v="1431715537"/>
    <x v="2328"/>
    <b v="1"/>
    <n v="537"/>
    <b v="1"/>
    <s v="food/small batch"/>
    <n v="2.5445000000000002"/>
    <n v="47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8-05T14:59:06"/>
    <n v="1403017146"/>
    <x v="2329"/>
    <b v="1"/>
    <n v="125"/>
    <b v="1"/>
    <s v="food/small batch"/>
    <n v="1.0591999999999999"/>
    <n v="212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6-01-13T00:00:00"/>
    <n v="1448400943"/>
    <x v="2330"/>
    <b v="1"/>
    <n v="163"/>
    <b v="1"/>
    <s v="food/small batch"/>
    <n v="1.0242285714285715"/>
    <n v="220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9-06T00:08:10"/>
    <n v="1405728490"/>
    <x v="2331"/>
    <b v="1"/>
    <n v="283"/>
    <b v="1"/>
    <s v="food/small batch"/>
    <n v="1.4431375"/>
    <n v="41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25T15:04:31"/>
    <n v="1420643071"/>
    <x v="2332"/>
    <b v="1"/>
    <n v="352"/>
    <b v="1"/>
    <s v="food/small batch"/>
    <n v="1.06308"/>
    <n v="76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6-17T17:50:00"/>
    <n v="1399563390"/>
    <x v="2333"/>
    <b v="1"/>
    <n v="94"/>
    <b v="1"/>
    <s v="food/small batch"/>
    <n v="2.1216666666666666"/>
    <n v="1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24T17:34:00"/>
    <n v="1412611498"/>
    <x v="2334"/>
    <b v="1"/>
    <n v="67"/>
    <b v="1"/>
    <s v="food/small batch"/>
    <n v="1.0195000000000001"/>
    <n v="61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30T13:44:03"/>
    <n v="1399902243"/>
    <x v="2335"/>
    <b v="1"/>
    <n v="221"/>
    <b v="1"/>
    <s v="food/small batch"/>
    <n v="1.0227200000000001"/>
    <n v="116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27T22:11:35"/>
    <n v="1390860695"/>
    <x v="2336"/>
    <b v="1"/>
    <n v="2165"/>
    <b v="1"/>
    <s v="food/small batch"/>
    <n v="5.2073254999999996"/>
    <n v="48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7-15T15:22:23"/>
    <n v="1401204143"/>
    <x v="2337"/>
    <b v="1"/>
    <n v="179"/>
    <b v="1"/>
    <s v="food/small batch"/>
    <n v="1.1065833333333333"/>
    <n v="74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7-18T21:31:24"/>
    <n v="1401485484"/>
    <x v="2338"/>
    <b v="1"/>
    <n v="123"/>
    <b v="1"/>
    <s v="food/small batch"/>
    <n v="1.0114333333333334"/>
    <n v="123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7-01-07T07:59:00"/>
    <n v="1479496309"/>
    <x v="2339"/>
    <b v="1"/>
    <n v="1104"/>
    <b v="1"/>
    <s v="food/small batch"/>
    <n v="2.9420799999999998"/>
    <n v="67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1-18T15:25:38"/>
    <n v="1475249138"/>
    <x v="2340"/>
    <b v="1"/>
    <n v="403"/>
    <b v="1"/>
    <s v="food/small batch"/>
    <n v="1.0577749999999999"/>
    <n v="105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31T19:31:44"/>
    <n v="1434137504"/>
    <x v="2341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25T05:00:00"/>
    <n v="1410799870"/>
    <x v="2342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27T19:47:00"/>
    <n v="1447962505"/>
    <x v="2343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7-13T17:27:49"/>
    <n v="1464197269"/>
    <x v="2344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4-19T23:39:00"/>
    <n v="1424822556"/>
    <x v="2345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1-05T19:10:31"/>
    <n v="1472843431"/>
    <x v="2346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9-13T14:34:36"/>
    <n v="1469543676"/>
    <x v="2347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3-10T22:22:18"/>
    <n v="1450822938"/>
    <x v="234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30T18:37:08"/>
    <n v="1436812628"/>
    <x v="2349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22T20:12:50"/>
    <n v="1480882370"/>
    <x v="235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5-19T02:25:39"/>
    <n v="1427768739"/>
    <x v="2351"/>
    <b v="0"/>
    <n v="7"/>
    <b v="0"/>
    <s v="technology/web"/>
    <n v="5.7142857142857143E-3"/>
    <n v="15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25T15:12:32"/>
    <n v="1428419552"/>
    <x v="23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5-10T16:13:42"/>
    <n v="1428596022"/>
    <x v="2353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29T17:21:00"/>
    <n v="1415726460"/>
    <x v="2354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21T22:02:16"/>
    <n v="1428012136"/>
    <x v="2355"/>
    <b v="0"/>
    <n v="2"/>
    <b v="0"/>
    <s v="technology/web"/>
    <n v="6.875E-3"/>
    <n v="28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24T18:48:24"/>
    <n v="1430938104"/>
    <x v="2356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1-05T14:52:58"/>
    <n v="1442501578"/>
    <x v="2357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2-19T00:39:00"/>
    <n v="1417818036"/>
    <x v="2358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22T15:35:24"/>
    <n v="1433432124"/>
    <x v="2359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26T16:58:00"/>
    <n v="1452272280"/>
    <x v="236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5-19T22:00:00"/>
    <n v="1459975008"/>
    <x v="2361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30T16:31:10"/>
    <n v="1415723470"/>
    <x v="2362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6-01-17T00:16:40"/>
    <n v="1447460200"/>
    <x v="2363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1-14T22:25:56"/>
    <n v="1441146356"/>
    <x v="2364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2-05T23:00:00"/>
    <n v="1449596425"/>
    <x v="236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1-09T12:45:33"/>
    <n v="1442839533"/>
    <x v="2366"/>
    <b v="0"/>
    <n v="27"/>
    <b v="0"/>
    <s v="technology/web"/>
    <n v="0.1052"/>
    <n v="97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5-14T22:16:56"/>
    <n v="1456442216"/>
    <x v="2367"/>
    <b v="0"/>
    <n v="14"/>
    <b v="0"/>
    <s v="technology/web"/>
    <n v="1.34E-2"/>
    <n v="48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5-03T16:19:25"/>
    <n v="1425143965"/>
    <x v="2368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29T19:30:11"/>
    <n v="1452540611"/>
    <x v="2369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5-01-06T04:32:21"/>
    <n v="1416285141"/>
    <x v="2370"/>
    <b v="0"/>
    <n v="4"/>
    <b v="0"/>
    <s v="technology/web"/>
    <n v="3.2799999999999999E-3"/>
    <n v="21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7-14T18:39:56"/>
    <n v="1432665596"/>
    <x v="2371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5-13T01:39:31"/>
    <n v="1427247571"/>
    <x v="2372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9-17T15:53:44"/>
    <n v="1438271624"/>
    <x v="2373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3-03T20:14:20"/>
    <n v="1421180060"/>
    <x v="2374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28T20:03:57"/>
    <n v="1470859437"/>
    <x v="2375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29T22:12:46"/>
    <n v="1447193566"/>
    <x v="2376"/>
    <b v="0"/>
    <n v="4"/>
    <b v="0"/>
    <s v="technology/web"/>
    <n v="0.10877666666666666"/>
    <n v="82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2-14T21:53:03"/>
    <n v="1477515183"/>
    <x v="2377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9-14T00:18:50"/>
    <n v="1438042730"/>
    <x v="2378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24T00:23:36"/>
    <n v="1440116616"/>
    <x v="2379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20T19:02:22"/>
    <n v="1441134142"/>
    <x v="2380"/>
    <b v="0"/>
    <n v="3"/>
    <b v="0"/>
    <s v="technology/web"/>
    <n v="3.6666666666666666E-3"/>
    <n v="1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29T22:27:28"/>
    <n v="1426112848"/>
    <x v="2381"/>
    <b v="0"/>
    <n v="7"/>
    <b v="0"/>
    <s v="technology/web"/>
    <n v="1.8193398957730169E-2"/>
    <n v="224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23T04:30:03"/>
    <n v="1436502603"/>
    <x v="2382"/>
    <b v="0"/>
    <n v="2"/>
    <b v="0"/>
    <s v="technology/web"/>
    <n v="2.5000000000000001E-2"/>
    <n v="38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3-13T01:21:47"/>
    <n v="1421976107"/>
    <x v="2383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2-03T02:37:23"/>
    <n v="1413337043"/>
    <x v="2384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24T16:50:32"/>
    <n v="1436201432"/>
    <x v="2385"/>
    <b v="0"/>
    <n v="7"/>
    <b v="0"/>
    <s v="technology/web"/>
    <n v="1.2123076923076924E-2"/>
    <n v="113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29T20:07:04"/>
    <n v="1415736424"/>
    <x v="2386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8-10T15:02:20"/>
    <n v="1465311740"/>
    <x v="2387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2-03T19:29:00"/>
    <n v="1418761759"/>
    <x v="2388"/>
    <b v="0"/>
    <n v="8"/>
    <b v="0"/>
    <s v="technology/web"/>
    <n v="1.2513513513513513E-2"/>
    <n v="5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8-13T21:59:00"/>
    <n v="1435160452"/>
    <x v="2389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23T06:17:44"/>
    <n v="1416896264"/>
    <x v="2390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4-19T18:04:04"/>
    <n v="1425236644"/>
    <x v="2391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1-17T02:53:43"/>
    <n v="1443495223"/>
    <x v="2392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27T15:33:37"/>
    <n v="1436456017"/>
    <x v="2393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3-17T08:41:33"/>
    <n v="1422348093"/>
    <x v="2394"/>
    <b v="0"/>
    <n v="2"/>
    <b v="0"/>
    <s v="technology/web"/>
    <n v="5.9999999999999995E-4"/>
    <n v="2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29T08:57:00"/>
    <n v="1481597687"/>
    <x v="2395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1-03T20:22:38"/>
    <n v="1442348558"/>
    <x v="2396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21T21:14:16"/>
    <n v="1417641256"/>
    <x v="2397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21T21:59:44"/>
    <n v="1433282384"/>
    <x v="2398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5-01-06T20:28:26"/>
    <n v="1415910506"/>
    <x v="2399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5-03T06:26:04"/>
    <n v="1458023164"/>
    <x v="2400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24T19:44:56"/>
    <n v="1452023096"/>
    <x v="2401"/>
    <b v="0"/>
    <n v="9"/>
    <b v="0"/>
    <s v="food/food trucks"/>
    <n v="7.1785714285714283E-3"/>
    <n v="22"/>
    <x v="7"/>
    <x v="19"/>
  </r>
  <r>
    <n v="2402"/>
    <s v="Cupcake Truck Unite"/>
    <s v="Small town, delicious treats, and a mobile truck"/>
    <n v="12000"/>
    <n v="52"/>
    <x v="2"/>
    <x v="0"/>
    <s v="USD"/>
    <n v="1431533931"/>
    <d v="2015-06-01T16:18:51"/>
    <n v="1428941931"/>
    <x v="2402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4-18T20:10:58"/>
    <n v="1454188258"/>
    <x v="2403"/>
    <b v="0"/>
    <n v="12"/>
    <b v="0"/>
    <s v="food/food trucks"/>
    <n v="0.16833333333333333"/>
    <n v="17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22T00:56:47"/>
    <n v="1449190607"/>
    <x v="2404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22T14:02:55"/>
    <n v="1471096975"/>
    <x v="2405"/>
    <b v="0"/>
    <n v="20"/>
    <b v="0"/>
    <s v="food/food trucks"/>
    <n v="0.22520000000000001"/>
    <n v="56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2-07T02:39:50"/>
    <n v="1418179190"/>
    <x v="2406"/>
    <b v="0"/>
    <n v="16"/>
    <b v="0"/>
    <s v="food/food trucks"/>
    <n v="0.41384615384615386"/>
    <n v="8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30T06:00:00"/>
    <n v="1426772928"/>
    <x v="2407"/>
    <b v="0"/>
    <n v="33"/>
    <b v="0"/>
    <s v="food/food trucks"/>
    <n v="0.25259090909090909"/>
    <n v="168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25T04:22:37"/>
    <n v="1412652157"/>
    <x v="2408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9-06T21:01:15"/>
    <n v="1437339675"/>
    <x v="2409"/>
    <b v="0"/>
    <n v="6"/>
    <b v="0"/>
    <s v="food/food trucks"/>
    <n v="1.84E-2"/>
    <n v="7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26T09:47:55"/>
    <n v="1439027275"/>
    <x v="2410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9-13T17:34:42"/>
    <n v="1437932082"/>
    <x v="2411"/>
    <b v="0"/>
    <n v="3"/>
    <b v="0"/>
    <s v="food/food trucks"/>
    <n v="6.0400000000000002E-3"/>
    <n v="50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2-15T18:41:13"/>
    <n v="1476294073"/>
    <x v="2412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6-19T23:30:00"/>
    <n v="1398911882"/>
    <x v="2413"/>
    <b v="0"/>
    <n v="3"/>
    <b v="0"/>
    <s v="food/food trucks"/>
    <n v="8.3333333333333332E-3"/>
    <n v="8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9-10T03:59:00"/>
    <n v="1436805660"/>
    <x v="2414"/>
    <b v="0"/>
    <n v="13"/>
    <b v="0"/>
    <s v="food/food trucks"/>
    <n v="3.0666666666666665E-2"/>
    <n v="35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8-03T20:42:26"/>
    <n v="1466023346"/>
    <x v="2415"/>
    <b v="0"/>
    <n v="6"/>
    <b v="0"/>
    <s v="food/food trucks"/>
    <n v="5.5833333333333334E-3"/>
    <n v="5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4-02T15:00:00"/>
    <n v="1421343743"/>
    <x v="2416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29T21:13:07"/>
    <n v="1405113187"/>
    <x v="241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d v="2015-04-12T19:34:04"/>
    <n v="1422045244"/>
    <x v="2418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3-09T17:43:09"/>
    <n v="1419097389"/>
    <x v="241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29T01:41:35"/>
    <n v="1410396095"/>
    <x v="2420"/>
    <b v="0"/>
    <n v="36"/>
    <b v="0"/>
    <s v="food/food trucks"/>
    <n v="0.14825133372851215"/>
    <n v="69"/>
    <x v="7"/>
    <x v="19"/>
  </r>
  <r>
    <n v="2421"/>
    <s v="hot dog cart"/>
    <s v="help me start Merrill's first hot dog cart in this empty lot"/>
    <n v="6000"/>
    <n v="1"/>
    <x v="2"/>
    <x v="0"/>
    <s v="USD"/>
    <n v="1424536196"/>
    <d v="2015-03-12T16:29:56"/>
    <n v="1421944196"/>
    <x v="2421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30T16:23:56"/>
    <n v="1423502636"/>
    <x v="2422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5-01-19T16:54:50"/>
    <n v="1417452890"/>
    <x v="2423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4-11-15T21:25:08"/>
    <n v="1411853108"/>
    <x v="2424"/>
    <b v="0"/>
    <n v="9"/>
    <b v="0"/>
    <s v="food/food trucks"/>
    <n v="1.24E-2"/>
    <n v="3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6-15T22:04:00"/>
    <n v="1463090149"/>
    <x v="2425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27T04:04:52"/>
    <n v="1433822692"/>
    <x v="2426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4-11T06:38:53"/>
    <n v="1455262733"/>
    <x v="2427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31T17:49:11"/>
    <n v="1423594151"/>
    <x v="2428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24T16:44:00"/>
    <n v="1483131966"/>
    <x v="2429"/>
    <b v="0"/>
    <n v="4"/>
    <b v="0"/>
    <s v="food/food trucks"/>
    <n v="1.4321428571428572E-2"/>
    <n v="501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3-02T03:08:24"/>
    <n v="1452654504"/>
    <x v="2430"/>
    <b v="0"/>
    <n v="2"/>
    <b v="0"/>
    <s v="food/food trucks"/>
    <n v="7.0000000000000001E-3"/>
    <n v="11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6-07-17T02:23:33"/>
    <n v="1461896613"/>
    <x v="2431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27T05:14:57"/>
    <n v="1423199697"/>
    <x v="2432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3-17T21:35:43"/>
    <n v="1454016943"/>
    <x v="243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23T04:27:54"/>
    <n v="1435206474"/>
    <x v="243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24T06:39:46"/>
    <n v="1441435186"/>
    <x v="2435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2-17T14:46:10"/>
    <n v="1448894770"/>
    <x v="2436"/>
    <b v="0"/>
    <n v="2"/>
    <b v="0"/>
    <s v="food/food trucks"/>
    <n v="3.8461538461538462E-4"/>
    <n v="23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4-05T18:00:00"/>
    <n v="1422400188"/>
    <x v="2437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26T22:57:42"/>
    <n v="1444341462"/>
    <x v="2438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1-06T19:38:49"/>
    <n v="1442605129"/>
    <x v="243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3-03T21:35:13"/>
    <n v="1452807313"/>
    <x v="2440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5-08-11T04:59:00"/>
    <n v="1435806054"/>
    <x v="2441"/>
    <b v="0"/>
    <n v="109"/>
    <b v="1"/>
    <s v="food/small batch"/>
    <n v="1.0788"/>
    <n v="7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4-07T15:00:28"/>
    <n v="1424188828"/>
    <x v="2442"/>
    <b v="0"/>
    <n v="372"/>
    <b v="1"/>
    <s v="food/small batch"/>
    <n v="1.2594166666666666"/>
    <n v="81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9-03T15:00:22"/>
    <n v="1405522822"/>
    <x v="2443"/>
    <b v="0"/>
    <n v="311"/>
    <b v="1"/>
    <s v="food/small batch"/>
    <n v="2.0251494999999999"/>
    <n v="130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6-13T18:06:31"/>
    <n v="1461607591"/>
    <x v="2444"/>
    <b v="0"/>
    <n v="61"/>
    <b v="1"/>
    <s v="food/small batch"/>
    <n v="1.0860000000000001"/>
    <n v="53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10-15T04:33:41"/>
    <n v="1440650021"/>
    <x v="2445"/>
    <b v="0"/>
    <n v="115"/>
    <b v="1"/>
    <s v="food/small batch"/>
    <n v="1.728"/>
    <n v="7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2-15T15:27:51"/>
    <n v="1477578471"/>
    <x v="2446"/>
    <b v="0"/>
    <n v="111"/>
    <b v="1"/>
    <s v="food/small batch"/>
    <n v="1.6798"/>
    <n v="7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2-01T04:00:00"/>
    <n v="1476184593"/>
    <x v="2447"/>
    <b v="0"/>
    <n v="337"/>
    <b v="1"/>
    <s v="food/small batch"/>
    <n v="4.2720000000000002"/>
    <n v="32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9-19T05:36:00"/>
    <n v="1472110513"/>
    <x v="2448"/>
    <b v="0"/>
    <n v="9"/>
    <b v="1"/>
    <s v="food/small batch"/>
    <n v="1.075"/>
    <n v="4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2-19T04:25:15"/>
    <n v="1414725915"/>
    <x v="2449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1-16T03:11:00"/>
    <n v="1411177456"/>
    <x v="2450"/>
    <b v="0"/>
    <n v="102"/>
    <b v="1"/>
    <s v="food/small batch"/>
    <n v="1.0153353333333335"/>
    <n v="14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24T21:48:10"/>
    <n v="1487022490"/>
    <x v="2451"/>
    <b v="0"/>
    <n v="186"/>
    <b v="1"/>
    <s v="food/small batch"/>
    <n v="1.1545000000000001"/>
    <n v="62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6-01-17T23:00:00"/>
    <n v="1448914500"/>
    <x v="2452"/>
    <b v="0"/>
    <n v="15"/>
    <b v="1"/>
    <s v="food/small batch"/>
    <n v="1.335"/>
    <n v="53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21T16:36:49"/>
    <n v="1483461409"/>
    <x v="2453"/>
    <b v="0"/>
    <n v="67"/>
    <b v="1"/>
    <s v="food/small batch"/>
    <n v="1.5469999999999999"/>
    <n v="69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30T04:50:08"/>
    <n v="1486183808"/>
    <x v="2454"/>
    <b v="0"/>
    <n v="130"/>
    <b v="1"/>
    <s v="food/small batch"/>
    <n v="1.0084571428571429"/>
    <n v="272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5-09T18:45:50"/>
    <n v="1458758750"/>
    <x v="2455"/>
    <b v="0"/>
    <n v="16"/>
    <b v="1"/>
    <s v="food/small batch"/>
    <n v="1.82"/>
    <n v="34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3-16T23:03:59"/>
    <n v="1485471839"/>
    <x v="2456"/>
    <b v="0"/>
    <n v="67"/>
    <b v="1"/>
    <s v="food/small batch"/>
    <n v="1.8086666666666666"/>
    <n v="40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4-12T13:27:36"/>
    <n v="1456237656"/>
    <x v="2457"/>
    <b v="0"/>
    <n v="124"/>
    <b v="1"/>
    <s v="food/small batch"/>
    <n v="1.0230434782608695"/>
    <n v="190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28T19:00:00"/>
    <n v="1462481718"/>
    <x v="2458"/>
    <b v="0"/>
    <n v="80"/>
    <b v="1"/>
    <s v="food/small batch"/>
    <n v="1.1017999999999999"/>
    <n v="69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4-11T14:18:05"/>
    <n v="1454858285"/>
    <x v="2459"/>
    <b v="0"/>
    <n v="282"/>
    <b v="1"/>
    <s v="food/small batch"/>
    <n v="1.0225"/>
    <n v="109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22T04:17:00"/>
    <n v="1480480167"/>
    <x v="2460"/>
    <b v="0"/>
    <n v="68"/>
    <b v="1"/>
    <s v="food/small batch"/>
    <n v="1.0078823529411765"/>
    <n v="12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20T03:00:00"/>
    <n v="1314577097"/>
    <x v="2461"/>
    <b v="0"/>
    <n v="86"/>
    <b v="1"/>
    <s v="music/indie rock"/>
    <n v="1.038"/>
    <n v="91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8-07T04:28:16"/>
    <n v="1340944096"/>
    <x v="2462"/>
    <b v="0"/>
    <n v="115"/>
    <b v="1"/>
    <s v="music/indie rock"/>
    <n v="1.1070833333333334"/>
    <n v="29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3-05-05T19:00:00"/>
    <n v="1362710425"/>
    <x v="2463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10-19T19:29:00"/>
    <n v="1441143397"/>
    <x v="2464"/>
    <b v="0"/>
    <n v="43"/>
    <b v="1"/>
    <s v="music/indie rock"/>
    <n v="1.111"/>
    <n v="52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10-12T17:15:48"/>
    <n v="1345828548"/>
    <x v="2465"/>
    <b v="0"/>
    <n v="48"/>
    <b v="1"/>
    <s v="music/indie rock"/>
    <n v="1.8014285714285714"/>
    <n v="26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28T02:27:33"/>
    <n v="1365474453"/>
    <x v="2466"/>
    <b v="0"/>
    <n v="52"/>
    <b v="1"/>
    <s v="music/indie rock"/>
    <n v="1"/>
    <n v="4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29T17:00:00"/>
    <n v="1335473931"/>
    <x v="2467"/>
    <b v="0"/>
    <n v="43"/>
    <b v="1"/>
    <s v="music/indie rock"/>
    <n v="1.1850000000000001"/>
    <n v="28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1-16T05:00:00"/>
    <n v="1348285321"/>
    <x v="2468"/>
    <b v="0"/>
    <n v="58"/>
    <b v="1"/>
    <s v="music/indie rock"/>
    <n v="1.0721700000000001"/>
    <n v="3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27T10:18:49"/>
    <n v="1295000329"/>
    <x v="2469"/>
    <b v="0"/>
    <n v="47"/>
    <b v="1"/>
    <s v="music/indie rock"/>
    <n v="1.1366666666666667"/>
    <n v="29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6-12T01:47:35"/>
    <n v="1335232055"/>
    <x v="2470"/>
    <b v="0"/>
    <n v="36"/>
    <b v="1"/>
    <s v="music/indie rock"/>
    <n v="1.0316400000000001"/>
    <n v="29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2-13T23:49:52"/>
    <n v="1324079392"/>
    <x v="2471"/>
    <b v="0"/>
    <n v="17"/>
    <b v="1"/>
    <s v="music/indie rock"/>
    <n v="1.28"/>
    <n v="38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23T01:03:00"/>
    <n v="1277433980"/>
    <x v="2472"/>
    <b v="0"/>
    <n v="104"/>
    <b v="1"/>
    <s v="music/indie rock"/>
    <n v="1.3576026666666667"/>
    <n v="98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29T18:57:49"/>
    <n v="1349978269"/>
    <x v="2473"/>
    <b v="0"/>
    <n v="47"/>
    <b v="1"/>
    <s v="music/indie rock"/>
    <n v="1"/>
    <n v="43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30T00:16:16"/>
    <n v="1282868176"/>
    <x v="2474"/>
    <b v="0"/>
    <n v="38"/>
    <b v="1"/>
    <s v="music/indie rock"/>
    <n v="1.0000360000000001"/>
    <n v="132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29T22:00:00"/>
    <n v="1273647255"/>
    <x v="2475"/>
    <b v="0"/>
    <n v="81"/>
    <b v="1"/>
    <s v="music/indie rock"/>
    <n v="1.0471999999999999"/>
    <n v="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22T08:52:50"/>
    <n v="1412149970"/>
    <x v="2476"/>
    <b v="0"/>
    <n v="55"/>
    <b v="1"/>
    <s v="music/indie rock"/>
    <n v="1.050225"/>
    <n v="6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31T16:35:45"/>
    <n v="1340901345"/>
    <x v="2477"/>
    <b v="0"/>
    <n v="41"/>
    <b v="1"/>
    <s v="music/indie rock"/>
    <n v="1.7133333333333334"/>
    <n v="31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2-01T22:48:33"/>
    <n v="1355525313"/>
    <x v="2478"/>
    <b v="0"/>
    <n v="79"/>
    <b v="1"/>
    <s v="music/indie rock"/>
    <n v="1.2749999999999999"/>
    <n v="1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8-16T02:00:00"/>
    <n v="1342545994"/>
    <x v="2479"/>
    <b v="0"/>
    <n v="16"/>
    <b v="1"/>
    <s v="music/indie rock"/>
    <n v="1.3344333333333334"/>
    <n v="25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29T22:28:04"/>
    <n v="1439332084"/>
    <x v="2480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5-19T15:30:08"/>
    <n v="1333207808"/>
    <x v="2481"/>
    <b v="0"/>
    <n v="95"/>
    <b v="1"/>
    <s v="music/indie rock"/>
    <n v="1.1291099999999998"/>
    <n v="48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20T18:46:23"/>
    <n v="1308336383"/>
    <x v="2482"/>
    <b v="0"/>
    <n v="25"/>
    <b v="1"/>
    <s v="music/indie rock"/>
    <n v="1.0009999999999999"/>
    <n v="40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20T17:00:03"/>
    <n v="1330711203"/>
    <x v="2483"/>
    <b v="0"/>
    <n v="19"/>
    <b v="1"/>
    <s v="music/indie rock"/>
    <n v="1.1372727272727272"/>
    <n v="66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10-04T22:00:03"/>
    <n v="1313532003"/>
    <x v="2484"/>
    <b v="0"/>
    <n v="90"/>
    <b v="1"/>
    <s v="music/indie rock"/>
    <n v="1.1931742857142855"/>
    <n v="4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31T23:57:59"/>
    <n v="1315439879"/>
    <x v="2485"/>
    <b v="0"/>
    <n v="41"/>
    <b v="1"/>
    <s v="music/indie rock"/>
    <n v="1.0325"/>
    <n v="50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5-11T16:59:36"/>
    <n v="1332521976"/>
    <x v="2486"/>
    <b v="0"/>
    <n v="30"/>
    <b v="1"/>
    <s v="music/indie rock"/>
    <n v="2.6566666666666667"/>
    <n v="2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6-15T01:59:57"/>
    <n v="1335491997"/>
    <x v="2487"/>
    <b v="0"/>
    <n v="38"/>
    <b v="1"/>
    <s v="music/indie rock"/>
    <n v="1.0005066666666667"/>
    <n v="3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2-05T16:11:48"/>
    <n v="1318864308"/>
    <x v="2488"/>
    <b v="0"/>
    <n v="65"/>
    <b v="1"/>
    <s v="music/indie rock"/>
    <n v="1.0669999999999999"/>
    <n v="49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28T16:33:59"/>
    <n v="1365525239"/>
    <x v="2489"/>
    <b v="0"/>
    <n v="75"/>
    <b v="1"/>
    <s v="music/indie rock"/>
    <n v="1.3367142857142857"/>
    <n v="62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7-12T05:27:56"/>
    <n v="1335245276"/>
    <x v="2490"/>
    <b v="0"/>
    <n v="16"/>
    <b v="1"/>
    <s v="music/indie rock"/>
    <n v="1.214"/>
    <n v="38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2-04T01:51:00"/>
    <n v="1293739714"/>
    <x v="2491"/>
    <b v="0"/>
    <n v="10"/>
    <b v="1"/>
    <s v="music/indie rock"/>
    <n v="1.032"/>
    <n v="52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2-07-05T09:59:00"/>
    <n v="1335397188"/>
    <x v="2492"/>
    <b v="0"/>
    <n v="27"/>
    <b v="1"/>
    <s v="music/indie rock"/>
    <n v="1.25"/>
    <n v="2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5-18T04:02:20"/>
    <n v="1363320140"/>
    <x v="2493"/>
    <b v="0"/>
    <n v="259"/>
    <b v="1"/>
    <s v="music/indie rock"/>
    <n v="1.2869999999999999"/>
    <n v="9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6-11T15:29:04"/>
    <n v="1335194944"/>
    <x v="2494"/>
    <b v="0"/>
    <n v="39"/>
    <b v="1"/>
    <s v="music/indie rock"/>
    <n v="1.0100533333333332"/>
    <n v="39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25T22:42:55"/>
    <n v="1336430575"/>
    <x v="2495"/>
    <b v="0"/>
    <n v="42"/>
    <b v="1"/>
    <s v="music/indie rock"/>
    <n v="1.2753666666666665"/>
    <n v="46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4-17T22:54:52"/>
    <n v="1361577292"/>
    <x v="2496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24T21:05:38"/>
    <n v="1309986338"/>
    <x v="2497"/>
    <b v="0"/>
    <n v="56"/>
    <b v="1"/>
    <s v="music/indie rock"/>
    <n v="1.127715"/>
    <n v="81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2-15T23:13:07"/>
    <n v="1421190787"/>
    <x v="2498"/>
    <b v="0"/>
    <n v="20"/>
    <b v="1"/>
    <s v="music/indie rock"/>
    <n v="1.056"/>
    <n v="53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3-01-19T18:00:00"/>
    <n v="1352820837"/>
    <x v="2499"/>
    <b v="0"/>
    <n v="170"/>
    <b v="1"/>
    <s v="music/indie rock"/>
    <n v="2.0262500000000001"/>
    <n v="4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7-12T18:32:55"/>
    <n v="1337884375"/>
    <x v="2500"/>
    <b v="0"/>
    <n v="29"/>
    <b v="1"/>
    <s v="music/indie rock"/>
    <n v="1.1333333333333333"/>
    <n v="2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10-16T18:38:24"/>
    <n v="1440787104"/>
    <x v="2501"/>
    <b v="0"/>
    <n v="7"/>
    <b v="0"/>
    <s v="food/restaurants"/>
    <n v="2.5545454545454545E-2"/>
    <n v="40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10-10T19:48:38"/>
    <n v="1407440918"/>
    <x v="2502"/>
    <b v="0"/>
    <n v="5"/>
    <b v="0"/>
    <s v="food/restaurants"/>
    <n v="7.8181818181818181E-4"/>
    <n v="17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26T21:06:00"/>
    <n v="1462743308"/>
    <x v="2503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2-04T01:22:14"/>
    <n v="1413418934"/>
    <x v="250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4-02T00:20:16"/>
    <n v="1423704016"/>
    <x v="2505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22T21:00:00"/>
    <n v="1441955269"/>
    <x v="2506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d v="2015-05-30T01:45:04"/>
    <n v="1428716704"/>
    <x v="2507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9-02T22:50:34"/>
    <n v="1405464634"/>
    <x v="2508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5-09T18:25:49"/>
    <n v="1424719549"/>
    <x v="2509"/>
    <b v="0"/>
    <n v="28"/>
    <b v="0"/>
    <s v="food/restaurants"/>
    <n v="1.0526315789473684E-2"/>
    <n v="36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6-02T23:56:12"/>
    <n v="1426463772"/>
    <x v="2510"/>
    <b v="0"/>
    <n v="2"/>
    <b v="0"/>
    <s v="food/restaurants"/>
    <n v="1.5E-3"/>
    <n v="38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20T10:43:33"/>
    <n v="1451731413"/>
    <x v="2511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5-01-01T21:02:41"/>
    <n v="1417208561"/>
    <x v="2512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3-17T00:09:49"/>
    <n v="1482883789"/>
    <x v="2513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9-08T09:21:17"/>
    <n v="1407057677"/>
    <x v="2514"/>
    <b v="0"/>
    <n v="4"/>
    <b v="0"/>
    <s v="food/restaurants"/>
    <n v="1.7500000000000002E-2"/>
    <n v="53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3-13T20:09:13"/>
    <n v="1422043753"/>
    <x v="2515"/>
    <b v="0"/>
    <n v="12"/>
    <b v="0"/>
    <s v="food/restaurants"/>
    <n v="0.186"/>
    <n v="78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2-18T16:40:52"/>
    <n v="1414683652"/>
    <x v="2516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4-07T18:15:30"/>
    <n v="1424200530"/>
    <x v="2517"/>
    <b v="0"/>
    <n v="33"/>
    <b v="0"/>
    <s v="food/restaurants"/>
    <n v="9.8166666666666666E-2"/>
    <n v="54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2-02T17:20:28"/>
    <n v="1413303628"/>
    <x v="251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8-07T03:43:24"/>
    <n v="1403149404"/>
    <x v="2519"/>
    <b v="0"/>
    <n v="4"/>
    <b v="0"/>
    <s v="food/restaurants"/>
    <n v="4.3333333333333331E-4"/>
    <n v="16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1-03T19:21:00"/>
    <n v="1472567085"/>
    <x v="2520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1-01T23:13:41"/>
    <n v="1442963621"/>
    <x v="2521"/>
    <b v="0"/>
    <n v="132"/>
    <b v="1"/>
    <s v="music/classical music"/>
    <n v="1.0948792000000001"/>
    <n v="104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5-11T14:52:00"/>
    <n v="1459431960"/>
    <x v="2522"/>
    <b v="0"/>
    <n v="27"/>
    <b v="1"/>
    <s v="music/classical music"/>
    <n v="1"/>
    <n v="18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2-07T00:24:52"/>
    <n v="1413674692"/>
    <x v="2523"/>
    <b v="0"/>
    <n v="26"/>
    <b v="1"/>
    <s v="music/classical music"/>
    <n v="1.5644444444444445"/>
    <n v="54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5-01-09T04:30:00"/>
    <n v="1416338557"/>
    <x v="2524"/>
    <b v="0"/>
    <n v="43"/>
    <b v="1"/>
    <s v="music/classical music"/>
    <n v="1.016"/>
    <n v="177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7-17T20:16:11"/>
    <n v="1338322571"/>
    <x v="2525"/>
    <b v="0"/>
    <n v="80"/>
    <b v="1"/>
    <s v="music/classical music"/>
    <n v="1.00325"/>
    <n v="100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27T04:59:00"/>
    <n v="1415585474"/>
    <x v="2526"/>
    <b v="0"/>
    <n v="33"/>
    <b v="1"/>
    <s v="music/classical music"/>
    <n v="1.1294999999999999"/>
    <n v="137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1-06T03:59:00"/>
    <n v="1380477691"/>
    <x v="2527"/>
    <b v="0"/>
    <n v="71"/>
    <b v="1"/>
    <s v="music/classical music"/>
    <n v="1.02125"/>
    <n v="58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9-08T11:00:00"/>
    <n v="1438459303"/>
    <x v="2528"/>
    <b v="0"/>
    <n v="81"/>
    <b v="1"/>
    <s v="music/classical music"/>
    <n v="1.0724974999999999"/>
    <n v="53"/>
    <x v="4"/>
    <x v="35"/>
  </r>
  <r>
    <n v="2529"/>
    <s v="UrbanArias is DC's Contemporary Opera Company"/>
    <s v="Opera. Short. New."/>
    <n v="6000"/>
    <n v="6257"/>
    <x v="0"/>
    <x v="0"/>
    <s v="USD"/>
    <n v="1332636975"/>
    <d v="2012-04-13T00:56:15"/>
    <n v="1328752575"/>
    <x v="2529"/>
    <b v="0"/>
    <n v="76"/>
    <b v="1"/>
    <s v="music/classical music"/>
    <n v="1.0428333333333333"/>
    <n v="82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5-09T04:50:00"/>
    <n v="1426711505"/>
    <x v="2530"/>
    <b v="0"/>
    <n v="48"/>
    <b v="1"/>
    <s v="music/classical music"/>
    <n v="1"/>
    <n v="135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9-03T03:59:00"/>
    <n v="1437668354"/>
    <x v="2531"/>
    <b v="0"/>
    <n v="61"/>
    <b v="1"/>
    <s v="music/classical music"/>
    <n v="1.004"/>
    <n v="74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9-04T20:22:46"/>
    <n v="1342556566"/>
    <x v="2532"/>
    <b v="0"/>
    <n v="60"/>
    <b v="1"/>
    <s v="music/classical music"/>
    <n v="1.26125"/>
    <n v="8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20T18:01:08"/>
    <n v="1359568911"/>
    <x v="2533"/>
    <b v="0"/>
    <n v="136"/>
    <b v="1"/>
    <s v="music/classical music"/>
    <n v="1.1066666666666667"/>
    <n v="61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20T06:00:00"/>
    <n v="1257871712"/>
    <x v="2534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d v="2014-12-20T19:59:05"/>
    <n v="1414781945"/>
    <x v="2535"/>
    <b v="0"/>
    <n v="78"/>
    <b v="1"/>
    <s v="music/classical music"/>
    <n v="1.03775"/>
    <n v="266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8-18T02:32:46"/>
    <n v="1373337166"/>
    <x v="2536"/>
    <b v="0"/>
    <n v="4"/>
    <b v="1"/>
    <s v="music/classical music"/>
    <n v="1.1599999999999999"/>
    <n v="7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20T15:34:15"/>
    <n v="1307028855"/>
    <x v="2537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3-15T04:59:00"/>
    <n v="1359029661"/>
    <x v="2538"/>
    <b v="0"/>
    <n v="185"/>
    <b v="1"/>
    <s v="music/classical music"/>
    <n v="1.130176111111111"/>
    <n v="110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21T21:39:12"/>
    <n v="1417729152"/>
    <x v="2539"/>
    <b v="0"/>
    <n v="59"/>
    <b v="1"/>
    <s v="music/classical music"/>
    <n v="1.0024999999999999"/>
    <n v="170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1-17T16:12:01"/>
    <n v="1314720721"/>
    <x v="2540"/>
    <b v="0"/>
    <n v="27"/>
    <b v="1"/>
    <s v="music/classical music"/>
    <n v="1.034"/>
    <n v="96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10-15T10:46:58"/>
    <n v="1375008418"/>
    <x v="2541"/>
    <b v="0"/>
    <n v="63"/>
    <b v="1"/>
    <s v="music/classical music"/>
    <n v="1.0702857142857143"/>
    <n v="59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20T03:59:00"/>
    <n v="1377252857"/>
    <x v="2542"/>
    <b v="0"/>
    <n v="13"/>
    <b v="1"/>
    <s v="music/classical music"/>
    <n v="1.0357142857142858"/>
    <n v="5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21T03:00:00"/>
    <n v="1291257298"/>
    <x v="2543"/>
    <b v="0"/>
    <n v="13"/>
    <b v="1"/>
    <s v="music/classical music"/>
    <n v="1.5640000000000001"/>
    <n v="30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27T12:29:29"/>
    <n v="1339158569"/>
    <x v="2544"/>
    <b v="0"/>
    <n v="57"/>
    <b v="1"/>
    <s v="music/classical music"/>
    <n v="1.0082"/>
    <n v="8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3-18T00:30:00"/>
    <n v="1421983138"/>
    <x v="2545"/>
    <b v="0"/>
    <n v="61"/>
    <b v="1"/>
    <s v="music/classical music"/>
    <n v="1.9530000000000001"/>
    <n v="64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24T05:00:00"/>
    <n v="1378586179"/>
    <x v="2546"/>
    <b v="0"/>
    <n v="65"/>
    <b v="1"/>
    <s v="music/classical music"/>
    <n v="1.1171428571428572"/>
    <n v="60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23T17:33:23"/>
    <n v="1330972403"/>
    <x v="2547"/>
    <b v="0"/>
    <n v="134"/>
    <b v="1"/>
    <s v="music/classical music"/>
    <n v="1.1985454545454546"/>
    <n v="4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10-19T04:27:00"/>
    <n v="1473087637"/>
    <x v="2548"/>
    <b v="0"/>
    <n v="37"/>
    <b v="1"/>
    <s v="music/classical music"/>
    <n v="1.0185"/>
    <n v="165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6-19T17:00:00"/>
    <n v="1366999870"/>
    <x v="2549"/>
    <b v="0"/>
    <n v="37"/>
    <b v="1"/>
    <s v="music/classical music"/>
    <n v="1.0280254777070064"/>
    <n v="44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27T03:59:00"/>
    <n v="1439392406"/>
    <x v="2550"/>
    <b v="0"/>
    <n v="150"/>
    <b v="1"/>
    <s v="music/classical music"/>
    <n v="1.0084615384615385"/>
    <n v="44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4-09T20:48:00"/>
    <n v="1329890585"/>
    <x v="2551"/>
    <b v="0"/>
    <n v="56"/>
    <b v="1"/>
    <s v="music/classical music"/>
    <n v="1.0273469387755103"/>
    <n v="67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24T19:26:21"/>
    <n v="1486149981"/>
    <x v="2552"/>
    <b v="0"/>
    <n v="18"/>
    <b v="1"/>
    <s v="music/classical music"/>
    <n v="1.0649999999999999"/>
    <n v="178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10-10T04:46:47"/>
    <n v="1343018807"/>
    <x v="2553"/>
    <b v="0"/>
    <n v="60"/>
    <b v="1"/>
    <s v="music/classical music"/>
    <n v="1.5553333333333332"/>
    <n v="39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20T03:59:00"/>
    <n v="1430445163"/>
    <x v="2554"/>
    <b v="0"/>
    <n v="67"/>
    <b v="1"/>
    <s v="music/classical music"/>
    <n v="1.228"/>
    <n v="5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6-16T15:43:13"/>
    <n v="1335541393"/>
    <x v="2555"/>
    <b v="0"/>
    <n v="35"/>
    <b v="1"/>
    <s v="music/classical music"/>
    <n v="1.0734999999999999"/>
    <n v="61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3-01-12T23:47:37"/>
    <n v="1352504857"/>
    <x v="2556"/>
    <b v="0"/>
    <n v="34"/>
    <b v="1"/>
    <s v="music/classical music"/>
    <n v="1.0550335570469798"/>
    <n v="23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d v="2014-06-03T17:53:06"/>
    <n v="1397584386"/>
    <x v="2557"/>
    <b v="0"/>
    <n v="36"/>
    <b v="1"/>
    <s v="music/classical music"/>
    <n v="1.1844444444444444"/>
    <n v="30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20T13:59:00"/>
    <n v="1427747906"/>
    <x v="2558"/>
    <b v="0"/>
    <n v="18"/>
    <b v="1"/>
    <s v="music/classical music"/>
    <n v="1.0888"/>
    <n v="76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2-04T19:37:00"/>
    <n v="1318539484"/>
    <x v="2559"/>
    <b v="0"/>
    <n v="25"/>
    <b v="1"/>
    <s v="music/classical music"/>
    <n v="1.1125"/>
    <n v="3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25T22:49:34"/>
    <n v="1423090174"/>
    <x v="2560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1-01T12:41:29"/>
    <n v="1442148089"/>
    <x v="2561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30T12:35:39"/>
    <n v="1471005339"/>
    <x v="2562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8-18T03:20:51"/>
    <n v="1433042451"/>
    <x v="2563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20T00:58:19"/>
    <n v="1404262699"/>
    <x v="2564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28T20:50:00"/>
    <n v="1457710589"/>
    <x v="2565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9-09T23:32:28"/>
    <n v="1406071948"/>
    <x v="2566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5-12T21:05:38"/>
    <n v="1427231138"/>
    <x v="2567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20T15:59:54"/>
    <n v="1470153594"/>
    <x v="2568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10-06T02:31:52"/>
    <n v="1439865112"/>
    <x v="2569"/>
    <b v="0"/>
    <n v="2"/>
    <b v="0"/>
    <s v="food/food trucks"/>
    <n v="2.2307692307692306E-2"/>
    <n v="73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27T21:40:35"/>
    <n v="1483998035"/>
    <x v="2570"/>
    <b v="0"/>
    <n v="2"/>
    <b v="0"/>
    <s v="food/food trucks"/>
    <n v="8.4285714285714294E-3"/>
    <n v="30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6-07T08:12:01"/>
    <n v="1458461521"/>
    <x v="2571"/>
    <b v="0"/>
    <n v="4"/>
    <b v="0"/>
    <s v="food/food trucks"/>
    <n v="2.5000000000000001E-3"/>
    <n v="63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5-02T02:51:57"/>
    <n v="1426301517"/>
    <x v="2572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9-11T14:12:29"/>
    <n v="1404915149"/>
    <x v="2573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6-06T19:49:05"/>
    <n v="1461786545"/>
    <x v="2574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31T02:36:34"/>
    <n v="1418438194"/>
    <x v="2575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29T23:14:07"/>
    <n v="1424823247"/>
    <x v="2576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23T19:41:37"/>
    <n v="1405021297"/>
    <x v="257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28T17:00:00"/>
    <n v="1440203579"/>
    <x v="2578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10-04T19:55:03"/>
    <n v="1405626903"/>
    <x v="2579"/>
    <b v="0"/>
    <n v="12"/>
    <b v="0"/>
    <s v="food/food trucks"/>
    <n v="1.3849999999999999E-3"/>
    <n v="23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6-04T03:00:00"/>
    <n v="1429170603"/>
    <x v="2580"/>
    <b v="0"/>
    <n v="2"/>
    <b v="0"/>
    <s v="food/food trucks"/>
    <n v="6.0000000000000001E-3"/>
    <n v="26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2-05T16:04:58"/>
    <n v="1445094298"/>
    <x v="2581"/>
    <b v="0"/>
    <n v="11"/>
    <b v="0"/>
    <s v="food/food trucks"/>
    <n v="0.106"/>
    <n v="48"/>
    <x v="7"/>
    <x v="19"/>
  </r>
  <r>
    <n v="2582"/>
    <s v="Drunken Wings"/>
    <s v="The place where chicken meets liquor for the first time!"/>
    <n v="90000"/>
    <n v="1"/>
    <x v="2"/>
    <x v="0"/>
    <s v="USD"/>
    <n v="1477784634"/>
    <d v="2016-11-17T23:43:54"/>
    <n v="1475192634"/>
    <x v="2582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4-04T17:28:00"/>
    <n v="1421346480"/>
    <x v="2583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7-04T04:09:29"/>
    <n v="1431749369"/>
    <x v="2584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24T23:07:12"/>
    <n v="1402009632"/>
    <x v="2585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6-01-13T07:55:36"/>
    <n v="1448438136"/>
    <x v="258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6-01-18T16:12:33"/>
    <n v="1448899953"/>
    <x v="2587"/>
    <b v="0"/>
    <n v="6"/>
    <b v="0"/>
    <s v="food/food trucks"/>
    <n v="2.4340000000000001E-2"/>
    <n v="20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4-19T13:14:00"/>
    <n v="1423325626"/>
    <x v="2588"/>
    <b v="0"/>
    <n v="8"/>
    <b v="0"/>
    <s v="food/food trucks"/>
    <n v="3.8833333333333331E-2"/>
    <n v="29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4-11T11:52:07"/>
    <n v="1456145527"/>
    <x v="2589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2-14T14:08:17"/>
    <n v="1453212497"/>
    <x v="2590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4-01T20:45:24"/>
    <n v="1452721524"/>
    <x v="2591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24T19:13:41"/>
    <n v="1409944421"/>
    <x v="2592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5-14T20:17:06"/>
    <n v="1427401026"/>
    <x v="2593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26T23:13:48"/>
    <n v="1404861228"/>
    <x v="2594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3-15T05:51:40"/>
    <n v="1485323500"/>
    <x v="2595"/>
    <b v="0"/>
    <n v="19"/>
    <b v="0"/>
    <s v="food/food trucks"/>
    <n v="0.12166666666666667"/>
    <n v="9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26T15:56:49"/>
    <n v="1404835009"/>
    <x v="2596"/>
    <b v="0"/>
    <n v="27"/>
    <b v="0"/>
    <s v="food/food trucks"/>
    <n v="0.23588571428571428"/>
    <n v="306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7-08T08:11:57"/>
    <n v="1463731917"/>
    <x v="2597"/>
    <b v="0"/>
    <n v="7"/>
    <b v="0"/>
    <s v="food/food trucks"/>
    <n v="5.6666666666666664E-2"/>
    <n v="1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10-12T20:10:01"/>
    <n v="1440447001"/>
    <x v="2598"/>
    <b v="0"/>
    <n v="14"/>
    <b v="0"/>
    <s v="food/food trucks"/>
    <n v="0.39"/>
    <n v="84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22T18:05:47"/>
    <n v="1403201147"/>
    <x v="2599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4-13T20:36:40"/>
    <n v="1453757800"/>
    <x v="2600"/>
    <b v="0"/>
    <n v="30"/>
    <b v="0"/>
    <s v="food/food trucks"/>
    <n v="6.9320000000000007E-2"/>
    <n v="116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10-02T03:59:00"/>
    <n v="1346276349"/>
    <x v="2601"/>
    <b v="1"/>
    <n v="151"/>
    <b v="1"/>
    <s v="technology/space exploration"/>
    <n v="6.6139999999999999"/>
    <n v="22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2-01T21:20:00"/>
    <n v="1412358968"/>
    <x v="2602"/>
    <b v="1"/>
    <n v="489"/>
    <b v="1"/>
    <s v="technology/space exploration"/>
    <n v="3.2609166666666667"/>
    <n v="80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4-01-11T21:54:14"/>
    <n v="1386626054"/>
    <x v="2603"/>
    <b v="1"/>
    <n v="50"/>
    <b v="1"/>
    <s v="technology/space exploration"/>
    <n v="1.0148571428571429"/>
    <n v="36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5-18T01:13:43"/>
    <n v="1333070023"/>
    <x v="2604"/>
    <b v="1"/>
    <n v="321"/>
    <b v="1"/>
    <s v="technology/space exploration"/>
    <n v="1.0421799999999999"/>
    <n v="65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7-06T12:59:50"/>
    <n v="1463576390"/>
    <x v="2605"/>
    <b v="1"/>
    <n v="1762"/>
    <b v="1"/>
    <s v="technology/space exploration"/>
    <n v="1.0742157000000001"/>
    <n v="61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5-18T17:06:22"/>
    <n v="1396026382"/>
    <x v="2606"/>
    <b v="1"/>
    <n v="385"/>
    <b v="1"/>
    <s v="technology/space exploration"/>
    <n v="1.1005454545454545"/>
    <n v="31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31T02:00:00"/>
    <n v="1435611572"/>
    <x v="2607"/>
    <b v="1"/>
    <n v="398"/>
    <b v="1"/>
    <s v="technology/space exploration"/>
    <n v="4.077"/>
    <n v="82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4-03T00:00:00"/>
    <n v="1485976468"/>
    <x v="2608"/>
    <b v="1"/>
    <n v="304"/>
    <b v="1"/>
    <s v="technology/space exploration"/>
    <n v="2.2392500000000002"/>
    <n v="59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8-03T05:42:31"/>
    <n v="1339738951"/>
    <x v="2609"/>
    <b v="1"/>
    <n v="676"/>
    <b v="1"/>
    <s v="technology/space exploration"/>
    <n v="3.038011142857143"/>
    <n v="157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9-10T06:59:00"/>
    <n v="1468444125"/>
    <x v="2610"/>
    <b v="1"/>
    <n v="577"/>
    <b v="1"/>
    <s v="technology/space exploration"/>
    <n v="1.4132510432681749"/>
    <n v="5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21T22:59:00"/>
    <n v="1480493014"/>
    <x v="2611"/>
    <b v="1"/>
    <n v="3663"/>
    <b v="1"/>
    <s v="technology/space exploration"/>
    <n v="27.906363636363636"/>
    <n v="84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28T03:26:10"/>
    <n v="1418095570"/>
    <x v="2612"/>
    <b v="1"/>
    <n v="294"/>
    <b v="1"/>
    <s v="technology/space exploration"/>
    <n v="1.7176130000000001"/>
    <n v="58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10-10T19:38:14"/>
    <n v="1345664294"/>
    <x v="2613"/>
    <b v="1"/>
    <n v="28"/>
    <b v="1"/>
    <s v="technology/space exploration"/>
    <n v="1.0101333333333333"/>
    <n v="271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5-19T05:00:00"/>
    <n v="1396371612"/>
    <x v="2614"/>
    <b v="1"/>
    <n v="100"/>
    <b v="1"/>
    <s v="technology/space exploration"/>
    <n v="1.02"/>
    <n v="107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5-19T12:00:00"/>
    <n v="1458820564"/>
    <x v="2615"/>
    <b v="0"/>
    <n v="72"/>
    <b v="1"/>
    <s v="technology/space exploration"/>
    <n v="1.6976511744127936"/>
    <n v="4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9-13T23:52:09"/>
    <n v="1437954729"/>
    <x v="2616"/>
    <b v="1"/>
    <n v="238"/>
    <b v="1"/>
    <s v="technology/space exploration"/>
    <n v="1.14534"/>
    <n v="120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1-08T20:59:11"/>
    <n v="1411246751"/>
    <x v="2617"/>
    <b v="1"/>
    <n v="159"/>
    <b v="1"/>
    <s v="technology/space exploration"/>
    <n v="8.7759999999999998"/>
    <n v="28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20T20:01:01"/>
    <n v="1443812461"/>
    <x v="2618"/>
    <b v="1"/>
    <n v="77"/>
    <b v="1"/>
    <s v="technology/space exploration"/>
    <n v="1.0538666666666667"/>
    <n v="20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1-11T11:00:00"/>
    <n v="1443302004"/>
    <x v="2619"/>
    <b v="1"/>
    <n v="53"/>
    <b v="1"/>
    <s v="technology/space exploration"/>
    <n v="1.8839999999999999"/>
    <n v="36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30T01:00:00"/>
    <n v="1441339242"/>
    <x v="2620"/>
    <b v="1"/>
    <n v="1251"/>
    <b v="1"/>
    <s v="technology/space exploration"/>
    <n v="1.436523076923077"/>
    <n v="75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6-09T17:56:28"/>
    <n v="1429638988"/>
    <x v="2621"/>
    <b v="1"/>
    <n v="465"/>
    <b v="1"/>
    <s v="technology/space exploration"/>
    <n v="1.4588000000000001"/>
    <n v="47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7-01-18T17:50:16"/>
    <n v="1479232216"/>
    <x v="2622"/>
    <b v="0"/>
    <n v="74"/>
    <b v="1"/>
    <s v="technology/space exploration"/>
    <n v="1.3118399999999999"/>
    <n v="27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21T06:09:26"/>
    <n v="1479449366"/>
    <x v="2623"/>
    <b v="0"/>
    <n v="62"/>
    <b v="1"/>
    <s v="technology/space exploration"/>
    <n v="1.1399999999999999"/>
    <n v="37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10-02T10:07:02"/>
    <n v="1345716422"/>
    <x v="2624"/>
    <b v="0"/>
    <n v="3468"/>
    <b v="1"/>
    <s v="technology/space exploration"/>
    <n v="13.794206249999998"/>
    <n v="3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28T20:26:48"/>
    <n v="1476559608"/>
    <x v="2625"/>
    <b v="0"/>
    <n v="52"/>
    <b v="1"/>
    <s v="technology/space exploration"/>
    <n v="9.56"/>
    <n v="2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22T15:04:29"/>
    <n v="1430751869"/>
    <x v="2626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2-15T20:54:21"/>
    <n v="1445975661"/>
    <x v="2627"/>
    <b v="0"/>
    <n v="45"/>
    <b v="1"/>
    <s v="technology/space exploration"/>
    <n v="6.4666666666666668"/>
    <n v="22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2-19T23:11:07"/>
    <n v="1415661067"/>
    <x v="2628"/>
    <b v="0"/>
    <n v="21"/>
    <b v="1"/>
    <s v="technology/space exploration"/>
    <n v="1.1036948748510131"/>
    <n v="44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6-02T12:55:22"/>
    <n v="1429016122"/>
    <x v="2629"/>
    <b v="0"/>
    <n v="100"/>
    <b v="1"/>
    <s v="technology/space exploration"/>
    <n v="1.2774000000000001"/>
    <n v="64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7-19T10:00:00"/>
    <n v="1464921112"/>
    <x v="2630"/>
    <b v="0"/>
    <n v="81"/>
    <b v="1"/>
    <s v="technology/space exploration"/>
    <n v="1.579"/>
    <n v="3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9-18T04:03:47"/>
    <n v="1438488227"/>
    <x v="2631"/>
    <b v="0"/>
    <n v="286"/>
    <b v="1"/>
    <s v="technology/space exploration"/>
    <n v="1.1466525000000001"/>
    <n v="80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6-17T01:28:59"/>
    <n v="1462325339"/>
    <x v="2632"/>
    <b v="0"/>
    <n v="42"/>
    <b v="1"/>
    <s v="technology/space exploration"/>
    <n v="1.3700934579439252"/>
    <n v="3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3-18T23:00:00"/>
    <n v="1390938332"/>
    <x v="2633"/>
    <b v="0"/>
    <n v="199"/>
    <b v="1"/>
    <s v="technology/space exploration"/>
    <n v="3.5461999999999998"/>
    <n v="89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10-18T15:45:21"/>
    <n v="1472571921"/>
    <x v="2634"/>
    <b v="0"/>
    <n v="25"/>
    <b v="1"/>
    <s v="technology/space exploration"/>
    <n v="1.0602150537634409"/>
    <n v="39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28T21:49:21"/>
    <n v="1422917361"/>
    <x v="2635"/>
    <b v="0"/>
    <n v="84"/>
    <b v="1"/>
    <s v="technology/space exploration"/>
    <n v="1"/>
    <n v="137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1-04T01:00:00"/>
    <n v="1474641914"/>
    <x v="2636"/>
    <b v="0"/>
    <n v="50"/>
    <b v="1"/>
    <s v="technology/space exploration"/>
    <n v="1.873"/>
    <n v="37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31T13:11:15"/>
    <n v="1474895475"/>
    <x v="2637"/>
    <b v="0"/>
    <n v="26"/>
    <b v="1"/>
    <s v="technology/space exploration"/>
    <n v="1.6619999999999999"/>
    <n v="32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2-03T21:54:55"/>
    <n v="1418766895"/>
    <x v="2638"/>
    <b v="0"/>
    <n v="14"/>
    <b v="1"/>
    <s v="technology/space exploration"/>
    <n v="1.0172910662824208"/>
    <n v="2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3-10T20:45:48"/>
    <n v="1421786748"/>
    <x v="2639"/>
    <b v="0"/>
    <n v="49"/>
    <b v="1"/>
    <s v="technology/space exploration"/>
    <n v="1.64"/>
    <n v="10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27T03:51:14"/>
    <n v="1428551474"/>
    <x v="2640"/>
    <b v="0"/>
    <n v="69"/>
    <b v="1"/>
    <s v="technology/space exploration"/>
    <n v="1.0566666666666666"/>
    <n v="46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10-04T20:09:00"/>
    <n v="1409341863"/>
    <x v="2641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8-03T06:57:00"/>
    <n v="1465970108"/>
    <x v="2642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7-01-09T07:59:00"/>
    <n v="1479218315"/>
    <x v="2643"/>
    <b v="1"/>
    <n v="1501"/>
    <b v="0"/>
    <s v="technology/space exploration"/>
    <n v="0.33559730999999998"/>
    <n v="224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29T19:00:35"/>
    <n v="1486580435"/>
    <x v="2644"/>
    <b v="1"/>
    <n v="52"/>
    <b v="0"/>
    <s v="technology/space exploration"/>
    <n v="2.053E-2"/>
    <n v="39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27T21:13:23"/>
    <n v="1412885603"/>
    <x v="2645"/>
    <b v="1"/>
    <n v="23"/>
    <b v="0"/>
    <s v="technology/space exploration"/>
    <n v="0.105"/>
    <n v="91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28T07:31:09"/>
    <n v="1439191869"/>
    <x v="2646"/>
    <b v="1"/>
    <n v="535"/>
    <b v="0"/>
    <s v="technology/space exploration"/>
    <n v="8.4172839999999999E-2"/>
    <n v="79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9-02T06:16:59"/>
    <n v="1436941019"/>
    <x v="2647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28T17:09:20"/>
    <n v="1454951360"/>
    <x v="2648"/>
    <b v="0"/>
    <n v="6"/>
    <b v="0"/>
    <s v="technology/space exploration"/>
    <n v="8.8333333333333337E-3"/>
    <n v="1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d v="2016-02-20T23:55:41"/>
    <n v="1449186941"/>
    <x v="2649"/>
    <b v="0"/>
    <n v="3"/>
    <b v="0"/>
    <s v="technology/space exploration"/>
    <n v="9.9200000000000004E-4"/>
    <n v="41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7-01-09T14:59:03"/>
    <n v="1479740343"/>
    <x v="2650"/>
    <b v="0"/>
    <n v="5"/>
    <b v="0"/>
    <s v="technology/space exploration"/>
    <n v="5.966666666666667E-3"/>
    <n v="72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6-01-05T19:20:09"/>
    <n v="1447960809"/>
    <x v="2651"/>
    <b v="0"/>
    <n v="17"/>
    <b v="0"/>
    <s v="technology/space exploration"/>
    <n v="1.8689285714285714E-2"/>
    <n v="308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29T03:48:45"/>
    <n v="1415591325"/>
    <x v="2652"/>
    <b v="0"/>
    <n v="11"/>
    <b v="0"/>
    <s v="technology/space exploration"/>
    <n v="8.8500000000000002E-3"/>
    <n v="80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7-02T04:00:00"/>
    <n v="1399909127"/>
    <x v="2653"/>
    <b v="0"/>
    <n v="70"/>
    <b v="0"/>
    <s v="technology/space exploration"/>
    <n v="0.1152156862745098"/>
    <n v="8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5-10T13:25:26"/>
    <n v="1424442326"/>
    <x v="2654"/>
    <b v="0"/>
    <n v="6"/>
    <b v="0"/>
    <s v="technology/space exploration"/>
    <n v="5.1000000000000004E-4"/>
    <n v="9"/>
    <x v="2"/>
    <x v="36"/>
  </r>
  <r>
    <n v="2655"/>
    <s v="Balloons (Canceled)"/>
    <s v="Thank you for your support!"/>
    <n v="15000"/>
    <n v="3155"/>
    <x v="1"/>
    <x v="0"/>
    <s v="USD"/>
    <n v="1455048000"/>
    <d v="2016-02-28T20:00:00"/>
    <n v="1452631647"/>
    <x v="2655"/>
    <b v="0"/>
    <n v="43"/>
    <b v="0"/>
    <s v="technology/space exploration"/>
    <n v="0.21033333333333334"/>
    <n v="73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31T19:00:00"/>
    <n v="1485966688"/>
    <x v="2656"/>
    <b v="0"/>
    <n v="152"/>
    <b v="0"/>
    <s v="technology/space exploration"/>
    <n v="0.11436666666666667"/>
    <n v="113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22T01:30:00"/>
    <n v="1467325053"/>
    <x v="2657"/>
    <b v="0"/>
    <n v="59"/>
    <b v="0"/>
    <s v="technology/space exploration"/>
    <n v="0.18737933333333334"/>
    <n v="95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8-18T21:13:14"/>
    <n v="1467321194"/>
    <x v="2658"/>
    <b v="0"/>
    <n v="4"/>
    <b v="0"/>
    <s v="technology/space exploration"/>
    <n v="9.2857142857142856E-4"/>
    <n v="23"/>
    <x v="2"/>
    <x v="36"/>
  </r>
  <r>
    <n v="2659"/>
    <s v="test (Canceled)"/>
    <s v="test"/>
    <n v="49000"/>
    <n v="1333"/>
    <x v="1"/>
    <x v="0"/>
    <s v="USD"/>
    <n v="1429321210"/>
    <d v="2015-05-07T01:40:10"/>
    <n v="1426729210"/>
    <x v="2659"/>
    <b v="0"/>
    <n v="10"/>
    <b v="0"/>
    <s v="technology/space exploration"/>
    <n v="2.720408163265306E-2"/>
    <n v="133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2-13T18:06:58"/>
    <n v="1443200818"/>
    <x v="2660"/>
    <b v="0"/>
    <n v="5"/>
    <b v="0"/>
    <s v="technology/space exploration"/>
    <n v="9.5E-4"/>
    <n v="4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1-13T23:00:10"/>
    <n v="1380150010"/>
    <x v="2661"/>
    <b v="0"/>
    <n v="60"/>
    <b v="1"/>
    <s v="technology/makerspaces"/>
    <n v="1.0289999999999999"/>
    <n v="86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9-09T17:55:13"/>
    <n v="1437587713"/>
    <x v="2662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23T15:00:00"/>
    <n v="1438873007"/>
    <x v="2663"/>
    <b v="0"/>
    <n v="56"/>
    <b v="1"/>
    <s v="technology/makerspaces"/>
    <n v="1.0459624999999999"/>
    <n v="374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28T06:59:00"/>
    <n v="1446683797"/>
    <x v="2664"/>
    <b v="0"/>
    <n v="104"/>
    <b v="1"/>
    <s v="technology/makerspaces"/>
    <n v="1.0342857142857143"/>
    <n v="17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23T21:29:34"/>
    <n v="1426886974"/>
    <x v="2665"/>
    <b v="0"/>
    <n v="46"/>
    <b v="1"/>
    <s v="technology/makerspaces"/>
    <n v="1.2314285714285715"/>
    <n v="94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10-14T21:00:00"/>
    <n v="1440008439"/>
    <x v="2666"/>
    <b v="0"/>
    <n v="206"/>
    <b v="1"/>
    <s v="technology/makerspaces"/>
    <n v="1.592951"/>
    <n v="77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29T22:13:36"/>
    <n v="1452550416"/>
    <x v="2667"/>
    <b v="0"/>
    <n v="18"/>
    <b v="1"/>
    <s v="technology/makerspaces"/>
    <n v="1.1066666666666667"/>
    <n v="9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d v="2015-11-28T14:32:00"/>
    <n v="1443449265"/>
    <x v="2668"/>
    <b v="0"/>
    <n v="28"/>
    <b v="1"/>
    <s v="technology/makerspaces"/>
    <n v="1.7070000000000001"/>
    <n v="61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29T00:51:36"/>
    <n v="1447203096"/>
    <x v="2669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8-17T00:29:40"/>
    <n v="1404174580"/>
    <x v="2670"/>
    <b v="1"/>
    <n v="60"/>
    <b v="0"/>
    <s v="technology/makerspaces"/>
    <n v="6.4158609339642042E-2"/>
    <n v="42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5-01-07T19:38:00"/>
    <n v="1416419916"/>
    <x v="2671"/>
    <b v="1"/>
    <n v="84"/>
    <b v="0"/>
    <s v="technology/makerspaces"/>
    <n v="0.11344"/>
    <n v="34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6-01-16T06:00:00"/>
    <n v="1449436390"/>
    <x v="2672"/>
    <b v="1"/>
    <n v="47"/>
    <b v="0"/>
    <s v="technology/makerspaces"/>
    <n v="0.33189999999999997"/>
    <n v="71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1-17T22:45:00"/>
    <n v="1412081999"/>
    <x v="2673"/>
    <b v="1"/>
    <n v="66"/>
    <b v="0"/>
    <s v="technology/makerspaces"/>
    <n v="0.27579999999999999"/>
    <n v="167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24T04:59:00"/>
    <n v="1465398670"/>
    <x v="2674"/>
    <b v="1"/>
    <n v="171"/>
    <b v="0"/>
    <s v="technology/makerspaces"/>
    <n v="0.62839999999999996"/>
    <n v="129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29T21:34:49"/>
    <n v="1413059689"/>
    <x v="2675"/>
    <b v="1"/>
    <n v="29"/>
    <b v="0"/>
    <s v="technology/makerspaces"/>
    <n v="7.5880000000000003E-2"/>
    <n v="65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6-10T14:59:34"/>
    <n v="1461337174"/>
    <x v="2676"/>
    <b v="0"/>
    <n v="9"/>
    <b v="0"/>
    <s v="technology/makerspaces"/>
    <n v="0.50380952380952382"/>
    <n v="118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22T00:42:23"/>
    <n v="1401756143"/>
    <x v="2677"/>
    <b v="0"/>
    <n v="27"/>
    <b v="0"/>
    <s v="technology/makerspaces"/>
    <n v="0.17512820512820512"/>
    <n v="126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10-13T19:09:25"/>
    <n v="1440529765"/>
    <x v="2678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3-19T00:01:34"/>
    <n v="1422489694"/>
    <x v="2679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d v="2016-04-25T04:04:51"/>
    <n v="1457327091"/>
    <x v="2680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29T21:29:10"/>
    <n v="1402867750"/>
    <x v="2681"/>
    <b v="0"/>
    <n v="2"/>
    <b v="0"/>
    <s v="food/food trucks"/>
    <n v="6.875E-3"/>
    <n v="28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2-11T05:59:00"/>
    <n v="1413838540"/>
    <x v="2682"/>
    <b v="0"/>
    <n v="20"/>
    <b v="0"/>
    <s v="food/food trucks"/>
    <n v="0.28299999999999997"/>
    <n v="85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20T18:07:20"/>
    <n v="1422641240"/>
    <x v="2683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28T21:57:05"/>
    <n v="1404165425"/>
    <x v="2684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5-16T15:42:10"/>
    <n v="1424968930"/>
    <x v="2685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10-19T23:23:43"/>
    <n v="1410391423"/>
    <x v="2686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7-18T15:21:58"/>
    <n v="1432999318"/>
    <x v="2687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d v="2015-03-15T03:00:00"/>
    <n v="1422067870"/>
    <x v="2688"/>
    <b v="0"/>
    <n v="14"/>
    <b v="0"/>
    <s v="food/food trucks"/>
    <n v="1.48E-3"/>
    <n v="5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8-18T23:04:50"/>
    <n v="1467327890"/>
    <x v="2689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22T02:31:16"/>
    <n v="1429410676"/>
    <x v="2690"/>
    <b v="0"/>
    <n v="118"/>
    <b v="0"/>
    <s v="food/food trucks"/>
    <n v="0.107325"/>
    <n v="73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5-05-29T17:22:37"/>
    <n v="1427390557"/>
    <x v="2691"/>
    <b v="0"/>
    <n v="2"/>
    <b v="0"/>
    <s v="food/food trucks"/>
    <n v="5.3846153846153844E-4"/>
    <n v="18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4-13T07:01:00"/>
    <n v="1424678460"/>
    <x v="2692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9-01T03:19:26"/>
    <n v="1405307966"/>
    <x v="2693"/>
    <b v="0"/>
    <n v="3"/>
    <b v="0"/>
    <s v="food/food trucks"/>
    <n v="8.0000000000000002E-3"/>
    <n v="1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10-15T03:22:19"/>
    <n v="1409109739"/>
    <x v="2694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5-03T03:21:58"/>
    <n v="1423801318"/>
    <x v="2695"/>
    <b v="0"/>
    <n v="3"/>
    <b v="0"/>
    <s v="food/food trucks"/>
    <n v="4.7333333333333333E-3"/>
    <n v="24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5-01-13T20:16:00"/>
    <n v="1416600960"/>
    <x v="2696"/>
    <b v="0"/>
    <n v="38"/>
    <b v="0"/>
    <s v="food/food trucks"/>
    <n v="5.6500000000000002E-2"/>
    <n v="89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21T22:00:00"/>
    <n v="1435876423"/>
    <x v="2697"/>
    <b v="0"/>
    <n v="52"/>
    <b v="0"/>
    <s v="food/food trucks"/>
    <n v="0.26352173913043481"/>
    <n v="117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7-16T21:33:28"/>
    <n v="1401312808"/>
    <x v="2698"/>
    <b v="0"/>
    <n v="2"/>
    <b v="0"/>
    <s v="food/food trucks"/>
    <n v="3.2512500000000002E-3"/>
    <n v="13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27T21:31:03"/>
    <n v="1404941463"/>
    <x v="2699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10-07T20:59:32"/>
    <n v="1408481972"/>
    <x v="2700"/>
    <b v="0"/>
    <n v="4"/>
    <b v="0"/>
    <s v="food/food trucks"/>
    <n v="7.0007000700070005E-3"/>
    <n v="18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26T17:35:34"/>
    <n v="1488911734"/>
    <x v="2701"/>
    <b v="0"/>
    <n v="46"/>
    <b v="0"/>
    <s v="theater/spaces"/>
    <n v="0.46176470588235297"/>
    <n v="34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24T18:14:37"/>
    <n v="1488827677"/>
    <x v="2702"/>
    <b v="1"/>
    <n v="26"/>
    <b v="0"/>
    <s v="theater/spaces"/>
    <n v="0.34410000000000002"/>
    <n v="132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4-10T15:33:50"/>
    <n v="1485016430"/>
    <x v="2703"/>
    <b v="0"/>
    <n v="45"/>
    <b v="0"/>
    <s v="theater/spaces"/>
    <n v="1.0375000000000001"/>
    <n v="9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24T19:41:54"/>
    <n v="1487709714"/>
    <x v="2704"/>
    <b v="0"/>
    <n v="7"/>
    <b v="0"/>
    <s v="theater/spaces"/>
    <n v="6.0263157894736845E-2"/>
    <n v="164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4-12T20:59:18"/>
    <n v="1486504758"/>
    <x v="2705"/>
    <b v="0"/>
    <n v="8"/>
    <b v="0"/>
    <s v="theater/spaces"/>
    <n v="0.10539393939393939"/>
    <n v="217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1-04T06:59:00"/>
    <n v="1410937483"/>
    <x v="2706"/>
    <b v="1"/>
    <n v="263"/>
    <b v="1"/>
    <s v="theater/spaces"/>
    <n v="1.1229714285714285"/>
    <n v="14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6-15T06:59:00"/>
    <n v="1367088443"/>
    <x v="2707"/>
    <b v="1"/>
    <n v="394"/>
    <b v="1"/>
    <s v="theater/spaces"/>
    <n v="3.50844625"/>
    <n v="71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8-09T16:45:26"/>
    <n v="1463935526"/>
    <x v="2708"/>
    <b v="1"/>
    <n v="1049"/>
    <b v="1"/>
    <s v="theater/spaces"/>
    <n v="2.3321535"/>
    <n v="44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23T03:59:00"/>
    <n v="1472528141"/>
    <x v="2709"/>
    <b v="1"/>
    <n v="308"/>
    <b v="1"/>
    <s v="theater/spaces"/>
    <n v="1.01606"/>
    <n v="165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28T02:00:00"/>
    <n v="1404797428"/>
    <x v="2710"/>
    <b v="1"/>
    <n v="1088"/>
    <b v="1"/>
    <s v="theater/spaces"/>
    <n v="1.5390035000000002"/>
    <n v="85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7-09T22:01:00"/>
    <n v="1400694790"/>
    <x v="2711"/>
    <b v="1"/>
    <n v="73"/>
    <b v="1"/>
    <s v="theater/spaces"/>
    <n v="1.007161125319693"/>
    <n v="54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8-01T18:00:00"/>
    <n v="1370568560"/>
    <x v="2712"/>
    <b v="1"/>
    <n v="143"/>
    <b v="1"/>
    <s v="theater/spaces"/>
    <n v="1.3138181818181818"/>
    <n v="51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6-01-12T15:41:24"/>
    <n v="1447515684"/>
    <x v="2713"/>
    <b v="1"/>
    <n v="1420"/>
    <b v="1"/>
    <s v="theater/spaces"/>
    <n v="1.0224133333333334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1-02T23:00:00"/>
    <n v="1474040596"/>
    <x v="2714"/>
    <b v="1"/>
    <n v="305"/>
    <b v="1"/>
    <s v="theater/spaces"/>
    <n v="1.1635599999999999"/>
    <n v="9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3-11T09:33:48"/>
    <n v="1453109628"/>
    <x v="2715"/>
    <b v="1"/>
    <n v="551"/>
    <b v="1"/>
    <s v="theater/spaces"/>
    <n v="2.6462241666666664"/>
    <n v="58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27T07:59:53"/>
    <n v="1441699193"/>
    <x v="2716"/>
    <b v="1"/>
    <n v="187"/>
    <b v="1"/>
    <s v="theater/spaces"/>
    <n v="1.1998010000000001"/>
    <n v="64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25T22:57:29"/>
    <n v="1414015049"/>
    <x v="2717"/>
    <b v="1"/>
    <n v="325"/>
    <b v="1"/>
    <s v="theater/spaces"/>
    <n v="1.2010400000000001"/>
    <n v="92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22T23:00:00"/>
    <n v="1459865945"/>
    <x v="2718"/>
    <b v="1"/>
    <n v="148"/>
    <b v="1"/>
    <s v="theater/spaces"/>
    <n v="1.0358333333333334"/>
    <n v="126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5-06T23:44:54"/>
    <n v="1455756294"/>
    <x v="2719"/>
    <b v="0"/>
    <n v="69"/>
    <b v="1"/>
    <s v="theater/spaces"/>
    <n v="1.0883333333333334"/>
    <n v="95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30T12:10:53"/>
    <n v="1476270653"/>
    <x v="2720"/>
    <b v="0"/>
    <n v="173"/>
    <b v="1"/>
    <s v="theater/spaces"/>
    <n v="1.1812400000000001"/>
    <n v="17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25T19:00:00"/>
    <n v="1375880598"/>
    <x v="2721"/>
    <b v="0"/>
    <n v="269"/>
    <b v="1"/>
    <s v="technology/hardware"/>
    <n v="14.62"/>
    <n v="4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2-17T20:34:13"/>
    <n v="1480538053"/>
    <x v="2722"/>
    <b v="0"/>
    <n v="185"/>
    <b v="1"/>
    <s v="technology/hardware"/>
    <n v="2.5253999999999999"/>
    <n v="68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5-01-19T21:08:08"/>
    <n v="1414872488"/>
    <x v="2723"/>
    <b v="0"/>
    <n v="176"/>
    <b v="1"/>
    <s v="technology/hardware"/>
    <n v="1.4005000000000001"/>
    <n v="95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9-03T07:50:59"/>
    <n v="1436860259"/>
    <x v="2724"/>
    <b v="0"/>
    <n v="1019"/>
    <b v="1"/>
    <s v="technology/hardware"/>
    <n v="2.9687520259319289"/>
    <n v="7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20T17:52:15"/>
    <n v="1484070735"/>
    <x v="2725"/>
    <b v="0"/>
    <n v="113"/>
    <b v="1"/>
    <s v="technology/hardware"/>
    <n v="1.445425"/>
    <n v="512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d v="2016-05-11T13:55:11"/>
    <n v="1458741311"/>
    <x v="2726"/>
    <b v="0"/>
    <n v="404"/>
    <b v="1"/>
    <s v="technology/hardware"/>
    <n v="1.05745"/>
    <n v="262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26T16:14:23"/>
    <n v="1436804063"/>
    <x v="2727"/>
    <b v="0"/>
    <n v="707"/>
    <b v="1"/>
    <s v="technology/hardware"/>
    <n v="4.9321000000000002"/>
    <n v="70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6-01-18T14:23:54"/>
    <n v="1448461434"/>
    <x v="2728"/>
    <b v="0"/>
    <n v="392"/>
    <b v="1"/>
    <s v="technology/hardware"/>
    <n v="2.0182666666666669"/>
    <n v="77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20T05:46:37"/>
    <n v="1427867197"/>
    <x v="2729"/>
    <b v="0"/>
    <n v="23"/>
    <b v="1"/>
    <s v="technology/hardware"/>
    <n v="1.0444"/>
    <n v="341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5-11T12:59:35"/>
    <n v="1363611575"/>
    <x v="2730"/>
    <b v="0"/>
    <n v="682"/>
    <b v="1"/>
    <s v="technology/hardware"/>
    <n v="1.7029262962962963"/>
    <n v="67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1-06T04:00:00"/>
    <n v="1408624622"/>
    <x v="2731"/>
    <b v="0"/>
    <n v="37"/>
    <b v="1"/>
    <s v="technology/hardware"/>
    <n v="1.0430333333333333"/>
    <n v="846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6-16T00:00:00"/>
    <n v="1366917828"/>
    <x v="2732"/>
    <b v="0"/>
    <n v="146"/>
    <b v="1"/>
    <s v="technology/hardware"/>
    <n v="1.1825000000000001"/>
    <n v="97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29T05:32:54"/>
    <n v="1423463574"/>
    <x v="2733"/>
    <b v="0"/>
    <n v="119"/>
    <b v="1"/>
    <s v="technology/hardware"/>
    <n v="1.07538"/>
    <n v="452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1-01T21:59:00"/>
    <n v="1473782592"/>
    <x v="2734"/>
    <b v="0"/>
    <n v="163"/>
    <b v="1"/>
    <s v="technology/hardware"/>
    <n v="22603"/>
    <n v="13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4-01T20:00:00"/>
    <n v="1360551250"/>
    <x v="2735"/>
    <b v="0"/>
    <n v="339"/>
    <b v="1"/>
    <s v="technology/hardware"/>
    <n v="9.7813466666666677"/>
    <n v="22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5-12T15:59:33"/>
    <n v="1395676773"/>
    <x v="2736"/>
    <b v="0"/>
    <n v="58"/>
    <b v="1"/>
    <s v="technology/hardware"/>
    <n v="1.2290000000000001"/>
    <n v="170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2-03T19:00:00"/>
    <n v="1386108087"/>
    <x v="2737"/>
    <b v="0"/>
    <n v="456"/>
    <b v="1"/>
    <s v="technology/hardware"/>
    <n v="2.4606080000000001"/>
    <n v="162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25T03:26:44"/>
    <n v="1473218804"/>
    <x v="2738"/>
    <b v="0"/>
    <n v="15"/>
    <b v="1"/>
    <s v="technology/hardware"/>
    <n v="1.4794"/>
    <n v="49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24T21:18:37"/>
    <n v="1395436717"/>
    <x v="2739"/>
    <b v="0"/>
    <n v="191"/>
    <b v="1"/>
    <s v="technology/hardware"/>
    <n v="3.8409090909090908"/>
    <n v="2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30T23:45:52"/>
    <n v="1423529152"/>
    <x v="2740"/>
    <b v="0"/>
    <n v="17"/>
    <b v="1"/>
    <s v="technology/hardware"/>
    <n v="1.0333333333333334"/>
    <n v="1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d v="2014-11-08T02:07:00"/>
    <n v="1412005602"/>
    <x v="2741"/>
    <b v="0"/>
    <n v="4"/>
    <b v="0"/>
    <s v="publishing/children's books"/>
    <n v="4.3750000000000004E-3"/>
    <n v="9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6-03T17:16:27"/>
    <n v="1335892587"/>
    <x v="2742"/>
    <b v="0"/>
    <n v="18"/>
    <b v="0"/>
    <s v="publishing/children's books"/>
    <n v="0.29239999999999999"/>
    <n v="4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1-07T07:53:27"/>
    <n v="1474271607"/>
    <x v="2743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3-19T01:29:58"/>
    <n v="1327886998"/>
    <x v="2744"/>
    <b v="0"/>
    <n v="22"/>
    <b v="0"/>
    <s v="publishing/children's books"/>
    <n v="5.2187499999999998E-2"/>
    <n v="38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8-02T23:42:48"/>
    <n v="1337125368"/>
    <x v="2745"/>
    <b v="0"/>
    <n v="49"/>
    <b v="0"/>
    <s v="publishing/children's books"/>
    <n v="0.21887499999999999"/>
    <n v="36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9-17T18:45:11"/>
    <n v="1406745911"/>
    <x v="2746"/>
    <b v="0"/>
    <n v="19"/>
    <b v="0"/>
    <s v="publishing/children's books"/>
    <n v="0.26700000000000002"/>
    <n v="42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7-05T03:10:00"/>
    <n v="1337095997"/>
    <x v="274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21T17:03:22"/>
    <n v="1470243802"/>
    <x v="2748"/>
    <b v="0"/>
    <n v="4"/>
    <b v="0"/>
    <s v="publishing/children's books"/>
    <n v="1.06E-2"/>
    <n v="13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23T18:10:37"/>
    <n v="1425582637"/>
    <x v="2749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7-19T20:00:00"/>
    <n v="1340055345"/>
    <x v="2750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7-06T21:17:22"/>
    <n v="1397855842"/>
    <x v="2751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2-01-06T18:21:44"/>
    <n v="1320776504"/>
    <x v="2752"/>
    <b v="0"/>
    <n v="14"/>
    <b v="0"/>
    <s v="publishing/children's books"/>
    <n v="0.11458333333333333"/>
    <n v="3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9-14T21:37:03"/>
    <n v="1343425023"/>
    <x v="2753"/>
    <b v="0"/>
    <n v="8"/>
    <b v="0"/>
    <s v="publishing/children's books"/>
    <n v="0.19"/>
    <n v="48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30T15:15:51"/>
    <n v="1407856551"/>
    <x v="2754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27T18:58:47"/>
    <n v="1425927527"/>
    <x v="2755"/>
    <b v="0"/>
    <n v="15"/>
    <b v="0"/>
    <s v="publishing/children's books"/>
    <n v="0.52"/>
    <n v="17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30T21:36:41"/>
    <n v="1386884201"/>
    <x v="2756"/>
    <b v="0"/>
    <n v="33"/>
    <b v="0"/>
    <s v="publishing/children's books"/>
    <n v="0.1048"/>
    <n v="32"/>
    <x v="3"/>
    <x v="39"/>
  </r>
  <r>
    <n v="2757"/>
    <s v="C is for Crooked"/>
    <s v="A children's letter book that Lampoons Hillary Clinton"/>
    <n v="1500"/>
    <n v="10"/>
    <x v="2"/>
    <x v="0"/>
    <s v="USD"/>
    <n v="1470498332"/>
    <d v="2016-08-25T15:45:32"/>
    <n v="1469202332"/>
    <x v="2757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29T10:36:23"/>
    <n v="1474886183"/>
    <x v="2758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8-04T08:47:46"/>
    <n v="1464943666"/>
    <x v="2759"/>
    <b v="0"/>
    <n v="2"/>
    <b v="0"/>
    <s v="publishing/children's books"/>
    <n v="0.105"/>
    <n v="53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7-09T11:04:18"/>
    <n v="1369134258"/>
    <x v="2760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22T01:31:33"/>
    <n v="1354584693"/>
    <x v="2761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4-06T23:53:15"/>
    <n v="1326934395"/>
    <x v="2762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6-12T13:54:44"/>
    <n v="1365515684"/>
    <x v="2763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6-18T19:00:00"/>
    <n v="1335855631"/>
    <x v="2764"/>
    <b v="0"/>
    <n v="4"/>
    <b v="0"/>
    <s v="publishing/children's books"/>
    <n v="1.125E-2"/>
    <n v="11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1-16T13:53:48"/>
    <n v="1350050028"/>
    <x v="2765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30T16:01:58"/>
    <n v="1310486518"/>
    <x v="2766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9-04T23:00:50"/>
    <n v="1434582050"/>
    <x v="2767"/>
    <b v="0"/>
    <n v="3"/>
    <b v="0"/>
    <s v="publishing/children's books"/>
    <n v="8.5000000000000006E-3"/>
    <n v="11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4-17T13:45:23"/>
    <n v="1330440323"/>
    <x v="2768"/>
    <b v="0"/>
    <n v="34"/>
    <b v="0"/>
    <s v="publishing/children's books"/>
    <n v="0.14314285714285716"/>
    <n v="29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24T19:49:50"/>
    <n v="1397677790"/>
    <x v="2769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4-06T15:55:30"/>
    <n v="1392569730"/>
    <x v="2770"/>
    <b v="0"/>
    <n v="33"/>
    <b v="0"/>
    <s v="publishing/children's books"/>
    <n v="0.1041125"/>
    <n v="63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20T17:00:00"/>
    <n v="1355489140"/>
    <x v="2771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24T20:51:34"/>
    <n v="1379710294"/>
    <x v="2772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5-13T20:45:21"/>
    <n v="1460666721"/>
    <x v="2773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27T03:02:08"/>
    <n v="1360119728"/>
    <x v="2774"/>
    <b v="0"/>
    <n v="13"/>
    <b v="0"/>
    <s v="publishing/children's books"/>
    <n v="0.14249999999999999"/>
    <n v="44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2-01-04T00:19:14"/>
    <n v="1321402754"/>
    <x v="2775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7-01T07:07:56"/>
    <n v="1431414476"/>
    <x v="2776"/>
    <b v="0"/>
    <n v="36"/>
    <b v="0"/>
    <s v="publishing/children's books"/>
    <n v="7.8809523809523815E-2"/>
    <n v="46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8-05T16:03:24"/>
    <n v="1434557004"/>
    <x v="2777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9-13T23:28:26"/>
    <n v="1406417306"/>
    <x v="2778"/>
    <b v="0"/>
    <n v="15"/>
    <b v="0"/>
    <s v="publishing/children's books"/>
    <n v="0.25545454545454543"/>
    <n v="94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2-11T15:03:41"/>
    <n v="1445609021"/>
    <x v="2779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29T10:44:48"/>
    <n v="1486550688"/>
    <x v="2780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3-03T07:00:00"/>
    <n v="1421274954"/>
    <x v="2781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3-08T04:59:00"/>
    <n v="1421964718"/>
    <x v="2782"/>
    <b v="0"/>
    <n v="18"/>
    <b v="1"/>
    <s v="theater/plays"/>
    <n v="1.2"/>
    <n v="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5-12T12:50:46"/>
    <n v="1428583846"/>
    <x v="2783"/>
    <b v="0"/>
    <n v="61"/>
    <b v="1"/>
    <s v="theater/plays"/>
    <n v="1.145"/>
    <n v="19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1-17T18:54:03"/>
    <n v="1412794443"/>
    <x v="2784"/>
    <b v="0"/>
    <n v="108"/>
    <b v="1"/>
    <s v="theater/plays"/>
    <n v="1.19"/>
    <n v="66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24T21:00:00"/>
    <n v="1467865967"/>
    <x v="2785"/>
    <b v="0"/>
    <n v="142"/>
    <b v="1"/>
    <s v="theater/plays"/>
    <n v="1.0468"/>
    <n v="37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28T13:39:40"/>
    <n v="1403703580"/>
    <x v="2786"/>
    <b v="0"/>
    <n v="74"/>
    <b v="1"/>
    <s v="theater/plays"/>
    <n v="1.1783999999999999"/>
    <n v="40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8-06T04:45:52"/>
    <n v="1403066752"/>
    <x v="2787"/>
    <b v="0"/>
    <n v="38"/>
    <b v="1"/>
    <s v="theater/plays"/>
    <n v="1.1970000000000001"/>
    <n v="32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8-17T16:50:43"/>
    <n v="1467219043"/>
    <x v="2788"/>
    <b v="0"/>
    <n v="20"/>
    <b v="1"/>
    <s v="theater/plays"/>
    <n v="1.0249999999999999"/>
    <n v="103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31T04:00:00"/>
    <n v="1424477934"/>
    <x v="2789"/>
    <b v="0"/>
    <n v="24"/>
    <b v="1"/>
    <s v="theater/plays"/>
    <n v="1.0116666666666667"/>
    <n v="12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3-02T22:31:43"/>
    <n v="1421101903"/>
    <x v="2790"/>
    <b v="0"/>
    <n v="66"/>
    <b v="1"/>
    <s v="theater/plays"/>
    <n v="1.0533333333333332"/>
    <n v="4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28T04:00:00"/>
    <n v="1470778559"/>
    <x v="2791"/>
    <b v="0"/>
    <n v="28"/>
    <b v="1"/>
    <s v="theater/plays"/>
    <n v="1.0249999999999999"/>
    <n v="73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31T05:32:39"/>
    <n v="1435469559"/>
    <x v="2792"/>
    <b v="0"/>
    <n v="24"/>
    <b v="1"/>
    <s v="theater/plays"/>
    <n v="1.0760000000000001"/>
    <n v="90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8-09T10:03:25"/>
    <n v="1434881005"/>
    <x v="2793"/>
    <b v="0"/>
    <n v="73"/>
    <b v="1"/>
    <s v="theater/plays"/>
    <n v="1.105675"/>
    <n v="151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22T19:00:00"/>
    <n v="1455640559"/>
    <x v="2794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25T23:00:00"/>
    <n v="1400675841"/>
    <x v="2795"/>
    <b v="0"/>
    <n v="20"/>
    <b v="1"/>
    <s v="theater/plays"/>
    <n v="1.0428571428571429"/>
    <n v="37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24T12:40:28"/>
    <n v="1401972028"/>
    <x v="2796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27T22:34:00"/>
    <n v="1402266840"/>
    <x v="2797"/>
    <b v="0"/>
    <n v="94"/>
    <b v="1"/>
    <s v="theater/plays"/>
    <n v="1.02645125"/>
    <n v="87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8-19T16:00:00"/>
    <n v="1437063121"/>
    <x v="2798"/>
    <b v="0"/>
    <n v="139"/>
    <b v="1"/>
    <s v="theater/plays"/>
    <n v="1.014"/>
    <n v="36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7-06T16:00:00"/>
    <n v="1463466070"/>
    <x v="2799"/>
    <b v="0"/>
    <n v="130"/>
    <b v="1"/>
    <s v="theater/plays"/>
    <n v="1.1663479999999999"/>
    <n v="45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23T13:16:06"/>
    <n v="1415193366"/>
    <x v="2800"/>
    <b v="0"/>
    <n v="31"/>
    <b v="1"/>
    <s v="theater/plays"/>
    <n v="1.33"/>
    <n v="43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29T11:00:00"/>
    <n v="1411019409"/>
    <x v="2801"/>
    <b v="0"/>
    <n v="13"/>
    <b v="1"/>
    <s v="theater/plays"/>
    <n v="1.3320000000000001"/>
    <n v="51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25T15:31:47"/>
    <n v="1436283107"/>
    <x v="2802"/>
    <b v="0"/>
    <n v="90"/>
    <b v="1"/>
    <s v="theater/plays"/>
    <n v="1.0183333333333333"/>
    <n v="3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8-04T00:00:00"/>
    <n v="1433295276"/>
    <x v="2803"/>
    <b v="0"/>
    <n v="141"/>
    <b v="1"/>
    <s v="theater/plays"/>
    <n v="1.2795000000000001"/>
    <n v="91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10-18T10:53:10"/>
    <n v="1409395990"/>
    <x v="2804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9-10T12:07:53"/>
    <n v="1438085273"/>
    <x v="2805"/>
    <b v="0"/>
    <n v="18"/>
    <b v="1"/>
    <s v="theater/plays"/>
    <n v="1.1000000000000001"/>
    <n v="2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24T11:00:00"/>
    <n v="1435645490"/>
    <x v="2806"/>
    <b v="0"/>
    <n v="76"/>
    <b v="1"/>
    <s v="theater/plays"/>
    <n v="1.121"/>
    <n v="44"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7-18T20:57:18"/>
    <n v="1433019438"/>
    <x v="2807"/>
    <b v="0"/>
    <n v="93"/>
    <b v="1"/>
    <s v="theater/plays"/>
    <n v="1.26"/>
    <n v="68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9-10T20:18:55"/>
    <n v="1437682735"/>
    <x v="2808"/>
    <b v="0"/>
    <n v="69"/>
    <b v="1"/>
    <s v="theater/plays"/>
    <n v="1.0024444444444445"/>
    <n v="65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4-18T14:39:00"/>
    <n v="1458647725"/>
    <x v="2809"/>
    <b v="0"/>
    <n v="21"/>
    <b v="1"/>
    <s v="theater/plays"/>
    <n v="1.024"/>
    <n v="122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20T03:59:00"/>
    <n v="1398828064"/>
    <x v="2810"/>
    <b v="0"/>
    <n v="57"/>
    <b v="1"/>
    <s v="theater/plays"/>
    <n v="1.0820000000000001"/>
    <n v="47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3-14T11:55:03"/>
    <n v="1422100503"/>
    <x v="2811"/>
    <b v="0"/>
    <n v="108"/>
    <b v="1"/>
    <s v="theater/plays"/>
    <n v="1.0026999999999999"/>
    <n v="93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25T04:00:00"/>
    <n v="1424368298"/>
    <x v="2812"/>
    <b v="0"/>
    <n v="83"/>
    <b v="1"/>
    <s v="theater/plays"/>
    <n v="1.133"/>
    <n v="68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7-01-02T17:49:21"/>
    <n v="1479577761"/>
    <x v="2813"/>
    <b v="0"/>
    <n v="96"/>
    <b v="1"/>
    <s v="theater/plays"/>
    <n v="1.2757571428571428"/>
    <n v="37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28T09:35:15"/>
    <n v="1428572115"/>
    <x v="2814"/>
    <b v="0"/>
    <n v="64"/>
    <b v="1"/>
    <s v="theater/plays"/>
    <n v="1.0773333333333333"/>
    <n v="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26T18:38:29"/>
    <n v="1468003109"/>
    <x v="2815"/>
    <b v="0"/>
    <n v="14"/>
    <b v="1"/>
    <s v="theater/plays"/>
    <n v="2.42"/>
    <n v="43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21T16:00:00"/>
    <n v="1435921992"/>
    <x v="2816"/>
    <b v="0"/>
    <n v="169"/>
    <b v="1"/>
    <s v="theater/plays"/>
    <n v="1.4156666666666666"/>
    <n v="25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3-19T15:14:22"/>
    <n v="1421680462"/>
    <x v="2817"/>
    <b v="0"/>
    <n v="33"/>
    <b v="1"/>
    <s v="theater/plays"/>
    <n v="1.3"/>
    <n v="2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10-12T14:21:26"/>
    <n v="1441290086"/>
    <x v="2818"/>
    <b v="0"/>
    <n v="102"/>
    <b v="1"/>
    <s v="theater/plays"/>
    <n v="1.0603"/>
    <n v="104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7-03T12:36:49"/>
    <n v="1431693409"/>
    <x v="2819"/>
    <b v="0"/>
    <n v="104"/>
    <b v="1"/>
    <s v="theater/plays"/>
    <n v="1.048"/>
    <n v="50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3-16T00:00:00"/>
    <n v="1454337589"/>
    <x v="2820"/>
    <b v="0"/>
    <n v="20"/>
    <b v="1"/>
    <s v="theater/plays"/>
    <n v="1.36"/>
    <n v="14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10-12T22:08:55"/>
    <n v="1408918135"/>
    <x v="2821"/>
    <b v="0"/>
    <n v="35"/>
    <b v="1"/>
    <s v="theater/plays"/>
    <n v="1"/>
    <n v="29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4-15T15:24:52"/>
    <n v="1424881492"/>
    <x v="2822"/>
    <b v="0"/>
    <n v="94"/>
    <b v="1"/>
    <s v="theater/plays"/>
    <n v="1"/>
    <n v="64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4-19T22:59:00"/>
    <n v="1425428206"/>
    <x v="2823"/>
    <b v="0"/>
    <n v="14"/>
    <b v="1"/>
    <s v="theater/plays"/>
    <n v="1.24"/>
    <n v="9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7-02T01:43:00"/>
    <n v="1431412196"/>
    <x v="2824"/>
    <b v="0"/>
    <n v="15"/>
    <b v="1"/>
    <s v="theater/plays"/>
    <n v="1.1692307692307693"/>
    <n v="51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23T19:01:26"/>
    <n v="1446663686"/>
    <x v="2825"/>
    <b v="0"/>
    <n v="51"/>
    <b v="1"/>
    <s v="theater/plays"/>
    <n v="1.0333333333333334"/>
    <n v="61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29T07:00:00"/>
    <n v="1434415812"/>
    <x v="2826"/>
    <b v="0"/>
    <n v="19"/>
    <b v="1"/>
    <s v="theater/plays"/>
    <n v="1.0774999999999999"/>
    <n v="113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22T16:30:00"/>
    <n v="1462379066"/>
    <x v="2827"/>
    <b v="0"/>
    <n v="23"/>
    <b v="1"/>
    <s v="theater/plays"/>
    <n v="1.2024999999999999"/>
    <n v="105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21T23:00:00"/>
    <n v="1441606869"/>
    <x v="2828"/>
    <b v="0"/>
    <n v="97"/>
    <b v="1"/>
    <s v="theater/plays"/>
    <n v="1.0037894736842106"/>
    <n v="98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21T10:25:18"/>
    <n v="1462443918"/>
    <x v="2829"/>
    <b v="0"/>
    <n v="76"/>
    <b v="1"/>
    <s v="theater/plays"/>
    <n v="1.0651999999999999"/>
    <n v="35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31T03:59:00"/>
    <n v="1398802148"/>
    <x v="2830"/>
    <b v="0"/>
    <n v="11"/>
    <b v="1"/>
    <s v="theater/plays"/>
    <n v="1"/>
    <n v="2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8-04T19:47:50"/>
    <n v="1434484070"/>
    <x v="2831"/>
    <b v="0"/>
    <n v="52"/>
    <b v="1"/>
    <s v="theater/plays"/>
    <n v="1.1066666666666667"/>
    <n v="64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2-12T22:00:00"/>
    <n v="1414342894"/>
    <x v="2832"/>
    <b v="0"/>
    <n v="95"/>
    <b v="1"/>
    <s v="theater/plays"/>
    <n v="1.1471959999999999"/>
    <n v="30"/>
    <x v="1"/>
    <x v="6"/>
  </r>
  <r>
    <n v="2833"/>
    <s v="Star Man Rocket Man"/>
    <s v="A new play about exploring outer space"/>
    <n v="2700"/>
    <n v="2923"/>
    <x v="0"/>
    <x v="0"/>
    <s v="USD"/>
    <n v="1444528800"/>
    <d v="2015-10-30T02:00:00"/>
    <n v="1442804633"/>
    <x v="2833"/>
    <b v="0"/>
    <n v="35"/>
    <b v="1"/>
    <s v="theater/plays"/>
    <n v="1.0825925925925926"/>
    <n v="84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2-18T23:02:10"/>
    <n v="1421362930"/>
    <x v="2834"/>
    <b v="0"/>
    <n v="21"/>
    <b v="1"/>
    <s v="theater/plays"/>
    <n v="1.7"/>
    <n v="6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24T00:00:00"/>
    <n v="1446742417"/>
    <x v="2835"/>
    <b v="0"/>
    <n v="93"/>
    <b v="1"/>
    <s v="theater/plays"/>
    <n v="1.8709899999999999"/>
    <n v="20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3-09T04:59:00"/>
    <n v="1484115418"/>
    <x v="2836"/>
    <b v="0"/>
    <n v="11"/>
    <b v="1"/>
    <s v="theater/plays"/>
    <n v="1.0777777777777777"/>
    <n v="44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28T22:48:04"/>
    <n v="1446241684"/>
    <x v="2837"/>
    <b v="0"/>
    <n v="21"/>
    <b v="1"/>
    <s v="theater/plays"/>
    <n v="1"/>
    <n v="40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9-01T22:00:00"/>
    <n v="1406039696"/>
    <x v="2838"/>
    <b v="0"/>
    <n v="54"/>
    <b v="1"/>
    <s v="theater/plays"/>
    <n v="1.2024999999999999"/>
    <n v="45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9-13T04:59:00"/>
    <n v="1406958354"/>
    <x v="2839"/>
    <b v="0"/>
    <n v="31"/>
    <b v="1"/>
    <s v="theater/plays"/>
    <n v="1.1142857142857143"/>
    <n v="126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4-06T17:00:00"/>
    <n v="1424825479"/>
    <x v="2840"/>
    <b v="0"/>
    <n v="132"/>
    <b v="1"/>
    <s v="theater/plays"/>
    <n v="1.04"/>
    <n v="20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6-01-01T18:44:57"/>
    <n v="1444844697"/>
    <x v="2841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7-10T11:00:00"/>
    <n v="1401058295"/>
    <x v="2842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7-02T04:00:00"/>
    <n v="1462210950"/>
    <x v="2843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23T13:06:20"/>
    <n v="1480943180"/>
    <x v="2844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27T00:23:53"/>
    <n v="1428539033"/>
    <x v="2845"/>
    <b v="0"/>
    <n v="39"/>
    <b v="0"/>
    <s v="theater/plays"/>
    <n v="0.31546666666666667"/>
    <n v="61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6-17T16:36:34"/>
    <n v="1429029394"/>
    <x v="2846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6-11T19:21:05"/>
    <n v="1458847265"/>
    <x v="2847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6-17T15:34:19"/>
    <n v="1430321659"/>
    <x v="2848"/>
    <b v="0"/>
    <n v="3"/>
    <b v="0"/>
    <s v="theater/plays"/>
    <n v="2E-3"/>
    <n v="2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5-12T10:16:40"/>
    <n v="1458814600"/>
    <x v="2849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25T00:10:11"/>
    <n v="1407370211"/>
    <x v="2850"/>
    <b v="0"/>
    <n v="13"/>
    <b v="0"/>
    <s v="theater/plays"/>
    <n v="3.8875E-2"/>
    <n v="24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2-17T23:17:00"/>
    <n v="1453334629"/>
    <x v="2851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7-10T01:05:03"/>
    <n v="1400720703"/>
    <x v="2852"/>
    <b v="0"/>
    <n v="6"/>
    <b v="0"/>
    <s v="theater/plays"/>
    <n v="1.9E-2"/>
    <n v="16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10-03T04:34:57"/>
    <n v="1405485297"/>
    <x v="2853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26T17:11:59"/>
    <n v="1429290719"/>
    <x v="2854"/>
    <b v="0"/>
    <n v="14"/>
    <b v="0"/>
    <s v="theater/plays"/>
    <n v="0.41699999999999998"/>
    <n v="30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2-17T23:34:00"/>
    <n v="1451607071"/>
    <x v="2855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27T21:34:00"/>
    <n v="1433897647"/>
    <x v="2856"/>
    <b v="0"/>
    <n v="6"/>
    <b v="0"/>
    <s v="theater/plays"/>
    <n v="4.8666666666666664E-2"/>
    <n v="24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3-11T18:00:00"/>
    <n v="1482444295"/>
    <x v="2857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24T11:28:00"/>
    <n v="1415711095"/>
    <x v="2858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1-04T08:41:44"/>
    <n v="1439800904"/>
    <x v="2859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7-08T19:12:56"/>
    <n v="1461179576"/>
    <x v="2860"/>
    <b v="0"/>
    <n v="9"/>
    <b v="0"/>
    <s v="theater/plays"/>
    <n v="6.6500000000000004E-2"/>
    <n v="30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10-13T14:10:48"/>
    <n v="1441894248"/>
    <x v="2861"/>
    <b v="0"/>
    <n v="3"/>
    <b v="0"/>
    <s v="theater/plays"/>
    <n v="0.32"/>
    <n v="2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7-13T18:57:09"/>
    <n v="1401044229"/>
    <x v="2862"/>
    <b v="0"/>
    <n v="3"/>
    <b v="0"/>
    <s v="theater/plays"/>
    <n v="4.3307086614173228E-3"/>
    <n v="1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28T16:12:03"/>
    <n v="1405095123"/>
    <x v="286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8-05T13:18:00"/>
    <n v="1434552207"/>
    <x v="2864"/>
    <b v="0"/>
    <n v="3"/>
    <b v="0"/>
    <s v="theater/plays"/>
    <n v="1.6E-2"/>
    <n v="1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25T02:44:19"/>
    <n v="1415328259"/>
    <x v="2865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1-02T22:00:00"/>
    <n v="1473893721"/>
    <x v="2866"/>
    <b v="0"/>
    <n v="2"/>
    <b v="0"/>
    <s v="theater/plays"/>
    <n v="8.9999999999999993E-3"/>
    <n v="23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23T04:00:00"/>
    <n v="1465533672"/>
    <x v="2867"/>
    <b v="0"/>
    <n v="10"/>
    <b v="0"/>
    <s v="theater/plays"/>
    <n v="0.2016"/>
    <n v="5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24T19:50:54"/>
    <n v="1473105054"/>
    <x v="2868"/>
    <b v="0"/>
    <n v="60"/>
    <b v="0"/>
    <s v="theater/plays"/>
    <n v="0.42011733333333334"/>
    <n v="105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8-07T14:14:41"/>
    <n v="1466345681"/>
    <x v="2869"/>
    <b v="0"/>
    <n v="5"/>
    <b v="0"/>
    <s v="theater/plays"/>
    <n v="8.8500000000000002E-3"/>
    <n v="35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6-05T04:32:45"/>
    <n v="1397709165"/>
    <x v="2870"/>
    <b v="0"/>
    <n v="9"/>
    <b v="0"/>
    <s v="theater/plays"/>
    <n v="0.15"/>
    <n v="8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5-01-09T17:43:33"/>
    <n v="1417455813"/>
    <x v="2871"/>
    <b v="0"/>
    <n v="13"/>
    <b v="0"/>
    <s v="theater/plays"/>
    <n v="4.6699999999999998E-2"/>
    <n v="36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7-09T02:47:18"/>
    <n v="1429584438"/>
    <x v="2872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2-16T19:37:11"/>
    <n v="1419881831"/>
    <x v="2873"/>
    <b v="0"/>
    <n v="8"/>
    <b v="0"/>
    <s v="theater/plays"/>
    <n v="0.38119999999999998"/>
    <n v="119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2-05T20:16:26"/>
    <n v="1482092186"/>
    <x v="2874"/>
    <b v="0"/>
    <n v="3"/>
    <b v="0"/>
    <s v="theater/plays"/>
    <n v="5.4199999999999998E-2"/>
    <n v="90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24T03:04:53"/>
    <n v="1459825493"/>
    <x v="2875"/>
    <b v="0"/>
    <n v="3"/>
    <b v="0"/>
    <s v="theater/plays"/>
    <n v="3.5E-4"/>
    <n v="2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8-04T17:51:19"/>
    <n v="1434477079"/>
    <x v="2876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2-19T17:00:00"/>
    <n v="1477781724"/>
    <x v="2877"/>
    <b v="0"/>
    <n v="6"/>
    <b v="0"/>
    <s v="theater/plays"/>
    <n v="0.10833333333333334"/>
    <n v="108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22T14:46:35"/>
    <n v="1430750795"/>
    <x v="2878"/>
    <b v="0"/>
    <n v="4"/>
    <b v="0"/>
    <s v="theater/plays"/>
    <n v="2.1000000000000001E-2"/>
    <n v="16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2-08T17:24:21"/>
    <n v="1450718661"/>
    <x v="2879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9-08T17:05:00"/>
    <n v="1436305452"/>
    <x v="2880"/>
    <b v="0"/>
    <n v="29"/>
    <b v="0"/>
    <s v="theater/plays"/>
    <n v="0.23333333333333334"/>
    <n v="97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22T15:20:36"/>
    <n v="1412432436"/>
    <x v="2881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20T14:18:38"/>
    <n v="1459520318"/>
    <x v="2882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25T04:59:00"/>
    <n v="1451684437"/>
    <x v="2883"/>
    <b v="0"/>
    <n v="5"/>
    <b v="0"/>
    <s v="theater/plays"/>
    <n v="0.1908"/>
    <n v="382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24T17:27:15"/>
    <n v="1415208435"/>
    <x v="2884"/>
    <b v="0"/>
    <n v="4"/>
    <b v="0"/>
    <s v="theater/plays"/>
    <n v="4.1111111111111114E-3"/>
    <n v="46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4-02T00:50:01"/>
    <n v="1423705801"/>
    <x v="2885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10-08T03:59:00"/>
    <n v="1442243484"/>
    <x v="2886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30T10:15:24"/>
    <n v="1418379324"/>
    <x v="2887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1-06T04:59:00"/>
    <n v="1412945440"/>
    <x v="2888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9-17T20:43:05"/>
    <n v="1406752985"/>
    <x v="2889"/>
    <b v="0"/>
    <n v="14"/>
    <b v="0"/>
    <s v="theater/plays"/>
    <n v="0.38066666666666665"/>
    <n v="82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28T03:00:00"/>
    <n v="1405100992"/>
    <x v="2890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5-04T20:12:08"/>
    <n v="1455570728"/>
    <x v="2891"/>
    <b v="0"/>
    <n v="10"/>
    <b v="0"/>
    <s v="theater/plays"/>
    <n v="2.7300000000000001E-2"/>
    <n v="27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9-13T21:00:00"/>
    <n v="1408381704"/>
    <x v="2892"/>
    <b v="0"/>
    <n v="17"/>
    <b v="0"/>
    <s v="theater/plays"/>
    <n v="9.0909090909090912E-2"/>
    <n v="29"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28T02:00:00"/>
    <n v="1415644395"/>
    <x v="2893"/>
    <b v="0"/>
    <n v="2"/>
    <b v="0"/>
    <s v="theater/plays"/>
    <n v="5.0000000000000001E-3"/>
    <n v="13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22T22:40:15"/>
    <n v="1422920415"/>
    <x v="2894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7-11T21:00:00"/>
    <n v="1403356792"/>
    <x v="2895"/>
    <b v="0"/>
    <n v="4"/>
    <b v="0"/>
    <s v="theater/plays"/>
    <n v="4.5999999999999999E-2"/>
    <n v="6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31T06:00:00"/>
    <n v="1480283321"/>
    <x v="2896"/>
    <b v="0"/>
    <n v="12"/>
    <b v="0"/>
    <s v="theater/plays"/>
    <n v="0.20833333333333334"/>
    <n v="52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30T15:29:05"/>
    <n v="1441985458"/>
    <x v="2897"/>
    <b v="0"/>
    <n v="3"/>
    <b v="0"/>
    <s v="theater/plays"/>
    <n v="4.583333333333333E-2"/>
    <n v="18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1-19T15:57:33"/>
    <n v="1443715053"/>
    <x v="2898"/>
    <b v="0"/>
    <n v="12"/>
    <b v="0"/>
    <s v="theater/plays"/>
    <n v="4.2133333333333335E-2"/>
    <n v="26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8-12T01:52:38"/>
    <n v="1464141158"/>
    <x v="2899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28T05:37:12"/>
    <n v="1404970632"/>
    <x v="2900"/>
    <b v="0"/>
    <n v="7"/>
    <b v="0"/>
    <s v="theater/plays"/>
    <n v="0.61909090909090914"/>
    <n v="48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26T21:42:19"/>
    <n v="1418161339"/>
    <x v="2901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9-12T10:33:16"/>
    <n v="1437820396"/>
    <x v="2902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28T04:00:18"/>
    <n v="1436587218"/>
    <x v="2903"/>
    <b v="0"/>
    <n v="4"/>
    <b v="0"/>
    <s v="theater/plays"/>
    <n v="7.7999999999999996E-3"/>
    <n v="10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28T12:00:00"/>
    <n v="1414538031"/>
    <x v="2904"/>
    <b v="0"/>
    <n v="4"/>
    <b v="0"/>
    <s v="theater/plays"/>
    <n v="0.05"/>
    <n v="19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26T01:21:53"/>
    <n v="1472001713"/>
    <x v="2905"/>
    <b v="0"/>
    <n v="17"/>
    <b v="0"/>
    <s v="theater/plays"/>
    <n v="0.17771428571428571"/>
    <n v="37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20T01:00:00"/>
    <n v="1436888066"/>
    <x v="2906"/>
    <b v="0"/>
    <n v="7"/>
    <b v="0"/>
    <s v="theater/plays"/>
    <n v="9.4166666666666662E-2"/>
    <n v="81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6-02T21:03:57"/>
    <n v="1458075837"/>
    <x v="290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27T17:33:39"/>
    <n v="1462815219"/>
    <x v="2908"/>
    <b v="0"/>
    <n v="5"/>
    <b v="0"/>
    <s v="theater/plays"/>
    <n v="2.75E-2"/>
    <n v="53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2-14T19:46:00"/>
    <n v="1413527001"/>
    <x v="2909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7-01T20:11:27"/>
    <n v="1428955887"/>
    <x v="2910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7-16T18:27:06"/>
    <n v="1431973626"/>
    <x v="2911"/>
    <b v="0"/>
    <n v="14"/>
    <b v="0"/>
    <s v="theater/plays"/>
    <n v="0.36499999999999999"/>
    <n v="47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2-03T03:09:34"/>
    <n v="1450235374"/>
    <x v="2912"/>
    <b v="0"/>
    <n v="26"/>
    <b v="0"/>
    <s v="theater/plays"/>
    <n v="0.14058171745152354"/>
    <n v="7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25T22:08:59"/>
    <n v="1404857339"/>
    <x v="2913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4-02T20:46:34"/>
    <n v="1421185594"/>
    <x v="291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4-04T08:33:10"/>
    <n v="1455528790"/>
    <x v="2915"/>
    <b v="0"/>
    <n v="3"/>
    <b v="0"/>
    <s v="theater/plays"/>
    <n v="0.61099999999999999"/>
    <n v="204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6-07T11:26:29"/>
    <n v="1398511589"/>
    <x v="2916"/>
    <b v="0"/>
    <n v="7"/>
    <b v="0"/>
    <s v="theater/plays"/>
    <n v="7.8378378378378383E-2"/>
    <n v="2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10-05T05:37:27"/>
    <n v="1440826647"/>
    <x v="2917"/>
    <b v="0"/>
    <n v="9"/>
    <b v="0"/>
    <s v="theater/plays"/>
    <n v="0.2185"/>
    <n v="49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1-17T15:06:47"/>
    <n v="1443712007"/>
    <x v="2918"/>
    <b v="0"/>
    <n v="20"/>
    <b v="0"/>
    <s v="theater/plays"/>
    <n v="0.27239999999999998"/>
    <n v="68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24T14:52:09"/>
    <n v="1404658329"/>
    <x v="2919"/>
    <b v="0"/>
    <n v="6"/>
    <b v="0"/>
    <s v="theater/plays"/>
    <n v="8.5000000000000006E-2"/>
    <n v="9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4-13T18:01:10"/>
    <n v="1424718070"/>
    <x v="2920"/>
    <b v="0"/>
    <n v="13"/>
    <b v="0"/>
    <s v="theater/plays"/>
    <n v="0.26840000000000003"/>
    <n v="5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10-14T21:16:44"/>
    <n v="1409087804"/>
    <x v="2921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6-06T20:58:47"/>
    <n v="1428094727"/>
    <x v="2922"/>
    <b v="0"/>
    <n v="6"/>
    <b v="1"/>
    <s v="theater/musical"/>
    <n v="1"/>
    <n v="8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2-12T03:00:00"/>
    <n v="1420774779"/>
    <x v="2923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28T03:59:00"/>
    <n v="1428585710"/>
    <x v="2924"/>
    <b v="0"/>
    <n v="147"/>
    <b v="1"/>
    <s v="theater/musical"/>
    <n v="1.032"/>
    <n v="176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30T14:01:08"/>
    <n v="1407852068"/>
    <x v="2925"/>
    <b v="0"/>
    <n v="199"/>
    <b v="1"/>
    <s v="theater/musical"/>
    <n v="1.0244597777777777"/>
    <n v="232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3-14T18:22:59"/>
    <n v="1423506179"/>
    <x v="2926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8-03T05:00:00"/>
    <n v="1402934629"/>
    <x v="2927"/>
    <b v="0"/>
    <n v="21"/>
    <b v="1"/>
    <s v="theater/musical"/>
    <n v="1.3083333333333333"/>
    <n v="112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23T23:57:26"/>
    <n v="1454543846"/>
    <x v="2928"/>
    <b v="0"/>
    <n v="24"/>
    <b v="1"/>
    <s v="theater/musical"/>
    <n v="1"/>
    <n v="42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6-13T13:32:38"/>
    <n v="1398432758"/>
    <x v="2929"/>
    <b v="0"/>
    <n v="32"/>
    <b v="1"/>
    <s v="theater/musical"/>
    <n v="1.02069375"/>
    <n v="255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26T14:01:04"/>
    <n v="1428415264"/>
    <x v="2930"/>
    <b v="0"/>
    <n v="62"/>
    <b v="1"/>
    <s v="theater/musical"/>
    <n v="1.0092000000000001"/>
    <n v="163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10-04T06:08:00"/>
    <n v="1408604363"/>
    <x v="2931"/>
    <b v="0"/>
    <n v="9"/>
    <b v="1"/>
    <s v="theater/musical"/>
    <n v="1.06"/>
    <n v="88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3-12T11:00:00"/>
    <n v="1421812637"/>
    <x v="2932"/>
    <b v="0"/>
    <n v="38"/>
    <b v="1"/>
    <s v="theater/musical"/>
    <n v="1.0509677419354839"/>
    <n v="86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23T22:57:33"/>
    <n v="1462489053"/>
    <x v="2933"/>
    <b v="0"/>
    <n v="54"/>
    <b v="1"/>
    <s v="theater/musical"/>
    <n v="1.0276000000000001"/>
    <n v="48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7-04T15:16:04"/>
    <n v="1400253364"/>
    <x v="2934"/>
    <b v="0"/>
    <n v="37"/>
    <b v="1"/>
    <s v="theater/musical"/>
    <n v="1.08"/>
    <n v="73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9-17T17:00:00"/>
    <n v="1467468008"/>
    <x v="2935"/>
    <b v="0"/>
    <n v="39"/>
    <b v="1"/>
    <s v="theater/musical"/>
    <n v="1.0088571428571429"/>
    <n v="91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1-01T04:59:00"/>
    <n v="1412091423"/>
    <x v="2936"/>
    <b v="0"/>
    <n v="34"/>
    <b v="1"/>
    <s v="theater/musical"/>
    <n v="1.28"/>
    <n v="38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4-08-01T10:58:33"/>
    <n v="1402657113"/>
    <x v="2937"/>
    <b v="0"/>
    <n v="55"/>
    <b v="1"/>
    <s v="theater/musical"/>
    <n v="1.3333333333333333"/>
    <n v="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2-18T16:53:34"/>
    <n v="1420044814"/>
    <x v="2938"/>
    <b v="0"/>
    <n v="32"/>
    <b v="1"/>
    <s v="theater/musical"/>
    <n v="1.0137499999999999"/>
    <n v="127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9-16T01:00:00"/>
    <n v="1406316312"/>
    <x v="2939"/>
    <b v="0"/>
    <n v="25"/>
    <b v="1"/>
    <s v="theater/musical"/>
    <n v="1.0287500000000001"/>
    <n v="329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2-06T18:33:38"/>
    <n v="1418150018"/>
    <x v="2940"/>
    <b v="0"/>
    <n v="33"/>
    <b v="1"/>
    <s v="theater/musical"/>
    <n v="1.0724"/>
    <n v="81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20T23:02:35"/>
    <n v="1422658955"/>
    <x v="2941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6-01-04T20:18:00"/>
    <n v="1448565459"/>
    <x v="2942"/>
    <b v="0"/>
    <n v="202"/>
    <b v="0"/>
    <s v="theater/spaces"/>
    <n v="0.20424999999999999"/>
    <n v="20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5-02T03:06:20"/>
    <n v="1426302380"/>
    <x v="2943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26T21:56:38"/>
    <n v="1431122198"/>
    <x v="2944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6-12T03:21:00"/>
    <n v="1429845660"/>
    <x v="2945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9-03T12:44:52"/>
    <n v="1468673092"/>
    <x v="2946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2-13T17:11:00"/>
    <n v="1475760567"/>
    <x v="2947"/>
    <b v="0"/>
    <n v="13"/>
    <b v="0"/>
    <s v="theater/spaces"/>
    <n v="4.2880000000000001E-2"/>
    <n v="82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21T15:34:53"/>
    <n v="1428075293"/>
    <x v="2948"/>
    <b v="0"/>
    <n v="9"/>
    <b v="0"/>
    <s v="theater/spaces"/>
    <n v="4.8000000000000001E-5"/>
    <n v="3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2-08T20:45:17"/>
    <n v="1445370317"/>
    <x v="2949"/>
    <b v="0"/>
    <n v="2"/>
    <b v="0"/>
    <s v="theater/spaces"/>
    <n v="2.5000000000000001E-2"/>
    <n v="13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2-11T08:45:52"/>
    <n v="1450946752"/>
    <x v="2950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24T19:16:13"/>
    <n v="1408648573"/>
    <x v="2951"/>
    <b v="0"/>
    <n v="58"/>
    <b v="0"/>
    <s v="theater/spaces"/>
    <n v="2.1919999999999999E-2"/>
    <n v="1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1-05T04:00:00"/>
    <n v="1473957239"/>
    <x v="2952"/>
    <b v="0"/>
    <n v="8"/>
    <b v="0"/>
    <s v="theater/spaces"/>
    <n v="8.0250000000000002E-2"/>
    <n v="201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27T19:00:21"/>
    <n v="1441738821"/>
    <x v="2953"/>
    <b v="0"/>
    <n v="3"/>
    <b v="0"/>
    <s v="theater/spaces"/>
    <n v="1.5125E-3"/>
    <n v="202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4-04T13:00:03"/>
    <n v="1487944803"/>
    <x v="2954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7-05T17:47:29"/>
    <n v="1431884849"/>
    <x v="2955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23T23:00:50"/>
    <n v="1459810850"/>
    <x v="2956"/>
    <b v="0"/>
    <n v="20"/>
    <b v="0"/>
    <s v="theater/spaces"/>
    <n v="0.16734177215189874"/>
    <n v="66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4-15T23:16:12"/>
    <n v="1422317772"/>
    <x v="2957"/>
    <b v="0"/>
    <n v="3"/>
    <b v="0"/>
    <s v="theater/spaces"/>
    <n v="1.8666666666666668E-2"/>
    <n v="9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27T17:41:57"/>
    <n v="1457548917"/>
    <x v="2958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26T00:12:05"/>
    <n v="1462666325"/>
    <x v="2959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30T18:10:23"/>
    <n v="1407867023"/>
    <x v="2960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4-14T04:00:00"/>
    <n v="1424927159"/>
    <x v="2961"/>
    <b v="0"/>
    <n v="108"/>
    <b v="1"/>
    <s v="theater/plays"/>
    <n v="1.0962000000000001"/>
    <n v="51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20T06:59:00"/>
    <n v="1422769906"/>
    <x v="2962"/>
    <b v="0"/>
    <n v="20"/>
    <b v="1"/>
    <s v="theater/plays"/>
    <n v="1.218"/>
    <n v="61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21T11:17:04"/>
    <n v="1433243824"/>
    <x v="2963"/>
    <b v="0"/>
    <n v="98"/>
    <b v="1"/>
    <s v="theater/plays"/>
    <n v="1.0685"/>
    <n v="109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25T21:32:00"/>
    <n v="1404769819"/>
    <x v="2964"/>
    <b v="0"/>
    <n v="196"/>
    <b v="1"/>
    <s v="theater/plays"/>
    <n v="1.0071379999999999"/>
    <n v="2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26T17:30:33"/>
    <n v="1433698233"/>
    <x v="2965"/>
    <b v="0"/>
    <n v="39"/>
    <b v="1"/>
    <s v="theater/plays"/>
    <n v="1.0900000000000001"/>
    <n v="4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10-05T17:43:32"/>
    <n v="1439833412"/>
    <x v="2966"/>
    <b v="0"/>
    <n v="128"/>
    <b v="1"/>
    <s v="theater/plays"/>
    <n v="1.1363000000000001"/>
    <n v="89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28T03:44:52"/>
    <n v="1423284292"/>
    <x v="2967"/>
    <b v="0"/>
    <n v="71"/>
    <b v="1"/>
    <s v="theater/plays"/>
    <n v="1.1392"/>
    <n v="80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9-05T03:59:00"/>
    <n v="1470227660"/>
    <x v="2968"/>
    <b v="0"/>
    <n v="47"/>
    <b v="1"/>
    <s v="theater/plays"/>
    <n v="1.06"/>
    <n v="79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22T22:51:00"/>
    <n v="1428087153"/>
    <x v="2969"/>
    <b v="0"/>
    <n v="17"/>
    <b v="1"/>
    <s v="theater/plays"/>
    <n v="1.625"/>
    <n v="96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8-06T16:04:11"/>
    <n v="1403107451"/>
    <x v="2970"/>
    <b v="0"/>
    <n v="91"/>
    <b v="1"/>
    <s v="theater/plays"/>
    <n v="1.06"/>
    <n v="70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9-19T15:47:58"/>
    <n v="1406908078"/>
    <x v="2971"/>
    <b v="0"/>
    <n v="43"/>
    <b v="1"/>
    <s v="theater/plays"/>
    <n v="1.0015624999999999"/>
    <n v="75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24T01:00:00"/>
    <n v="1479609520"/>
    <x v="2972"/>
    <b v="0"/>
    <n v="17"/>
    <b v="1"/>
    <s v="theater/plays"/>
    <n v="1.0535000000000001"/>
    <n v="12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20T04:00:00"/>
    <n v="1449171508"/>
    <x v="2973"/>
    <b v="0"/>
    <n v="33"/>
    <b v="1"/>
    <s v="theater/plays"/>
    <n v="1.748"/>
    <n v="26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10-15T01:35:00"/>
    <n v="1409275671"/>
    <x v="2974"/>
    <b v="0"/>
    <n v="87"/>
    <b v="1"/>
    <s v="theater/plays"/>
    <n v="1.02"/>
    <n v="59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2-16T03:00:00"/>
    <n v="1414599886"/>
    <x v="2975"/>
    <b v="0"/>
    <n v="113"/>
    <b v="1"/>
    <s v="theater/plays"/>
    <n v="1.00125"/>
    <n v="71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4-01T12:00:00"/>
    <n v="1456421530"/>
    <x v="2976"/>
    <b v="0"/>
    <n v="14"/>
    <b v="1"/>
    <s v="theater/plays"/>
    <n v="1.7142857142857142"/>
    <n v="9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4-11T02:14:00"/>
    <n v="1421960934"/>
    <x v="2977"/>
    <b v="0"/>
    <n v="30"/>
    <b v="1"/>
    <s v="theater/plays"/>
    <n v="1.1356666666666666"/>
    <n v="114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1-08T05:59:00"/>
    <n v="1412954547"/>
    <x v="2978"/>
    <b v="0"/>
    <n v="16"/>
    <b v="1"/>
    <s v="theater/plays"/>
    <n v="1.2946666666666666"/>
    <n v="61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25T06:00:00"/>
    <n v="1419104823"/>
    <x v="2979"/>
    <b v="0"/>
    <n v="46"/>
    <b v="1"/>
    <s v="theater/plays"/>
    <n v="1.014"/>
    <n v="11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9-12T02:00:00"/>
    <n v="1438639130"/>
    <x v="2980"/>
    <b v="0"/>
    <n v="24"/>
    <b v="1"/>
    <s v="theater/plays"/>
    <n v="1.0916666666666666"/>
    <n v="13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10-12T13:25:56"/>
    <n v="1439126756"/>
    <x v="2981"/>
    <b v="1"/>
    <n v="97"/>
    <b v="1"/>
    <s v="theater/spaces"/>
    <n v="1.28925"/>
    <n v="53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3-01T16:29:03"/>
    <n v="1452616143"/>
    <x v="2982"/>
    <b v="1"/>
    <n v="59"/>
    <b v="1"/>
    <s v="theater/spaces"/>
    <n v="1.0206"/>
    <n v="86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30T16:10:36"/>
    <n v="1410534636"/>
    <x v="2983"/>
    <b v="1"/>
    <n v="1095"/>
    <b v="1"/>
    <s v="theater/spaces"/>
    <n v="1.465395775862069"/>
    <n v="155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9-12T06:41:21"/>
    <n v="1469428881"/>
    <x v="2984"/>
    <b v="1"/>
    <n v="218"/>
    <b v="1"/>
    <s v="theater/spaces"/>
    <n v="1.00352"/>
    <n v="115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1-19T04:00:00"/>
    <n v="1476228128"/>
    <x v="2985"/>
    <b v="0"/>
    <n v="111"/>
    <b v="1"/>
    <s v="theater/spaces"/>
    <n v="1.2164999999999999"/>
    <n v="110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20T11:00:06"/>
    <n v="1456920006"/>
    <x v="2986"/>
    <b v="0"/>
    <n v="56"/>
    <b v="1"/>
    <s v="theater/spaces"/>
    <n v="1.0549999999999999"/>
    <n v="4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1-01T00:00:00"/>
    <n v="1473837751"/>
    <x v="2987"/>
    <b v="0"/>
    <n v="265"/>
    <b v="1"/>
    <s v="theater/spaces"/>
    <n v="1.1040080000000001"/>
    <n v="10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7-09T08:41:21"/>
    <n v="1463820081"/>
    <x v="2988"/>
    <b v="0"/>
    <n v="28"/>
    <b v="1"/>
    <s v="theater/spaces"/>
    <n v="1"/>
    <n v="36"/>
    <x v="1"/>
    <x v="38"/>
  </r>
  <r>
    <n v="2989"/>
    <s v="Let's Light Up The Gem!"/>
    <s v="Bring the movies back to Bethel, Maine."/>
    <n v="20000"/>
    <n v="35307"/>
    <x v="0"/>
    <x v="0"/>
    <s v="USD"/>
    <n v="1450673940"/>
    <d v="2016-01-09T04:59:00"/>
    <n v="1448756962"/>
    <x v="2989"/>
    <b v="0"/>
    <n v="364"/>
    <b v="1"/>
    <s v="theater/spaces"/>
    <n v="1.76535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26T13:47:00"/>
    <n v="1449150420"/>
    <x v="2990"/>
    <b v="0"/>
    <n v="27"/>
    <b v="1"/>
    <s v="theater/spaces"/>
    <n v="1"/>
    <n v="37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2-15T20:05:30"/>
    <n v="1483646730"/>
    <x v="2991"/>
    <b v="0"/>
    <n v="93"/>
    <b v="1"/>
    <s v="theater/spaces"/>
    <n v="1.0329411764705883"/>
    <n v="94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28T18:25:10"/>
    <n v="1473445510"/>
    <x v="2992"/>
    <b v="0"/>
    <n v="64"/>
    <b v="1"/>
    <s v="theater/spaces"/>
    <n v="1.0449999999999999"/>
    <n v="49"/>
    <x v="1"/>
    <x v="38"/>
  </r>
  <r>
    <n v="2993"/>
    <s v="TRUE WEST: Think, Dog! Productions"/>
    <s v="Help us build the Kitchen from Hell!"/>
    <n v="1000"/>
    <n v="1003"/>
    <x v="0"/>
    <x v="0"/>
    <s v="USD"/>
    <n v="1455998867"/>
    <d v="2016-03-10T20:07:47"/>
    <n v="1453406867"/>
    <x v="2993"/>
    <b v="0"/>
    <n v="22"/>
    <b v="1"/>
    <s v="theater/spaces"/>
    <n v="1.0029999999999999"/>
    <n v="46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22T11:29:32"/>
    <n v="1409743772"/>
    <x v="2994"/>
    <b v="0"/>
    <n v="59"/>
    <b v="1"/>
    <s v="theater/spaces"/>
    <n v="4.577466666666667"/>
    <n v="23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2-07T15:57:51"/>
    <n v="1482249471"/>
    <x v="2995"/>
    <b v="0"/>
    <n v="249"/>
    <b v="1"/>
    <s v="theater/spaces"/>
    <n v="1.0496000000000001"/>
    <n v="6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6-14T21:54:00"/>
    <n v="1427493240"/>
    <x v="2996"/>
    <b v="0"/>
    <n v="392"/>
    <b v="1"/>
    <s v="theater/spaces"/>
    <n v="1.7194285714285715"/>
    <n v="154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3-18T04:59:00"/>
    <n v="1486661793"/>
    <x v="2997"/>
    <b v="0"/>
    <n v="115"/>
    <b v="1"/>
    <s v="theater/spaces"/>
    <n v="1.0373000000000001"/>
    <n v="90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7-05T04:25:00"/>
    <n v="1400474329"/>
    <x v="2998"/>
    <b v="0"/>
    <n v="433"/>
    <b v="1"/>
    <s v="theater/spaces"/>
    <n v="1.0302899999999999"/>
    <n v="119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20T02:00:00"/>
    <n v="1487094360"/>
    <x v="2999"/>
    <b v="0"/>
    <n v="20"/>
    <b v="1"/>
    <s v="theater/spaces"/>
    <n v="1.1888888888888889"/>
    <n v="80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2-19T18:00:00"/>
    <n v="1484682670"/>
    <x v="3000"/>
    <b v="0"/>
    <n v="8"/>
    <b v="1"/>
    <s v="theater/spaces"/>
    <n v="1"/>
    <n v="63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8-01T21:29:42"/>
    <n v="1465853382"/>
    <x v="3001"/>
    <b v="0"/>
    <n v="175"/>
    <b v="1"/>
    <s v="theater/spaces"/>
    <n v="3.1869988910451896"/>
    <n v="131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3-01-14T20:04:12"/>
    <n v="1353960252"/>
    <x v="3002"/>
    <b v="0"/>
    <n v="104"/>
    <b v="1"/>
    <s v="theater/spaces"/>
    <n v="1.0850614285714286"/>
    <n v="7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20T05:59:00"/>
    <n v="1454098976"/>
    <x v="3003"/>
    <b v="0"/>
    <n v="17"/>
    <b v="1"/>
    <s v="theater/spaces"/>
    <n v="1.0116666666666667"/>
    <n v="179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2-04T22:08:44"/>
    <n v="1413493724"/>
    <x v="3004"/>
    <b v="0"/>
    <n v="277"/>
    <b v="1"/>
    <s v="theater/spaces"/>
    <n v="1.12815"/>
    <n v="163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25T16:11:45"/>
    <n v="1410019905"/>
    <x v="3005"/>
    <b v="0"/>
    <n v="118"/>
    <b v="1"/>
    <s v="theater/spaces"/>
    <n v="1.2049622641509434"/>
    <n v="108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5-01-02T18:09:51"/>
    <n v="1415988591"/>
    <x v="3006"/>
    <b v="0"/>
    <n v="97"/>
    <b v="1"/>
    <s v="theater/spaces"/>
    <n v="1.0774999999999999"/>
    <n v="89"/>
    <x v="1"/>
    <x v="38"/>
  </r>
  <r>
    <n v="3007"/>
    <s v="Bethlem"/>
    <s v="Consuite for 2015 CoreCon.  An adventure into insanity."/>
    <n v="600"/>
    <n v="1080"/>
    <x v="0"/>
    <x v="0"/>
    <s v="USD"/>
    <n v="1429938683"/>
    <d v="2015-05-14T05:11:23"/>
    <n v="1428124283"/>
    <x v="3007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2-09T05:05:19"/>
    <n v="1450760719"/>
    <x v="3008"/>
    <b v="0"/>
    <n v="26"/>
    <b v="1"/>
    <s v="theater/spaces"/>
    <n v="1.0116666666666667"/>
    <n v="117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2-15T14:40:40"/>
    <n v="1414417240"/>
    <x v="3009"/>
    <b v="0"/>
    <n v="128"/>
    <b v="1"/>
    <s v="theater/spaces"/>
    <n v="1.19756"/>
    <n v="234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3-12T19:58:39"/>
    <n v="1419364719"/>
    <x v="3010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6-01-11T22:59:00"/>
    <n v="1448536516"/>
    <x v="3011"/>
    <b v="0"/>
    <n v="25"/>
    <b v="1"/>
    <s v="theater/spaces"/>
    <n v="1.2366666666666666"/>
    <n v="15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3-01T16:52:10"/>
    <n v="1421772730"/>
    <x v="3012"/>
    <b v="0"/>
    <n v="55"/>
    <b v="1"/>
    <s v="theater/spaces"/>
    <n v="1.1712499999999999"/>
    <n v="85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7-10T20:04:09"/>
    <n v="1432325049"/>
    <x v="3013"/>
    <b v="0"/>
    <n v="107"/>
    <b v="1"/>
    <s v="theater/spaces"/>
    <n v="1.5696000000000001"/>
    <n v="14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24T05:00:00"/>
    <n v="1412737080"/>
    <x v="3014"/>
    <b v="0"/>
    <n v="557"/>
    <b v="1"/>
    <s v="theater/spaces"/>
    <n v="1.13104"/>
    <n v="51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30T04:00:00"/>
    <n v="1401125238"/>
    <x v="3015"/>
    <b v="0"/>
    <n v="40"/>
    <b v="1"/>
    <s v="theater/spaces"/>
    <n v="1.0317647058823529"/>
    <n v="88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8-06T13:09:12"/>
    <n v="1400504952"/>
    <x v="3016"/>
    <b v="0"/>
    <n v="36"/>
    <b v="1"/>
    <s v="theater/spaces"/>
    <n v="1.0261176470588236"/>
    <n v="242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9-08T20:24:03"/>
    <n v="1405974243"/>
    <x v="3017"/>
    <b v="0"/>
    <n v="159"/>
    <b v="1"/>
    <s v="theater/spaces"/>
    <n v="1.0584090909090909"/>
    <n v="146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8-08T22:00:00"/>
    <n v="1433747376"/>
    <x v="3018"/>
    <b v="0"/>
    <n v="41"/>
    <b v="1"/>
    <s v="theater/spaces"/>
    <n v="1.0071428571428571"/>
    <n v="103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6-15T03:00:00"/>
    <n v="1398801620"/>
    <x v="3019"/>
    <b v="0"/>
    <n v="226"/>
    <b v="1"/>
    <s v="theater/spaces"/>
    <n v="1.2123333333333333"/>
    <n v="80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9-02T20:18:53"/>
    <n v="1434399533"/>
    <x v="3020"/>
    <b v="0"/>
    <n v="30"/>
    <b v="1"/>
    <s v="theater/spaces"/>
    <n v="1.0057142857142858"/>
    <n v="235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2-11T05:59:00"/>
    <n v="1476715869"/>
    <x v="3021"/>
    <b v="0"/>
    <n v="103"/>
    <b v="1"/>
    <s v="theater/spaces"/>
    <n v="1.1602222222222223"/>
    <n v="5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9-15T22:53:29"/>
    <n v="1468450409"/>
    <x v="3022"/>
    <b v="0"/>
    <n v="62"/>
    <b v="1"/>
    <s v="theater/spaces"/>
    <n v="1.0087999999999999"/>
    <n v="163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30T16:13:06"/>
    <n v="1430151186"/>
    <x v="3023"/>
    <b v="0"/>
    <n v="6"/>
    <b v="1"/>
    <s v="theater/spaces"/>
    <n v="1.03"/>
    <n v="120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25T23:51:15"/>
    <n v="1346975475"/>
    <x v="3024"/>
    <b v="0"/>
    <n v="182"/>
    <b v="1"/>
    <s v="theater/spaces"/>
    <n v="2.4641999999999999"/>
    <n v="68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6-18T16:00:00"/>
    <n v="1399032813"/>
    <x v="3025"/>
    <b v="0"/>
    <n v="145"/>
    <b v="1"/>
    <s v="theater/spaces"/>
    <n v="3.0219999999999998"/>
    <n v="52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22T11:01:32"/>
    <n v="1487329292"/>
    <x v="3026"/>
    <b v="0"/>
    <n v="25"/>
    <b v="1"/>
    <s v="theater/spaces"/>
    <n v="1.4333333333333333"/>
    <n v="52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4-08T15:54:11"/>
    <n v="1424278451"/>
    <x v="3027"/>
    <b v="0"/>
    <n v="320"/>
    <b v="1"/>
    <s v="theater/spaces"/>
    <n v="1.3144"/>
    <n v="164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9-03T06:20:25"/>
    <n v="1468650025"/>
    <x v="3028"/>
    <b v="0"/>
    <n v="99"/>
    <b v="1"/>
    <s v="theater/spaces"/>
    <n v="1.6801999999999999"/>
    <n v="8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2-07T04:35:00"/>
    <n v="1413824447"/>
    <x v="3029"/>
    <b v="0"/>
    <n v="348"/>
    <b v="1"/>
    <s v="theater/spaces"/>
    <n v="1.0967666666666667"/>
    <n v="9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10-05T17:56:11"/>
    <n v="1439834171"/>
    <x v="3030"/>
    <b v="0"/>
    <n v="41"/>
    <b v="1"/>
    <s v="theater/spaces"/>
    <n v="1.0668571428571429"/>
    <n v="46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1-02T21:10:47"/>
    <n v="1471295447"/>
    <x v="3031"/>
    <b v="0"/>
    <n v="29"/>
    <b v="1"/>
    <s v="theater/spaces"/>
    <n v="1"/>
    <n v="5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30T01:04:19"/>
    <n v="1439341459"/>
    <x v="3032"/>
    <b v="0"/>
    <n v="25"/>
    <b v="1"/>
    <s v="theater/spaces"/>
    <n v="1.272"/>
    <n v="51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9-06T02:38:45"/>
    <n v="1468895925"/>
    <x v="3033"/>
    <b v="0"/>
    <n v="23"/>
    <b v="1"/>
    <s v="theater/spaces"/>
    <n v="1.4653333333333334"/>
    <n v="191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20T03:59:00"/>
    <n v="1475326255"/>
    <x v="3034"/>
    <b v="0"/>
    <n v="1260"/>
    <b v="1"/>
    <s v="theater/spaces"/>
    <n v="1.1253599999999999"/>
    <n v="89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23T13:26:49"/>
    <n v="1365082009"/>
    <x v="3035"/>
    <b v="0"/>
    <n v="307"/>
    <b v="1"/>
    <s v="theater/spaces"/>
    <n v="1.0878684000000001"/>
    <n v="8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9-04T11:59:00"/>
    <n v="1373568644"/>
    <x v="3036"/>
    <b v="0"/>
    <n v="329"/>
    <b v="1"/>
    <s v="theater/spaces"/>
    <n v="1.26732"/>
    <n v="9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21T04:59:00"/>
    <n v="1279574773"/>
    <x v="3037"/>
    <b v="0"/>
    <n v="32"/>
    <b v="1"/>
    <s v="theater/spaces"/>
    <n v="2.1320000000000001"/>
    <n v="33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23T06:03:17"/>
    <n v="1451887397"/>
    <x v="3038"/>
    <b v="0"/>
    <n v="27"/>
    <b v="1"/>
    <s v="theater/spaces"/>
    <n v="1.0049999999999999"/>
    <n v="37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4-01-17T07:59:00"/>
    <n v="1386011038"/>
    <x v="3039"/>
    <b v="0"/>
    <n v="236"/>
    <b v="1"/>
    <s v="theater/spaces"/>
    <n v="1.0871389999999999"/>
    <n v="92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7-15T23:00:00"/>
    <n v="1434999621"/>
    <x v="3040"/>
    <b v="0"/>
    <n v="42"/>
    <b v="1"/>
    <s v="theater/spaces"/>
    <n v="1.075"/>
    <n v="77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2-08T20:50:48"/>
    <n v="1450731048"/>
    <x v="3041"/>
    <b v="0"/>
    <n v="95"/>
    <b v="1"/>
    <s v="theater/spaces"/>
    <n v="1.1048192771084338"/>
    <n v="97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25T16:30:47"/>
    <n v="1441557047"/>
    <x v="3042"/>
    <b v="0"/>
    <n v="37"/>
    <b v="1"/>
    <s v="theater/spaces"/>
    <n v="1.28"/>
    <n v="52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5-05T02:50:00"/>
    <n v="1426815699"/>
    <x v="3043"/>
    <b v="0"/>
    <n v="128"/>
    <b v="1"/>
    <s v="theater/spaces"/>
    <n v="1.1000666666666667"/>
    <n v="129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21T17:26:38"/>
    <n v="1453137998"/>
    <x v="3044"/>
    <b v="0"/>
    <n v="156"/>
    <b v="1"/>
    <s v="theater/spaces"/>
    <n v="1.0934166666666667"/>
    <n v="84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9-10T03:44:15"/>
    <n v="1406087055"/>
    <x v="3045"/>
    <b v="0"/>
    <n v="64"/>
    <b v="1"/>
    <s v="theater/spaces"/>
    <n v="1.3270650000000002"/>
    <n v="8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29T04:52:00"/>
    <n v="1407784586"/>
    <x v="3046"/>
    <b v="0"/>
    <n v="58"/>
    <b v="1"/>
    <s v="theater/spaces"/>
    <n v="1.9084810126582279"/>
    <n v="260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5-16T13:16:00"/>
    <n v="1457999054"/>
    <x v="3047"/>
    <b v="0"/>
    <n v="20"/>
    <b v="1"/>
    <s v="theater/spaces"/>
    <n v="1.49"/>
    <n v="37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5-01-19T21:22:00"/>
    <n v="1417556262"/>
    <x v="3048"/>
    <b v="0"/>
    <n v="47"/>
    <b v="1"/>
    <s v="theater/spaces"/>
    <n v="1.6639999999999999"/>
    <n v="177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7-03T00:20:55"/>
    <n v="1431649255"/>
    <x v="3049"/>
    <b v="0"/>
    <n v="54"/>
    <b v="1"/>
    <s v="theater/spaces"/>
    <n v="1.0666666666666667"/>
    <n v="74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24T04:02:40"/>
    <n v="1459828960"/>
    <x v="3050"/>
    <b v="0"/>
    <n v="9"/>
    <b v="1"/>
    <s v="theater/spaces"/>
    <n v="1.06"/>
    <n v="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27T09:59:05"/>
    <n v="1483955945"/>
    <x v="3051"/>
    <b v="1"/>
    <n v="35"/>
    <b v="0"/>
    <s v="theater/spaces"/>
    <n v="0.23628571428571429"/>
    <n v="24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6-16T15:59:00"/>
    <n v="1430237094"/>
    <x v="3052"/>
    <b v="0"/>
    <n v="2"/>
    <b v="0"/>
    <s v="theater/spaces"/>
    <n v="1.5E-3"/>
    <n v="38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21T03:59:00"/>
    <n v="1407781013"/>
    <x v="3053"/>
    <b v="0"/>
    <n v="3"/>
    <b v="0"/>
    <s v="theater/spaces"/>
    <n v="4.0000000000000001E-3"/>
    <n v="1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21T01:04:00"/>
    <n v="1422043154"/>
    <x v="30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28T22:59:50"/>
    <n v="1415660390"/>
    <x v="3055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10-18T15:16:24"/>
    <n v="1406819784"/>
    <x v="3056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22T14:36:51"/>
    <n v="1457105811"/>
    <x v="3057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6-08T08:59:00"/>
    <n v="1459414740"/>
    <x v="3058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27T22:27:26"/>
    <n v="1404944846"/>
    <x v="3059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10-17T06:35:34"/>
    <n v="1440830134"/>
    <x v="3060"/>
    <b v="0"/>
    <n v="6"/>
    <b v="0"/>
    <s v="theater/spaces"/>
    <n v="1.5227272727272728E-3"/>
    <n v="56"/>
    <x v="1"/>
    <x v="38"/>
  </r>
  <r>
    <n v="3061"/>
    <s v="Help Save Parkway Cinemas!"/>
    <s v="Save a historic Local theater."/>
    <n v="1000000"/>
    <n v="0"/>
    <x v="2"/>
    <x v="0"/>
    <s v="USD"/>
    <n v="1407955748"/>
    <d v="2014-09-01T18:49:08"/>
    <n v="1405363748"/>
    <x v="3061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10-19T18:00:00"/>
    <n v="1441111892"/>
    <x v="3062"/>
    <b v="0"/>
    <n v="67"/>
    <b v="0"/>
    <s v="theater/spaces"/>
    <n v="0.66839999999999999"/>
    <n v="100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1-10T22:08:58"/>
    <n v="1474150138"/>
    <x v="3063"/>
    <b v="0"/>
    <n v="23"/>
    <b v="0"/>
    <s v="theater/spaces"/>
    <n v="0.19566666666666666"/>
    <n v="26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2-11T06:59:00"/>
    <n v="1445483246"/>
    <x v="3064"/>
    <b v="0"/>
    <n v="72"/>
    <b v="0"/>
    <s v="theater/spaces"/>
    <n v="0.11294666666666667"/>
    <n v="118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8-18T01:19:32"/>
    <n v="1404523172"/>
    <x v="3065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29T05:28:57"/>
    <n v="1465536537"/>
    <x v="3066"/>
    <b v="0"/>
    <n v="15"/>
    <b v="0"/>
    <s v="theater/spaces"/>
    <n v="0.11985714285714286"/>
    <n v="279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28T22:31:19"/>
    <n v="1439245879"/>
    <x v="3067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1-04T16:35:52"/>
    <n v="1442421352"/>
    <x v="3068"/>
    <b v="0"/>
    <n v="2"/>
    <b v="0"/>
    <s v="theater/spaces"/>
    <n v="6.9999999999999999E-4"/>
    <n v="88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5-01-02T20:00:34"/>
    <n v="1415995234"/>
    <x v="3069"/>
    <b v="0"/>
    <n v="7"/>
    <b v="0"/>
    <s v="theater/spaces"/>
    <n v="0.14099999999999999"/>
    <n v="20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26T17:36:09"/>
    <n v="1479317769"/>
    <x v="3070"/>
    <b v="0"/>
    <n v="16"/>
    <b v="0"/>
    <s v="theater/spaces"/>
    <n v="3.3399999999999999E-2"/>
    <n v="21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5-10T05:59:00"/>
    <n v="1428082481"/>
    <x v="3071"/>
    <b v="0"/>
    <n v="117"/>
    <b v="0"/>
    <s v="theater/spaces"/>
    <n v="0.59775"/>
    <n v="6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1-18T01:46:00"/>
    <n v="1476549262"/>
    <x v="307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7-03T19:19:00"/>
    <n v="1429287900"/>
    <x v="3073"/>
    <b v="0"/>
    <n v="7"/>
    <b v="0"/>
    <s v="theater/spaces"/>
    <n v="2.3035714285714285E-4"/>
    <n v="92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29T13:42:39"/>
    <n v="1455025359"/>
    <x v="3074"/>
    <b v="0"/>
    <n v="3"/>
    <b v="0"/>
    <s v="theater/spaces"/>
    <n v="8.8000000000000003E-4"/>
    <n v="7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9-07T02:27:20"/>
    <n v="1467253640"/>
    <x v="3075"/>
    <b v="0"/>
    <n v="20"/>
    <b v="0"/>
    <s v="theater/spaces"/>
    <n v="8.6400000000000005E-2"/>
    <n v="65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d v="2015-10-28T15:38:43"/>
    <n v="1439221123"/>
    <x v="3076"/>
    <b v="0"/>
    <n v="50"/>
    <b v="0"/>
    <s v="theater/spaces"/>
    <n v="0.15060000000000001"/>
    <n v="30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21T22:57:58"/>
    <n v="1485903478"/>
    <x v="3077"/>
    <b v="0"/>
    <n v="2"/>
    <b v="0"/>
    <s v="theater/spaces"/>
    <n v="4.7727272727272731E-3"/>
    <n v="53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3-17T03:19:55"/>
    <n v="1422328795"/>
    <x v="3078"/>
    <b v="0"/>
    <n v="3"/>
    <b v="0"/>
    <s v="theater/spaces"/>
    <n v="1.1833333333333333E-3"/>
    <n v="24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4-10T16:07:15"/>
    <n v="1424452035"/>
    <x v="3079"/>
    <b v="0"/>
    <n v="27"/>
    <b v="0"/>
    <s v="theater/spaces"/>
    <n v="8.4173998587352451E-3"/>
    <n v="416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5-01-15T01:40:44"/>
    <n v="1414456844"/>
    <x v="3080"/>
    <b v="0"/>
    <n v="7"/>
    <b v="0"/>
    <s v="theater/spaces"/>
    <n v="1.8799999999999999E-4"/>
    <n v="54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10-09T04:21:31"/>
    <n v="1440130891"/>
    <x v="3081"/>
    <b v="0"/>
    <n v="5"/>
    <b v="0"/>
    <s v="theater/spaces"/>
    <n v="2.1029999999999998E-3"/>
    <n v="421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2-04T23:09:06"/>
    <n v="1445033346"/>
    <x v="3082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20T05:00:00"/>
    <n v="1406986278"/>
    <x v="3083"/>
    <b v="0"/>
    <n v="3"/>
    <b v="0"/>
    <s v="theater/spaces"/>
    <n v="2.8E-3"/>
    <n v="19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24T18:48:00"/>
    <n v="1428340931"/>
    <x v="3084"/>
    <b v="0"/>
    <n v="6"/>
    <b v="0"/>
    <s v="theater/spaces"/>
    <n v="0.11579206701157921"/>
    <n v="78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10-18T21:12:39"/>
    <n v="1440969159"/>
    <x v="3085"/>
    <b v="0"/>
    <n v="9"/>
    <b v="0"/>
    <s v="theater/spaces"/>
    <n v="2.4400000000000002E-2"/>
    <n v="6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9-05T16:05:59"/>
    <n v="1434643559"/>
    <x v="3086"/>
    <b v="0"/>
    <n v="3"/>
    <b v="0"/>
    <s v="theater/spaces"/>
    <n v="2.5000000000000001E-3"/>
    <n v="1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7-01-09T04:36:30"/>
    <n v="1477107390"/>
    <x v="3087"/>
    <b v="0"/>
    <n v="2"/>
    <b v="0"/>
    <s v="theater/spaces"/>
    <n v="6.2500000000000003E-3"/>
    <n v="63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27T13:41:00"/>
    <n v="1418046247"/>
    <x v="3088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28T01:59:00"/>
    <n v="1465304483"/>
    <x v="3089"/>
    <b v="0"/>
    <n v="45"/>
    <b v="0"/>
    <s v="theater/spaces"/>
    <n v="0.23416000000000001"/>
    <n v="130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20T18:39:05"/>
    <n v="1425325145"/>
    <x v="3090"/>
    <b v="0"/>
    <n v="9"/>
    <b v="0"/>
    <s v="theater/spaces"/>
    <n v="5.080888888888889E-2"/>
    <n v="127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9-02T22:45:43"/>
    <n v="1468622743"/>
    <x v="3091"/>
    <b v="0"/>
    <n v="9"/>
    <b v="0"/>
    <s v="theater/spaces"/>
    <n v="0.15920000000000001"/>
    <n v="88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1-03T22:00:00"/>
    <n v="1441723912"/>
    <x v="3092"/>
    <b v="0"/>
    <n v="21"/>
    <b v="0"/>
    <s v="theater/spaces"/>
    <n v="1.1831900000000001E-2"/>
    <n v="56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20T03:59:00"/>
    <n v="1398980941"/>
    <x v="3093"/>
    <b v="0"/>
    <n v="17"/>
    <b v="0"/>
    <s v="theater/spaces"/>
    <n v="0.22750000000000001"/>
    <n v="5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10-09T19:05:56"/>
    <n v="1437591956"/>
    <x v="3094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20T00:36:20"/>
    <n v="1464827780"/>
    <x v="3095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6-08T19:48:46"/>
    <n v="1429559326"/>
    <x v="3096"/>
    <b v="0"/>
    <n v="14"/>
    <b v="0"/>
    <s v="theater/spaces"/>
    <n v="3.9750000000000001E-2"/>
    <n v="57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26T14:00:00"/>
    <n v="1474027501"/>
    <x v="3097"/>
    <b v="0"/>
    <n v="42"/>
    <b v="0"/>
    <s v="theater/spaces"/>
    <n v="0.17150000000000001"/>
    <n v="41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27T00:17:00"/>
    <n v="1450724449"/>
    <x v="3098"/>
    <b v="0"/>
    <n v="27"/>
    <b v="0"/>
    <s v="theater/spaces"/>
    <n v="3.608004104669061E-2"/>
    <n v="65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3-02T04:33:11"/>
    <n v="1452659591"/>
    <x v="3099"/>
    <b v="0"/>
    <n v="5"/>
    <b v="0"/>
    <s v="theater/spaces"/>
    <n v="0.13900000000000001"/>
    <n v="5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1-08T14:56:15"/>
    <n v="1411224975"/>
    <x v="3100"/>
    <b v="0"/>
    <n v="13"/>
    <b v="0"/>
    <s v="theater/spaces"/>
    <n v="0.15225"/>
    <n v="141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8-04T07:56:00"/>
    <n v="1434445937"/>
    <x v="3101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9-11T08:10:18"/>
    <n v="1467619818"/>
    <x v="3102"/>
    <b v="0"/>
    <n v="90"/>
    <b v="0"/>
    <s v="theater/spaces"/>
    <n v="0.391125"/>
    <n v="70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7-01T03:45:06"/>
    <n v="1428896706"/>
    <x v="3103"/>
    <b v="0"/>
    <n v="2"/>
    <b v="0"/>
    <s v="theater/spaces"/>
    <n v="2.6829268292682929E-3"/>
    <n v="6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22T02:00:00"/>
    <n v="1420235311"/>
    <x v="3104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1-07T05:00:00"/>
    <n v="1408986916"/>
    <x v="3105"/>
    <b v="0"/>
    <n v="31"/>
    <b v="0"/>
    <s v="theater/spaces"/>
    <n v="0.4236099230111206"/>
    <n v="80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10-05T22:00:00"/>
    <n v="1440497876"/>
    <x v="3106"/>
    <b v="0"/>
    <n v="4"/>
    <b v="0"/>
    <s v="theater/spaces"/>
    <n v="4.1000000000000002E-2"/>
    <n v="1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30T19:32:31"/>
    <n v="1430767951"/>
    <x v="3107"/>
    <b v="0"/>
    <n v="29"/>
    <b v="0"/>
    <s v="theater/spaces"/>
    <n v="0.197625"/>
    <n v="273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d v="2015-05-17T15:19:54"/>
    <n v="1425053994"/>
    <x v="3108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9-16T03:00:10"/>
    <n v="1406170810"/>
    <x v="3109"/>
    <b v="0"/>
    <n v="114"/>
    <b v="0"/>
    <s v="theater/spaces"/>
    <n v="0.25030188679245285"/>
    <n v="5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3-10T00:45:19"/>
    <n v="1484009119"/>
    <x v="3110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23T14:17:00"/>
    <n v="1409753820"/>
    <x v="3111"/>
    <b v="0"/>
    <n v="76"/>
    <b v="0"/>
    <s v="theater/spaces"/>
    <n v="0.26640000000000003"/>
    <n v="70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20T02:55:34"/>
    <n v="1472784934"/>
    <x v="3112"/>
    <b v="0"/>
    <n v="9"/>
    <b v="0"/>
    <s v="theater/spaces"/>
    <n v="4.7363636363636365E-2"/>
    <n v="58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5-06T17:33:02"/>
    <n v="1426699982"/>
    <x v="3113"/>
    <b v="0"/>
    <n v="37"/>
    <b v="0"/>
    <s v="theater/spaces"/>
    <n v="4.2435339894712751E-2"/>
    <n v="125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10-10T15:10:50"/>
    <n v="1406128250"/>
    <x v="3114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24T10:43:47"/>
    <n v="1462531427"/>
    <x v="3115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20T12:22:05"/>
    <n v="1426681325"/>
    <x v="3116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6-15T13:12:00"/>
    <n v="1463648360"/>
    <x v="3117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21T15:35:23"/>
    <n v="1465832123"/>
    <x v="3118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4-15T00:05:32"/>
    <n v="1424826332"/>
    <x v="3119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24T21:36:36"/>
    <n v="1457303796"/>
    <x v="3120"/>
    <b v="0"/>
    <n v="10"/>
    <b v="0"/>
    <s v="theater/spaces"/>
    <n v="9.8461538461538464E-5"/>
    <n v="13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10-15T16:18:55"/>
    <n v="1406564335"/>
    <x v="3121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d v="2016-11-28T23:22:12"/>
    <n v="1478298132"/>
    <x v="312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28T23:49:58"/>
    <n v="1465516198"/>
    <x v="3123"/>
    <b v="0"/>
    <n v="348"/>
    <b v="0"/>
    <s v="theater/spaces"/>
    <n v="0.68153600000000003"/>
    <n v="245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21T18:43:21"/>
    <n v="1417718601"/>
    <x v="3124"/>
    <b v="0"/>
    <n v="4"/>
    <b v="0"/>
    <s v="theater/spaces"/>
    <n v="3.2499999999999997E-5"/>
    <n v="7"/>
    <x v="1"/>
    <x v="38"/>
  </r>
  <r>
    <n v="3125"/>
    <s v="N/A (Canceled)"/>
    <s v="N/A"/>
    <n v="1500000"/>
    <n v="0"/>
    <x v="1"/>
    <x v="0"/>
    <s v="USD"/>
    <n v="1452142672"/>
    <d v="2016-01-26T04:57:52"/>
    <n v="1449550672"/>
    <x v="3125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4-15T23:26:02"/>
    <n v="1456532762"/>
    <x v="3126"/>
    <b v="0"/>
    <n v="17"/>
    <b v="0"/>
    <s v="theater/spaces"/>
    <n v="4.1599999999999998E-2"/>
    <n v="61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20T20:33:49"/>
    <n v="1422650029"/>
    <x v="3127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4-04T18:49:01"/>
    <n v="1487101741"/>
    <x v="3128"/>
    <b v="0"/>
    <n v="117"/>
    <b v="0"/>
    <s v="theater/plays"/>
    <n v="1.0860666666666667"/>
    <n v="139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5-07T19:13:39"/>
    <n v="1489090419"/>
    <x v="312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5-03T04:59:00"/>
    <n v="1489504916"/>
    <x v="3130"/>
    <b v="0"/>
    <n v="4"/>
    <b v="0"/>
    <s v="theater/plays"/>
    <n v="3.7499999999999999E-2"/>
    <n v="94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27T12:54:05"/>
    <n v="1489067645"/>
    <x v="3131"/>
    <b v="0"/>
    <n v="12"/>
    <b v="0"/>
    <s v="theater/plays"/>
    <n v="0.15731707317073171"/>
    <n v="54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5-10T07:24:20"/>
    <n v="1487579060"/>
    <x v="3132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4-12T12:33:54"/>
    <n v="1487770434"/>
    <x v="3133"/>
    <b v="0"/>
    <n v="16"/>
    <b v="0"/>
    <s v="theater/plays"/>
    <n v="1.08"/>
    <n v="34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4-15T16:16:59"/>
    <n v="1488820619"/>
    <x v="3134"/>
    <b v="0"/>
    <n v="12"/>
    <b v="0"/>
    <s v="theater/plays"/>
    <n v="0.22500000000000001"/>
    <n v="19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23T03:38:41"/>
    <n v="1489376321"/>
    <x v="3135"/>
    <b v="0"/>
    <n v="7"/>
    <b v="0"/>
    <s v="theater/plays"/>
    <n v="0.20849420849420849"/>
    <n v="23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4-19T22:59:00"/>
    <n v="1487847954"/>
    <x v="3136"/>
    <b v="0"/>
    <n v="22"/>
    <b v="0"/>
    <s v="theater/plays"/>
    <n v="1.278"/>
    <n v="29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22T19:12:00"/>
    <n v="1489439669"/>
    <x v="3137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22T15:30:07"/>
    <n v="1489591807"/>
    <x v="3138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4-13T04:33:00"/>
    <n v="1487485760"/>
    <x v="3139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26T16:15:03"/>
    <n v="1488993303"/>
    <x v="3140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5-05T20:00:00"/>
    <n v="1488823488"/>
    <x v="3141"/>
    <b v="0"/>
    <n v="8"/>
    <b v="0"/>
    <s v="theater/plays"/>
    <n v="0.51600000000000001"/>
    <n v="32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4-07T11:18:59"/>
    <n v="1487333939"/>
    <x v="3142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28T08:35:56"/>
    <n v="1489480556"/>
    <x v="3143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4-07T06:00:00"/>
    <n v="1488459307"/>
    <x v="3144"/>
    <b v="0"/>
    <n v="30"/>
    <b v="0"/>
    <s v="theater/plays"/>
    <n v="0.754"/>
    <n v="251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4-15T23:58:54"/>
    <n v="1485478734"/>
    <x v="3145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5-05T15:22:46"/>
    <n v="1488471766"/>
    <x v="3146"/>
    <b v="0"/>
    <n v="12"/>
    <b v="0"/>
    <s v="theater/plays"/>
    <n v="0.105"/>
    <n v="438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26T00:15:55"/>
    <n v="1411859755"/>
    <x v="3147"/>
    <b v="1"/>
    <n v="213"/>
    <b v="1"/>
    <s v="theater/plays"/>
    <n v="1.1752499999999999"/>
    <n v="110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20T04:00:00"/>
    <n v="1410278284"/>
    <x v="3148"/>
    <b v="1"/>
    <n v="57"/>
    <b v="1"/>
    <s v="theater/plays"/>
    <n v="1.3116666666666668"/>
    <n v="4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26T02:00:00"/>
    <n v="1352766300"/>
    <x v="3149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2-13T04:00:00"/>
    <n v="1288160403"/>
    <x v="3150"/>
    <b v="1"/>
    <n v="104"/>
    <b v="1"/>
    <s v="theater/plays"/>
    <n v="1.01"/>
    <n v="34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29T20:09:34"/>
    <n v="1407787774"/>
    <x v="3151"/>
    <b v="1"/>
    <n v="34"/>
    <b v="1"/>
    <s v="theater/plays"/>
    <n v="1.004"/>
    <n v="103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21T20:49:27"/>
    <n v="1380833367"/>
    <x v="3152"/>
    <b v="1"/>
    <n v="67"/>
    <b v="1"/>
    <s v="theater/plays"/>
    <n v="1.0595454545454546"/>
    <n v="35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20T04:59:00"/>
    <n v="1301542937"/>
    <x v="3153"/>
    <b v="1"/>
    <n v="241"/>
    <b v="1"/>
    <s v="theater/plays"/>
    <n v="3.3558333333333334"/>
    <n v="42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20T20:00:58"/>
    <n v="1330722058"/>
    <x v="3154"/>
    <b v="1"/>
    <n v="123"/>
    <b v="1"/>
    <s v="theater/plays"/>
    <n v="1.1292857142857142"/>
    <n v="6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3-01-08T11:58:45"/>
    <n v="1353412725"/>
    <x v="3155"/>
    <b v="1"/>
    <n v="302"/>
    <b v="1"/>
    <s v="theater/plays"/>
    <n v="1.885046"/>
    <n v="3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20T22:52:24"/>
    <n v="1335567144"/>
    <x v="3156"/>
    <b v="1"/>
    <n v="89"/>
    <b v="1"/>
    <s v="theater/plays"/>
    <n v="1.0181818181818181"/>
    <n v="63"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8-07T05:00:00"/>
    <n v="1404932105"/>
    <x v="3157"/>
    <b v="1"/>
    <n v="41"/>
    <b v="1"/>
    <s v="theater/plays"/>
    <n v="1.01"/>
    <n v="99"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8-10T20:09:12"/>
    <n v="1371931752"/>
    <x v="3158"/>
    <b v="1"/>
    <n v="69"/>
    <b v="1"/>
    <s v="theater/plays"/>
    <n v="1.1399999999999999"/>
    <n v="83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2-06T23:00:00"/>
    <n v="1323221761"/>
    <x v="3159"/>
    <b v="1"/>
    <n v="52"/>
    <b v="1"/>
    <s v="theater/plays"/>
    <n v="1.3348133333333334"/>
    <n v="39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9-01T04:59:00"/>
    <n v="1405923687"/>
    <x v="3160"/>
    <b v="1"/>
    <n v="57"/>
    <b v="1"/>
    <s v="theater/plays"/>
    <n v="1.0153333333333334"/>
    <n v="80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1-03T12:52:02"/>
    <n v="1410785522"/>
    <x v="3161"/>
    <b v="1"/>
    <n v="74"/>
    <b v="1"/>
    <s v="theater/plays"/>
    <n v="1.0509999999999999"/>
    <n v="2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26T02:00:00"/>
    <n v="1402331262"/>
    <x v="3162"/>
    <b v="1"/>
    <n v="63"/>
    <b v="1"/>
    <s v="theater/plays"/>
    <n v="1.2715000000000001"/>
    <n v="81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7-04T18:05:25"/>
    <n v="1400263525"/>
    <x v="3163"/>
    <b v="1"/>
    <n v="72"/>
    <b v="1"/>
    <s v="theater/plays"/>
    <n v="1.1115384615384616"/>
    <n v="20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28T19:20:15"/>
    <n v="1399490415"/>
    <x v="3164"/>
    <b v="1"/>
    <n v="71"/>
    <b v="1"/>
    <s v="theater/plays"/>
    <n v="1.0676000000000001"/>
    <n v="3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22T03:59:00"/>
    <n v="1302493760"/>
    <x v="3165"/>
    <b v="1"/>
    <n v="21"/>
    <b v="1"/>
    <s v="theater/plays"/>
    <n v="1.6266666666666667"/>
    <n v="58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2-15T07:59:00"/>
    <n v="1414514153"/>
    <x v="3166"/>
    <b v="1"/>
    <n v="930"/>
    <b v="1"/>
    <s v="theater/plays"/>
    <n v="1.6022808571428573"/>
    <n v="60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21T04:13:01"/>
    <n v="1405743181"/>
    <x v="3167"/>
    <b v="1"/>
    <n v="55"/>
    <b v="1"/>
    <s v="theater/plays"/>
    <n v="1.1616666666666666"/>
    <n v="63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7-02T22:00:00"/>
    <n v="1399948353"/>
    <x v="3168"/>
    <b v="1"/>
    <n v="61"/>
    <b v="1"/>
    <s v="theater/plays"/>
    <n v="1.242"/>
    <n v="51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4-01-01T04:59:00"/>
    <n v="1384364561"/>
    <x v="3169"/>
    <b v="1"/>
    <n v="82"/>
    <b v="1"/>
    <s v="theater/plays"/>
    <n v="1.030125"/>
    <n v="101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21T04:00:00"/>
    <n v="1401414944"/>
    <x v="3170"/>
    <b v="1"/>
    <n v="71"/>
    <b v="1"/>
    <s v="theater/plays"/>
    <n v="1.1225000000000001"/>
    <n v="3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25T14:35:58"/>
    <n v="1459953358"/>
    <x v="3171"/>
    <b v="1"/>
    <n v="117"/>
    <b v="1"/>
    <s v="theater/plays"/>
    <n v="1.0881428571428571"/>
    <n v="65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3-04T17:31:08"/>
    <n v="1326648668"/>
    <x v="3172"/>
    <b v="1"/>
    <n v="29"/>
    <b v="1"/>
    <s v="theater/plays"/>
    <n v="1.1499999999999999"/>
    <n v="79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10-15T21:04:52"/>
    <n v="1409173492"/>
    <x v="3173"/>
    <b v="1"/>
    <n v="74"/>
    <b v="1"/>
    <s v="theater/plays"/>
    <n v="1.03"/>
    <n v="13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9-13T20:45:08"/>
    <n v="1407789908"/>
    <x v="3174"/>
    <b v="1"/>
    <n v="23"/>
    <b v="1"/>
    <s v="theater/plays"/>
    <n v="1.0113333333333334"/>
    <n v="132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3-08T21:17:07"/>
    <n v="1292793427"/>
    <x v="3175"/>
    <b v="1"/>
    <n v="60"/>
    <b v="1"/>
    <s v="theater/plays"/>
    <n v="1.0955999999999999"/>
    <n v="91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9-06T15:00:00"/>
    <n v="1374531631"/>
    <x v="3176"/>
    <b v="1"/>
    <n v="55"/>
    <b v="1"/>
    <s v="theater/plays"/>
    <n v="1.148421052631579"/>
    <n v="40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7-10T16:00:09"/>
    <n v="1400774409"/>
    <x v="3177"/>
    <b v="1"/>
    <n v="51"/>
    <b v="1"/>
    <s v="theater/plays"/>
    <n v="1.1739999999999999"/>
    <n v="58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8-04T14:31:15"/>
    <n v="1402929075"/>
    <x v="3178"/>
    <b v="1"/>
    <n v="78"/>
    <b v="1"/>
    <s v="theater/plays"/>
    <n v="1.7173333333333334"/>
    <n v="3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25T16:51:11"/>
    <n v="1365699071"/>
    <x v="3179"/>
    <b v="1"/>
    <n v="62"/>
    <b v="1"/>
    <s v="theater/plays"/>
    <n v="1.1416238095238094"/>
    <n v="77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7-09T09:54:09"/>
    <n v="1400666049"/>
    <x v="3180"/>
    <b v="1"/>
    <n v="45"/>
    <b v="1"/>
    <s v="theater/plays"/>
    <n v="1.1975"/>
    <n v="32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7-04T16:00:00"/>
    <n v="1400570787"/>
    <x v="3181"/>
    <b v="1"/>
    <n v="15"/>
    <b v="1"/>
    <s v="theater/plays"/>
    <n v="1.0900000000000001"/>
    <n v="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2-19T17:00:00"/>
    <n v="1323211621"/>
    <x v="3182"/>
    <b v="1"/>
    <n v="151"/>
    <b v="1"/>
    <s v="theater/plays"/>
    <n v="1.0088571428571429"/>
    <n v="4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9-11T19:04:29"/>
    <n v="1375729469"/>
    <x v="3183"/>
    <b v="1"/>
    <n v="68"/>
    <b v="1"/>
    <s v="theater/plays"/>
    <n v="1.0900000000000001"/>
    <n v="40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20T23:50:31"/>
    <n v="1401666631"/>
    <x v="3184"/>
    <b v="1"/>
    <n v="46"/>
    <b v="1"/>
    <s v="theater/plays"/>
    <n v="1.0720930232558139"/>
    <n v="100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8-04T23:27:21"/>
    <n v="1404948441"/>
    <x v="3185"/>
    <b v="1"/>
    <n v="24"/>
    <b v="1"/>
    <s v="theater/plays"/>
    <n v="1"/>
    <n v="42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10-05T21:00:00"/>
    <n v="1408313438"/>
    <x v="3186"/>
    <b v="1"/>
    <n v="70"/>
    <b v="1"/>
    <s v="theater/plays"/>
    <n v="1.0218750000000001"/>
    <n v="47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23T15:59:33"/>
    <n v="1405439973"/>
    <x v="3187"/>
    <b v="1"/>
    <n v="244"/>
    <b v="1"/>
    <s v="theater/plays"/>
    <n v="1.1629333333333334"/>
    <n v="71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29T09:58:22"/>
    <n v="1432115902"/>
    <x v="3188"/>
    <b v="0"/>
    <n v="9"/>
    <b v="0"/>
    <s v="theater/musical"/>
    <n v="0.65"/>
    <n v="1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6-12T08:18:52"/>
    <n v="1429863532"/>
    <x v="3189"/>
    <b v="0"/>
    <n v="19"/>
    <b v="0"/>
    <s v="theater/musical"/>
    <n v="0.12327272727272727"/>
    <n v="357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28T04:37:55"/>
    <n v="1478662675"/>
    <x v="3190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9-04T18:07:49"/>
    <n v="1466186869"/>
    <x v="3191"/>
    <b v="0"/>
    <n v="4"/>
    <b v="0"/>
    <s v="theater/musical"/>
    <n v="4.0266666666666666E-2"/>
    <n v="38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3-19T22:00:00"/>
    <n v="1421274859"/>
    <x v="3192"/>
    <b v="0"/>
    <n v="8"/>
    <b v="0"/>
    <s v="theater/musical"/>
    <n v="1.0200000000000001E-2"/>
    <n v="13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3-11T23:14:16"/>
    <n v="1420586056"/>
    <x v="3193"/>
    <b v="0"/>
    <n v="24"/>
    <b v="0"/>
    <s v="theater/musical"/>
    <n v="0.1174"/>
    <n v="24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8-15T01:29:58"/>
    <n v="1435368598"/>
    <x v="3194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3-03T14:15:42"/>
    <n v="1421158542"/>
    <x v="3195"/>
    <b v="0"/>
    <n v="39"/>
    <b v="0"/>
    <s v="theater/musical"/>
    <n v="0.59142857142857141"/>
    <n v="53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20T14:00:00"/>
    <n v="1433254875"/>
    <x v="3196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23T11:50:18"/>
    <n v="1420458618"/>
    <x v="3197"/>
    <b v="0"/>
    <n v="4"/>
    <b v="0"/>
    <s v="theater/musical"/>
    <n v="0.1145"/>
    <n v="286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3-07T10:11:17"/>
    <n v="1420798277"/>
    <x v="3198"/>
    <b v="0"/>
    <n v="3"/>
    <b v="0"/>
    <s v="theater/musical"/>
    <n v="3.6666666666666666E-3"/>
    <n v="3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25T21:00:00"/>
    <n v="1407435418"/>
    <x v="3199"/>
    <b v="0"/>
    <n v="53"/>
    <b v="0"/>
    <s v="theater/musical"/>
    <n v="0.52159999999999995"/>
    <n v="49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5-19T05:34:00"/>
    <n v="1459410101"/>
    <x v="3200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9-19T18:24:37"/>
    <n v="1407695077"/>
    <x v="3201"/>
    <b v="0"/>
    <n v="2"/>
    <b v="0"/>
    <s v="theater/musical"/>
    <n v="1.2500000000000001E-2"/>
    <n v="13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6-01-02T05:59:00"/>
    <n v="1445027346"/>
    <x v="3202"/>
    <b v="0"/>
    <n v="25"/>
    <b v="0"/>
    <s v="theater/musical"/>
    <n v="0.54520000000000002"/>
    <n v="109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10-14T23:43:42"/>
    <n v="1440632622"/>
    <x v="3203"/>
    <b v="0"/>
    <n v="6"/>
    <b v="0"/>
    <s v="theater/musical"/>
    <n v="0.25"/>
    <n v="42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8-05T16:14:00"/>
    <n v="1434558479"/>
    <x v="3204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20T08:59:32"/>
    <n v="1427878772"/>
    <x v="3205"/>
    <b v="0"/>
    <n v="12"/>
    <b v="0"/>
    <s v="theater/musical"/>
    <n v="3.4125000000000003E-2"/>
    <n v="23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10-08T06:37:31"/>
    <n v="1440052651"/>
    <x v="3206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5-12T05:40:07"/>
    <n v="1424587207"/>
    <x v="3207"/>
    <b v="0"/>
    <n v="36"/>
    <b v="0"/>
    <s v="theater/musical"/>
    <n v="0.46363636363636362"/>
    <n v="71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8-16T14:31:17"/>
    <n v="1404743477"/>
    <x v="3208"/>
    <b v="1"/>
    <n v="82"/>
    <b v="1"/>
    <s v="theater/plays"/>
    <n v="1.0349999999999999"/>
    <n v="63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7-09T23:00:00"/>
    <n v="1400512658"/>
    <x v="3209"/>
    <b v="1"/>
    <n v="226"/>
    <b v="1"/>
    <s v="theater/plays"/>
    <n v="1.1932315789473684"/>
    <n v="50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20T03:59:00"/>
    <n v="1334442519"/>
    <x v="3210"/>
    <b v="1"/>
    <n v="60"/>
    <b v="1"/>
    <s v="theater/plays"/>
    <n v="1.2576666666666667"/>
    <n v="6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9-03T02:00:00"/>
    <n v="1405346680"/>
    <x v="3211"/>
    <b v="1"/>
    <n v="322"/>
    <b v="1"/>
    <s v="theater/plays"/>
    <n v="1.1974347826086957"/>
    <n v="86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27T19:05:51"/>
    <n v="1404932751"/>
    <x v="3212"/>
    <b v="1"/>
    <n v="94"/>
    <b v="1"/>
    <s v="theater/plays"/>
    <n v="1.2625"/>
    <n v="54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8-14T18:19:19"/>
    <n v="1434478759"/>
    <x v="3213"/>
    <b v="1"/>
    <n v="47"/>
    <b v="1"/>
    <s v="theater/plays"/>
    <n v="1.0011666666666668"/>
    <n v="12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24T23:55:00"/>
    <n v="1448823673"/>
    <x v="3214"/>
    <b v="1"/>
    <n v="115"/>
    <b v="1"/>
    <s v="theater/plays"/>
    <n v="1.0213333333333334"/>
    <n v="10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29T03:59:00"/>
    <n v="1438617471"/>
    <x v="3215"/>
    <b v="1"/>
    <n v="134"/>
    <b v="1"/>
    <s v="theater/plays"/>
    <n v="1.0035142857142858"/>
    <n v="262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30T14:30:00"/>
    <n v="1433934371"/>
    <x v="3216"/>
    <b v="1"/>
    <n v="35"/>
    <b v="1"/>
    <s v="theater/plays"/>
    <n v="1.0004999999999999"/>
    <n v="5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23T13:06:24"/>
    <n v="1475672784"/>
    <x v="3217"/>
    <b v="1"/>
    <n v="104"/>
    <b v="1"/>
    <s v="theater/plays"/>
    <n v="1.1602222222222223"/>
    <n v="50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5-01-19T00:00:00"/>
    <n v="1417132986"/>
    <x v="3218"/>
    <b v="1"/>
    <n v="184"/>
    <b v="1"/>
    <s v="theater/plays"/>
    <n v="1.0209999999999999"/>
    <n v="67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4-10T22:35:47"/>
    <n v="1424043347"/>
    <x v="3219"/>
    <b v="1"/>
    <n v="119"/>
    <b v="1"/>
    <s v="theater/plays"/>
    <n v="1.0011000000000001"/>
    <n v="168"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31T21:00:00"/>
    <n v="1486411204"/>
    <x v="3220"/>
    <b v="1"/>
    <n v="59"/>
    <b v="1"/>
    <s v="theater/plays"/>
    <n v="1.0084"/>
    <n v="256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24T16:43:23"/>
    <n v="1433090603"/>
    <x v="3221"/>
    <b v="1"/>
    <n v="113"/>
    <b v="1"/>
    <s v="theater/plays"/>
    <n v="1.0342499999999999"/>
    <n v="37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1-12T21:29:00"/>
    <n v="1443016697"/>
    <x v="3222"/>
    <b v="1"/>
    <n v="84"/>
    <b v="1"/>
    <s v="theater/plays"/>
    <n v="1.248"/>
    <n v="37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9-08T20:02:56"/>
    <n v="1437508976"/>
    <x v="3223"/>
    <b v="1"/>
    <n v="74"/>
    <b v="1"/>
    <s v="theater/plays"/>
    <n v="1.0951612903225807"/>
    <n v="46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29T05:00:00"/>
    <n v="1479932713"/>
    <x v="3224"/>
    <b v="1"/>
    <n v="216"/>
    <b v="1"/>
    <s v="theater/plays"/>
    <n v="1.0203333333333333"/>
    <n v="142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22T21:00:00"/>
    <n v="1463145938"/>
    <x v="3225"/>
    <b v="1"/>
    <n v="39"/>
    <b v="1"/>
    <s v="theater/plays"/>
    <n v="1.0235000000000001"/>
    <n v="52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1-18T14:00:12"/>
    <n v="1443621612"/>
    <x v="3226"/>
    <b v="1"/>
    <n v="21"/>
    <b v="1"/>
    <s v="theater/plays"/>
    <n v="1.0416666666666667"/>
    <n v="60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2-05T21:10:36"/>
    <n v="1482095436"/>
    <x v="3227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6-01-05T04:59:00"/>
    <n v="1447606884"/>
    <x v="3228"/>
    <b v="1"/>
    <n v="37"/>
    <b v="1"/>
    <s v="theater/plays"/>
    <n v="1.0234285714285714"/>
    <n v="194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2-09T07:59:58"/>
    <n v="1413874798"/>
    <x v="3229"/>
    <b v="1"/>
    <n v="202"/>
    <b v="1"/>
    <s v="theater/plays"/>
    <n v="1.0786500000000001"/>
    <n v="10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20T03:59:00"/>
    <n v="1410840126"/>
    <x v="3230"/>
    <b v="1"/>
    <n v="37"/>
    <b v="1"/>
    <s v="theater/plays"/>
    <n v="1.0988461538461538"/>
    <n v="77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5-05T22:39:07"/>
    <n v="1458254347"/>
    <x v="3231"/>
    <b v="0"/>
    <n v="28"/>
    <b v="1"/>
    <s v="theater/plays"/>
    <n v="1.61"/>
    <n v="58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23T03:59:00"/>
    <n v="1459711917"/>
    <x v="3232"/>
    <b v="1"/>
    <n v="26"/>
    <b v="1"/>
    <s v="theater/plays"/>
    <n v="1.3120000000000001"/>
    <n v="50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21T19:19:15"/>
    <n v="1485890355"/>
    <x v="3233"/>
    <b v="0"/>
    <n v="61"/>
    <b v="1"/>
    <s v="theater/plays"/>
    <n v="1.1879999999999999"/>
    <n v="97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20T23:31:00"/>
    <n v="1483124208"/>
    <x v="3234"/>
    <b v="0"/>
    <n v="115"/>
    <b v="1"/>
    <s v="theater/plays"/>
    <n v="1.0039275000000001"/>
    <n v="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20T08:20:51"/>
    <n v="1464769251"/>
    <x v="3235"/>
    <b v="1"/>
    <n v="181"/>
    <b v="1"/>
    <s v="theater/plays"/>
    <n v="1.0320666666666667"/>
    <n v="86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7-01-16T22:00:33"/>
    <n v="1480370433"/>
    <x v="3236"/>
    <b v="0"/>
    <n v="110"/>
    <b v="1"/>
    <s v="theater/plays"/>
    <n v="1.006"/>
    <n v="183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10-18T03:59:00"/>
    <n v="1441452184"/>
    <x v="3237"/>
    <b v="1"/>
    <n v="269"/>
    <b v="1"/>
    <s v="theater/plays"/>
    <n v="1.0078754285714286"/>
    <n v="131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20T12:14:58"/>
    <n v="1433160898"/>
    <x v="3238"/>
    <b v="1"/>
    <n v="79"/>
    <b v="1"/>
    <s v="theater/plays"/>
    <n v="1.1232142857142857"/>
    <n v="40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1-13T23:59:00"/>
    <n v="1443665293"/>
    <x v="3239"/>
    <b v="1"/>
    <n v="104"/>
    <b v="1"/>
    <s v="theater/plays"/>
    <n v="1.0591914022517912"/>
    <n v="60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3-07T23:00:00"/>
    <n v="1484843948"/>
    <x v="3240"/>
    <b v="0"/>
    <n v="34"/>
    <b v="1"/>
    <s v="theater/plays"/>
    <n v="1.0056666666666667"/>
    <n v="89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1-02T06:59:00"/>
    <n v="1410421670"/>
    <x v="3241"/>
    <b v="1"/>
    <n v="167"/>
    <b v="1"/>
    <s v="theater/plays"/>
    <n v="1.1530588235294117"/>
    <n v="5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10-08T18:08:12"/>
    <n v="1408558092"/>
    <x v="3242"/>
    <b v="1"/>
    <n v="183"/>
    <b v="1"/>
    <s v="theater/plays"/>
    <n v="1.273042"/>
    <n v="70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28T00:00:00"/>
    <n v="1442283562"/>
    <x v="3243"/>
    <b v="1"/>
    <n v="71"/>
    <b v="1"/>
    <s v="theater/plays"/>
    <n v="1.028375"/>
    <n v="116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20T17:39:42"/>
    <n v="1478018382"/>
    <x v="3244"/>
    <b v="0"/>
    <n v="69"/>
    <b v="1"/>
    <s v="theater/plays"/>
    <n v="1.0293749999999999"/>
    <n v="24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7-01T02:00:00"/>
    <n v="1431354258"/>
    <x v="3245"/>
    <b v="0"/>
    <n v="270"/>
    <b v="1"/>
    <s v="theater/plays"/>
    <n v="1.043047619047619"/>
    <n v="81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10-01T03:59:00"/>
    <n v="1439551200"/>
    <x v="3246"/>
    <b v="1"/>
    <n v="193"/>
    <b v="1"/>
    <s v="theater/plays"/>
    <n v="1.1122000000000001"/>
    <n v="58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31T10:25:12"/>
    <n v="1434104712"/>
    <x v="3247"/>
    <b v="1"/>
    <n v="57"/>
    <b v="1"/>
    <s v="theater/plays"/>
    <n v="1.0586"/>
    <n v="46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23T20:19:17"/>
    <n v="1425590357"/>
    <x v="3248"/>
    <b v="1"/>
    <n v="200"/>
    <b v="1"/>
    <s v="theater/plays"/>
    <n v="1.0079166666666666"/>
    <n v="60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7-09T17:55:14"/>
    <n v="1432230914"/>
    <x v="3249"/>
    <b v="1"/>
    <n v="88"/>
    <b v="1"/>
    <s v="theater/plays"/>
    <n v="1.0492727272727274"/>
    <n v="66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24T18:48:44"/>
    <n v="1412617724"/>
    <x v="3250"/>
    <b v="1"/>
    <n v="213"/>
    <b v="1"/>
    <s v="theater/plays"/>
    <n v="1.01552"/>
    <n v="1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7-10T17:32:46"/>
    <n v="1432315966"/>
    <x v="3251"/>
    <b v="1"/>
    <n v="20"/>
    <b v="1"/>
    <s v="theater/plays"/>
    <n v="1.1073333333333333"/>
    <n v="83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26T11:20:40"/>
    <n v="1470655240"/>
    <x v="3252"/>
    <b v="1"/>
    <n v="50"/>
    <b v="1"/>
    <s v="theater/plays"/>
    <n v="1.2782222222222221"/>
    <n v="58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27T03:45:00"/>
    <n v="1471701028"/>
    <x v="3253"/>
    <b v="1"/>
    <n v="115"/>
    <b v="1"/>
    <s v="theater/plays"/>
    <n v="1.0182500000000001"/>
    <n v="177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4-14T01:03:29"/>
    <n v="1424743409"/>
    <x v="3254"/>
    <b v="1"/>
    <n v="186"/>
    <b v="1"/>
    <s v="theater/plays"/>
    <n v="1.012576923076923"/>
    <n v="7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26T18:26:15"/>
    <n v="1410114375"/>
    <x v="3255"/>
    <b v="1"/>
    <n v="18"/>
    <b v="1"/>
    <s v="theater/plays"/>
    <n v="1.75"/>
    <n v="29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30T03:59:00"/>
    <n v="1432129577"/>
    <x v="3256"/>
    <b v="1"/>
    <n v="176"/>
    <b v="1"/>
    <s v="theater/plays"/>
    <n v="1.2806"/>
    <n v="73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3-13T13:25:52"/>
    <n v="1485177952"/>
    <x v="3257"/>
    <b v="0"/>
    <n v="41"/>
    <b v="1"/>
    <s v="theater/plays"/>
    <n v="1.0629949999999999"/>
    <n v="52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27T21:17:41"/>
    <n v="1418159861"/>
    <x v="3258"/>
    <b v="1"/>
    <n v="75"/>
    <b v="1"/>
    <s v="theater/plays"/>
    <n v="1.052142857142857"/>
    <n v="98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20T03:59:00"/>
    <n v="1472753745"/>
    <x v="3259"/>
    <b v="1"/>
    <n v="97"/>
    <b v="1"/>
    <s v="theater/plays"/>
    <n v="1.0616782608695652"/>
    <n v="252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2-19T17:08:38"/>
    <n v="1445875718"/>
    <x v="3260"/>
    <b v="1"/>
    <n v="73"/>
    <b v="1"/>
    <s v="theater/plays"/>
    <n v="1.0924"/>
    <n v="7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8-04T17:24:36"/>
    <n v="1434475476"/>
    <x v="3261"/>
    <b v="1"/>
    <n v="49"/>
    <b v="1"/>
    <s v="theater/plays"/>
    <n v="1.0045454545454546"/>
    <n v="68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5-01-10T04:00:00"/>
    <n v="1416555262"/>
    <x v="3262"/>
    <b v="1"/>
    <n v="134"/>
    <b v="1"/>
    <s v="theater/plays"/>
    <n v="1.0304098360655738"/>
    <n v="94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1-18T21:00:00"/>
    <n v="1444220588"/>
    <x v="3263"/>
    <b v="1"/>
    <n v="68"/>
    <b v="1"/>
    <s v="theater/plays"/>
    <n v="1.121664"/>
    <n v="41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2-16T22:00:00"/>
    <n v="1421089938"/>
    <x v="3264"/>
    <b v="1"/>
    <n v="49"/>
    <b v="1"/>
    <s v="theater/plays"/>
    <n v="1.03"/>
    <n v="53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22T17:00:00"/>
    <n v="1446570315"/>
    <x v="3265"/>
    <b v="1"/>
    <n v="63"/>
    <b v="1"/>
    <s v="theater/plays"/>
    <n v="1.64"/>
    <n v="70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7-01T21:00:00"/>
    <n v="1431435122"/>
    <x v="3266"/>
    <b v="1"/>
    <n v="163"/>
    <b v="1"/>
    <s v="theater/plays"/>
    <n v="1.3128333333333333"/>
    <n v="48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8-05T18:11:00"/>
    <n v="1434564660"/>
    <x v="3267"/>
    <b v="1"/>
    <n v="288"/>
    <b v="1"/>
    <s v="theater/plays"/>
    <n v="1.0209999999999999"/>
    <n v="53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9-12T21:42:08"/>
    <n v="1470692528"/>
    <x v="3268"/>
    <b v="1"/>
    <n v="42"/>
    <b v="1"/>
    <s v="theater/plays"/>
    <n v="1.28"/>
    <n v="61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7-05T11:00:00"/>
    <n v="1431509397"/>
    <x v="3269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31T12:47:45"/>
    <n v="1434113265"/>
    <x v="3270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21T11:29:35"/>
    <n v="1412332175"/>
    <x v="3271"/>
    <b v="1"/>
    <n v="51"/>
    <b v="1"/>
    <s v="theater/plays"/>
    <n v="1.3"/>
    <n v="3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25T13:00:09"/>
    <n v="1444219209"/>
    <x v="3272"/>
    <b v="1"/>
    <n v="145"/>
    <b v="1"/>
    <s v="theater/plays"/>
    <n v="1.5443"/>
    <n v="1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10-03T19:00:00"/>
    <n v="1472498042"/>
    <x v="3273"/>
    <b v="1"/>
    <n v="21"/>
    <b v="1"/>
    <s v="theater/plays"/>
    <n v="1.0740000000000001"/>
    <n v="205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4-03T21:00:00"/>
    <n v="1454259272"/>
    <x v="3274"/>
    <b v="1"/>
    <n v="286"/>
    <b v="1"/>
    <s v="theater/plays"/>
    <n v="1.0132258064516129"/>
    <n v="55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28T04:30:00"/>
    <n v="1421183271"/>
    <x v="3275"/>
    <b v="1"/>
    <n v="12"/>
    <b v="1"/>
    <s v="theater/plays"/>
    <n v="1.0027777777777778"/>
    <n v="150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20T03:59:00"/>
    <n v="1456526879"/>
    <x v="3276"/>
    <b v="1"/>
    <n v="100"/>
    <b v="1"/>
    <s v="theater/plays"/>
    <n v="1.1684444444444444"/>
    <n v="53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2-07T17:23:26"/>
    <n v="1413735806"/>
    <x v="3277"/>
    <b v="1"/>
    <n v="100"/>
    <b v="1"/>
    <s v="theater/plays"/>
    <n v="1.0860000000000001"/>
    <n v="54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6-18T20:21:43"/>
    <n v="1430425303"/>
    <x v="3278"/>
    <b v="1"/>
    <n v="34"/>
    <b v="1"/>
    <s v="theater/plays"/>
    <n v="1.034"/>
    <n v="76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20T01:27:39"/>
    <n v="1456885659"/>
    <x v="3279"/>
    <b v="0"/>
    <n v="63"/>
    <b v="1"/>
    <s v="theater/plays"/>
    <n v="1.1427586206896552"/>
    <n v="105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20T05:00:00"/>
    <n v="1430158198"/>
    <x v="3280"/>
    <b v="0"/>
    <n v="30"/>
    <b v="1"/>
    <s v="theater/plays"/>
    <n v="1.03"/>
    <n v="69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21T00:28:25"/>
    <n v="1438561705"/>
    <x v="3281"/>
    <b v="0"/>
    <n v="47"/>
    <b v="1"/>
    <s v="theater/plays"/>
    <n v="1.216"/>
    <n v="129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5-18T04:39:48"/>
    <n v="1458103188"/>
    <x v="3282"/>
    <b v="0"/>
    <n v="237"/>
    <b v="1"/>
    <s v="theater/plays"/>
    <n v="1.026467741935484"/>
    <n v="134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29T21:00:00"/>
    <n v="1452448298"/>
    <x v="3283"/>
    <b v="0"/>
    <n v="47"/>
    <b v="1"/>
    <s v="theater/plays"/>
    <n v="1.0475000000000001"/>
    <n v="1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2-17T05:59:00"/>
    <n v="1452546853"/>
    <x v="3284"/>
    <b v="0"/>
    <n v="15"/>
    <b v="1"/>
    <s v="theater/plays"/>
    <n v="1.016"/>
    <n v="203"/>
    <x v="1"/>
    <x v="6"/>
  </r>
  <r>
    <n v="3285"/>
    <s v="By Morning"/>
    <s v="A new play by Matthew Gasda"/>
    <n v="4999"/>
    <n v="5604"/>
    <x v="0"/>
    <x v="0"/>
    <s v="USD"/>
    <n v="1488258000"/>
    <d v="2017-03-19T05:00:00"/>
    <n v="1485556626"/>
    <x v="3285"/>
    <b v="0"/>
    <n v="81"/>
    <b v="1"/>
    <s v="theater/plays"/>
    <n v="1.1210242048409682"/>
    <n v="6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9-03T20:09:42"/>
    <n v="1468699782"/>
    <x v="3286"/>
    <b v="0"/>
    <n v="122"/>
    <b v="1"/>
    <s v="theater/plays"/>
    <n v="1.0176666666666667"/>
    <n v="125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2-17T18:00:28"/>
    <n v="1446573628"/>
    <x v="3287"/>
    <b v="0"/>
    <n v="34"/>
    <b v="1"/>
    <s v="theater/plays"/>
    <n v="1"/>
    <n v="7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7-09T23:00:00"/>
    <n v="1463337315"/>
    <x v="3288"/>
    <b v="0"/>
    <n v="207"/>
    <b v="1"/>
    <s v="theater/plays"/>
    <n v="1.0026489999999999"/>
    <n v="48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3-11T08:50:02"/>
    <n v="1485161402"/>
    <x v="3289"/>
    <b v="0"/>
    <n v="25"/>
    <b v="1"/>
    <s v="theater/plays"/>
    <n v="1.3304200000000002"/>
    <n v="27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30T12:21:31"/>
    <n v="1486642891"/>
    <x v="3290"/>
    <b v="0"/>
    <n v="72"/>
    <b v="1"/>
    <s v="theater/plays"/>
    <n v="1.212"/>
    <n v="3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10-06T03:59:00"/>
    <n v="1439743900"/>
    <x v="3291"/>
    <b v="0"/>
    <n v="14"/>
    <b v="1"/>
    <s v="theater/plays"/>
    <n v="1.1399999999999999"/>
    <n v="4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23T19:29:08"/>
    <n v="1444069748"/>
    <x v="3292"/>
    <b v="0"/>
    <n v="15"/>
    <b v="1"/>
    <s v="theater/plays"/>
    <n v="2.8613861386138613"/>
    <n v="19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23T10:12:32"/>
    <n v="1486030352"/>
    <x v="3293"/>
    <b v="0"/>
    <n v="91"/>
    <b v="1"/>
    <s v="theater/plays"/>
    <n v="1.7044444444444444"/>
    <n v="84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7-05T12:59:14"/>
    <n v="1431867554"/>
    <x v="3294"/>
    <b v="0"/>
    <n v="24"/>
    <b v="1"/>
    <s v="theater/plays"/>
    <n v="1.1833333333333333"/>
    <n v="30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10-15T10:37:09"/>
    <n v="1472294229"/>
    <x v="3295"/>
    <b v="0"/>
    <n v="27"/>
    <b v="1"/>
    <s v="theater/plays"/>
    <n v="1.0285857142857142"/>
    <n v="2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2-11T22:00:00"/>
    <n v="1446401372"/>
    <x v="3296"/>
    <b v="0"/>
    <n v="47"/>
    <b v="1"/>
    <s v="theater/plays"/>
    <n v="1.4406666666666668"/>
    <n v="46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8-15T22:59:00"/>
    <n v="1436380256"/>
    <x v="3297"/>
    <b v="0"/>
    <n v="44"/>
    <b v="1"/>
    <s v="theater/plays"/>
    <n v="1.0007272727272727"/>
    <n v="125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10-02T00:00:00"/>
    <n v="1440370768"/>
    <x v="3298"/>
    <b v="0"/>
    <n v="72"/>
    <b v="1"/>
    <s v="theater/plays"/>
    <n v="1.0173000000000001"/>
    <n v="141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1-02T22:01:03"/>
    <n v="1442268063"/>
    <x v="3299"/>
    <b v="0"/>
    <n v="63"/>
    <b v="1"/>
    <s v="theater/plays"/>
    <n v="1.1619999999999999"/>
    <n v="5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5-18T17:51:02"/>
    <n v="1428515462"/>
    <x v="3300"/>
    <b v="0"/>
    <n v="88"/>
    <b v="1"/>
    <s v="theater/plays"/>
    <n v="1.3616666666666666"/>
    <n v="46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20T06:59:00"/>
    <n v="1466185176"/>
    <x v="3301"/>
    <b v="0"/>
    <n v="70"/>
    <b v="1"/>
    <s v="theater/plays"/>
    <n v="1.3346666666666667"/>
    <n v="57"/>
    <x v="1"/>
    <x v="6"/>
  </r>
  <r>
    <n v="3302"/>
    <s v="El muro de BorÃ­s KiÃ©n"/>
    <s v="FilosofÃ­a de los anÃ³nimos"/>
    <n v="8400"/>
    <n v="8685"/>
    <x v="0"/>
    <x v="3"/>
    <s v="EUR"/>
    <n v="1481099176"/>
    <d v="2016-12-26T08:26:16"/>
    <n v="1478507176"/>
    <x v="3302"/>
    <b v="0"/>
    <n v="50"/>
    <b v="1"/>
    <s v="theater/plays"/>
    <n v="1.0339285714285715"/>
    <n v="174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4-16T14:38:04"/>
    <n v="1424533084"/>
    <x v="3303"/>
    <b v="0"/>
    <n v="35"/>
    <b v="1"/>
    <s v="theater/plays"/>
    <n v="1.1588888888888889"/>
    <n v="60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7-01-10T14:59:12"/>
    <n v="1479826752"/>
    <x v="3304"/>
    <b v="0"/>
    <n v="175"/>
    <b v="1"/>
    <s v="theater/plays"/>
    <n v="1.0451666666666666"/>
    <n v="90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8-19T20:32:28"/>
    <n v="1435782748"/>
    <x v="3305"/>
    <b v="0"/>
    <n v="20"/>
    <b v="1"/>
    <s v="theater/plays"/>
    <n v="1.0202500000000001"/>
    <n v="204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29T03:00:00"/>
    <n v="1462252542"/>
    <x v="3306"/>
    <b v="0"/>
    <n v="54"/>
    <b v="1"/>
    <s v="theater/plays"/>
    <n v="1.7533333333333334"/>
    <n v="49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6-03T01:22:19"/>
    <n v="1460683339"/>
    <x v="3307"/>
    <b v="0"/>
    <n v="20"/>
    <b v="1"/>
    <s v="theater/plays"/>
    <n v="1.0668"/>
    <n v="53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5-02T21:02:45"/>
    <n v="1458766965"/>
    <x v="3308"/>
    <b v="0"/>
    <n v="57"/>
    <b v="1"/>
    <s v="theater/plays"/>
    <n v="1.2228571428571429"/>
    <n v="75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1-04T15:36:18"/>
    <n v="1473953778"/>
    <x v="3309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25T22:17:05"/>
    <n v="1441577825"/>
    <x v="3310"/>
    <b v="0"/>
    <n v="31"/>
    <b v="1"/>
    <s v="theater/plays"/>
    <n v="1.0007692307692309"/>
    <n v="21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1-05T07:00:10"/>
    <n v="1442473210"/>
    <x v="3311"/>
    <b v="0"/>
    <n v="45"/>
    <b v="1"/>
    <s v="theater/plays"/>
    <n v="1.0984"/>
    <n v="61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30T22:00:00"/>
    <n v="1477077946"/>
    <x v="3312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2-15T01:00:00"/>
    <n v="1452664317"/>
    <x v="3313"/>
    <b v="0"/>
    <n v="29"/>
    <b v="1"/>
    <s v="theater/plays"/>
    <n v="1.1605000000000001"/>
    <n v="80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27T20:05:00"/>
    <n v="1428733511"/>
    <x v="3314"/>
    <b v="0"/>
    <n v="58"/>
    <b v="1"/>
    <s v="theater/plays"/>
    <n v="2.1074999999999999"/>
    <n v="29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25T07:17:21"/>
    <n v="1459927041"/>
    <x v="3315"/>
    <b v="0"/>
    <n v="89"/>
    <b v="1"/>
    <s v="theater/plays"/>
    <n v="1.1000000000000001"/>
    <n v="49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27T13:54:00"/>
    <n v="1404680075"/>
    <x v="3316"/>
    <b v="0"/>
    <n v="125"/>
    <b v="1"/>
    <s v="theater/plays"/>
    <n v="1.0008673425918038"/>
    <n v="94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27T00:57:04"/>
    <n v="1462755424"/>
    <x v="3317"/>
    <b v="0"/>
    <n v="18"/>
    <b v="1"/>
    <s v="theater/plays"/>
    <n v="1.0619047619047619"/>
    <n v="62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30T02:30:00"/>
    <n v="1456902893"/>
    <x v="3318"/>
    <b v="0"/>
    <n v="32"/>
    <b v="1"/>
    <s v="theater/plays"/>
    <n v="1.256"/>
    <n v="79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2-19T14:03:06"/>
    <n v="1418824986"/>
    <x v="3319"/>
    <b v="0"/>
    <n v="16"/>
    <b v="1"/>
    <s v="theater/plays"/>
    <n v="1.08"/>
    <n v="34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7-11T01:05:57"/>
    <n v="1463965557"/>
    <x v="3320"/>
    <b v="0"/>
    <n v="38"/>
    <b v="1"/>
    <s v="theater/plays"/>
    <n v="1.01"/>
    <n v="66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1-04T03:59:00"/>
    <n v="1412216665"/>
    <x v="3321"/>
    <b v="0"/>
    <n v="15"/>
    <b v="1"/>
    <s v="theater/plays"/>
    <n v="1.0740000000000001"/>
    <n v="36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7-11T03:55:00"/>
    <n v="1464653696"/>
    <x v="3322"/>
    <b v="0"/>
    <n v="23"/>
    <b v="1"/>
    <s v="theater/plays"/>
    <n v="1.0151515151515151"/>
    <n v="146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10-14T08:46:48"/>
    <n v="1472201208"/>
    <x v="3323"/>
    <b v="0"/>
    <n v="49"/>
    <b v="1"/>
    <s v="theater/plays"/>
    <n v="1.2589999999999999"/>
    <n v="26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24T13:59:50"/>
    <n v="1463925590"/>
    <x v="3324"/>
    <b v="0"/>
    <n v="10"/>
    <b v="1"/>
    <s v="theater/plays"/>
    <n v="1.0166666666666666"/>
    <n v="153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24T17:51:17"/>
    <n v="1425235877"/>
    <x v="3325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27T16:08:25"/>
    <n v="1423242505"/>
    <x v="3326"/>
    <b v="0"/>
    <n v="57"/>
    <b v="1"/>
    <s v="theater/plays"/>
    <n v="1.0137499999999999"/>
    <n v="142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27T08:59:26"/>
    <n v="1460105966"/>
    <x v="3327"/>
    <b v="0"/>
    <n v="33"/>
    <b v="1"/>
    <s v="theater/plays"/>
    <n v="1.0125"/>
    <n v="2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24T01:00:00"/>
    <n v="1404308883"/>
    <x v="3328"/>
    <b v="0"/>
    <n v="9"/>
    <b v="1"/>
    <s v="theater/plays"/>
    <n v="1.4638888888888888"/>
    <n v="293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8-15T23:00:00"/>
    <n v="1405583108"/>
    <x v="3329"/>
    <b v="0"/>
    <n v="26"/>
    <b v="1"/>
    <s v="theater/plays"/>
    <n v="1.1679999999999999"/>
    <n v="45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20T20:17:48"/>
    <n v="1425331068"/>
    <x v="3330"/>
    <b v="0"/>
    <n v="69"/>
    <b v="1"/>
    <s v="theater/plays"/>
    <n v="1.0626666666666666"/>
    <n v="23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25T16:44:46"/>
    <n v="1441125886"/>
    <x v="3331"/>
    <b v="0"/>
    <n v="65"/>
    <b v="1"/>
    <s v="theater/plays"/>
    <n v="1.0451999999999999"/>
    <n v="80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8-07T20:38:50"/>
    <n v="1403210330"/>
    <x v="3332"/>
    <b v="0"/>
    <n v="83"/>
    <b v="1"/>
    <s v="theater/plays"/>
    <n v="1"/>
    <n v="72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7-04T16:14:40"/>
    <n v="1432484080"/>
    <x v="3333"/>
    <b v="0"/>
    <n v="111"/>
    <b v="1"/>
    <s v="theater/plays"/>
    <n v="1.0457142857142858"/>
    <n v="33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8-18T12:30:22"/>
    <n v="1435667422"/>
    <x v="3334"/>
    <b v="0"/>
    <n v="46"/>
    <b v="1"/>
    <s v="theater/plays"/>
    <n v="1.3862051149573753"/>
    <n v="117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22T23:00:00"/>
    <n v="1404749446"/>
    <x v="3335"/>
    <b v="0"/>
    <n v="63"/>
    <b v="1"/>
    <s v="theater/plays"/>
    <n v="1.0032000000000001"/>
    <n v="80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24T08:34:06"/>
    <n v="1457429646"/>
    <x v="3336"/>
    <b v="0"/>
    <n v="9"/>
    <b v="1"/>
    <s v="theater/plays"/>
    <n v="1"/>
    <n v="2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29T21:00:00"/>
    <n v="1411109167"/>
    <x v="3337"/>
    <b v="0"/>
    <n v="34"/>
    <b v="1"/>
    <s v="theater/plays"/>
    <n v="1.1020000000000001"/>
    <n v="81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3-15T13:48:00"/>
    <n v="1486129680"/>
    <x v="3338"/>
    <b v="0"/>
    <n v="112"/>
    <b v="1"/>
    <s v="theater/plays"/>
    <n v="1.0218"/>
    <n v="137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8-16T15:58:38"/>
    <n v="1467129518"/>
    <x v="3339"/>
    <b v="0"/>
    <n v="47"/>
    <b v="1"/>
    <s v="theater/plays"/>
    <n v="1.0435000000000001"/>
    <n v="178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25T23:22:34"/>
    <n v="1478906554"/>
    <x v="3340"/>
    <b v="0"/>
    <n v="38"/>
    <b v="1"/>
    <s v="theater/plays"/>
    <n v="1.3816666666666666"/>
    <n v="109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7-01T17:00:00"/>
    <n v="1463771421"/>
    <x v="3341"/>
    <b v="0"/>
    <n v="28"/>
    <b v="1"/>
    <s v="theater/plays"/>
    <n v="1"/>
    <n v="120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20T04:59:00"/>
    <n v="1425020810"/>
    <x v="3342"/>
    <b v="0"/>
    <n v="78"/>
    <b v="1"/>
    <s v="theater/plays"/>
    <n v="1.0166666666666666"/>
    <n v="78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5-02T13:18:00"/>
    <n v="1458770384"/>
    <x v="3343"/>
    <b v="0"/>
    <n v="23"/>
    <b v="1"/>
    <s v="theater/plays"/>
    <n v="1.7142857142857142"/>
    <n v="52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9-18T04:48:13"/>
    <n v="1406782093"/>
    <x v="3344"/>
    <b v="0"/>
    <n v="40"/>
    <b v="1"/>
    <s v="theater/plays"/>
    <n v="1.0144444444444445"/>
    <n v="114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5-07T00:37:00"/>
    <n v="1424226768"/>
    <x v="3345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3-17T00:35:10"/>
    <n v="1424306110"/>
    <x v="3346"/>
    <b v="0"/>
    <n v="18"/>
    <b v="1"/>
    <s v="theater/plays"/>
    <n v="1.1000000000000001"/>
    <n v="92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27T21:00:00"/>
    <n v="1461503654"/>
    <x v="3347"/>
    <b v="0"/>
    <n v="22"/>
    <b v="1"/>
    <s v="theater/plays"/>
    <n v="1.1944999999999999"/>
    <n v="1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5-19T03:59:00"/>
    <n v="1459949080"/>
    <x v="3348"/>
    <b v="0"/>
    <n v="79"/>
    <b v="1"/>
    <s v="theater/plays"/>
    <n v="1.002909090909091"/>
    <n v="70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7-02T17:00:00"/>
    <n v="1463971172"/>
    <x v="3349"/>
    <b v="0"/>
    <n v="14"/>
    <b v="1"/>
    <s v="theater/plays"/>
    <n v="1.534"/>
    <n v="110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2-18T23:00:00"/>
    <n v="1445791811"/>
    <x v="3350"/>
    <b v="0"/>
    <n v="51"/>
    <b v="1"/>
    <s v="theater/plays"/>
    <n v="1.0442857142857143"/>
    <n v="72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8-11T11:00:00"/>
    <n v="1402910965"/>
    <x v="3351"/>
    <b v="0"/>
    <n v="54"/>
    <b v="1"/>
    <s v="theater/plays"/>
    <n v="1.0109999999999999"/>
    <n v="9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20T23:00:00"/>
    <n v="1462492178"/>
    <x v="3352"/>
    <b v="0"/>
    <n v="70"/>
    <b v="1"/>
    <s v="theater/plays"/>
    <n v="1.0751999999999999"/>
    <n v="77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21T23:00:00"/>
    <n v="1461061350"/>
    <x v="3353"/>
    <b v="0"/>
    <n v="44"/>
    <b v="1"/>
    <s v="theater/plays"/>
    <n v="3.15"/>
    <n v="36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1-17T04:01:00"/>
    <n v="1443029206"/>
    <x v="3354"/>
    <b v="0"/>
    <n v="55"/>
    <b v="1"/>
    <s v="theater/plays"/>
    <n v="1.0193333333333334"/>
    <n v="5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29T11:17:00"/>
    <n v="1461941527"/>
    <x v="3355"/>
    <b v="0"/>
    <n v="15"/>
    <b v="1"/>
    <s v="theater/plays"/>
    <n v="1.2628571428571429"/>
    <n v="147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8-03T19:34:32"/>
    <n v="1466019272"/>
    <x v="3356"/>
    <b v="0"/>
    <n v="27"/>
    <b v="1"/>
    <s v="theater/plays"/>
    <n v="1.014"/>
    <n v="5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20T10:01:50"/>
    <n v="1404295310"/>
    <x v="3357"/>
    <b v="0"/>
    <n v="21"/>
    <b v="1"/>
    <s v="theater/plays"/>
    <n v="1.01"/>
    <n v="96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2-08T08:27:59"/>
    <n v="1413790079"/>
    <x v="3358"/>
    <b v="0"/>
    <n v="162"/>
    <b v="1"/>
    <s v="theater/plays"/>
    <n v="1.0299"/>
    <n v="64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3-16T01:22:14"/>
    <n v="1484097734"/>
    <x v="3359"/>
    <b v="0"/>
    <n v="23"/>
    <b v="1"/>
    <s v="theater/plays"/>
    <n v="1.0625"/>
    <n v="185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7-01-02T15:59:00"/>
    <n v="1479866343"/>
    <x v="3360"/>
    <b v="0"/>
    <n v="72"/>
    <b v="1"/>
    <s v="theater/plays"/>
    <n v="1.0137777777777779"/>
    <n v="127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20T15:59:00"/>
    <n v="1408062990"/>
    <x v="3361"/>
    <b v="0"/>
    <n v="68"/>
    <b v="1"/>
    <s v="theater/plays"/>
    <n v="1.1346000000000001"/>
    <n v="8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26T04:55:00"/>
    <n v="1424484717"/>
    <x v="3362"/>
    <b v="0"/>
    <n v="20"/>
    <b v="1"/>
    <s v="theater/plays"/>
    <n v="2.1800000000000002"/>
    <n v="5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9-07T16:00:00"/>
    <n v="1406831445"/>
    <x v="3363"/>
    <b v="0"/>
    <n v="26"/>
    <b v="1"/>
    <s v="theater/plays"/>
    <n v="1.0141935483870967"/>
    <n v="30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4-03T21:00:00"/>
    <n v="1456183649"/>
    <x v="3364"/>
    <b v="0"/>
    <n v="72"/>
    <b v="1"/>
    <s v="theater/plays"/>
    <n v="1.0593333333333332"/>
    <n v="4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6-01-01T02:26:32"/>
    <n v="1447381592"/>
    <x v="3365"/>
    <b v="0"/>
    <n v="3"/>
    <b v="1"/>
    <s v="theater/plays"/>
    <n v="1.04"/>
    <n v="8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6-01T01:37:17"/>
    <n v="1428889037"/>
    <x v="3366"/>
    <b v="0"/>
    <n v="18"/>
    <b v="1"/>
    <s v="theater/plays"/>
    <n v="2.21"/>
    <n v="6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20T22:24:54"/>
    <n v="1436307894"/>
    <x v="3367"/>
    <b v="0"/>
    <n v="30"/>
    <b v="1"/>
    <s v="theater/plays"/>
    <n v="1.1866666666666668"/>
    <n v="30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20T05:00:00"/>
    <n v="1416977259"/>
    <x v="3368"/>
    <b v="0"/>
    <n v="23"/>
    <b v="1"/>
    <s v="theater/plays"/>
    <n v="1.046"/>
    <n v="45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2-03T00:59:40"/>
    <n v="1479257980"/>
    <x v="3369"/>
    <b v="0"/>
    <n v="54"/>
    <b v="1"/>
    <s v="theater/plays"/>
    <n v="1.0389999999999999"/>
    <n v="96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7-01-05T08:00:00"/>
    <n v="1479283285"/>
    <x v="3370"/>
    <b v="0"/>
    <n v="26"/>
    <b v="1"/>
    <s v="theater/plays"/>
    <n v="1.1773333333333333"/>
    <n v="68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21T20:59:25"/>
    <n v="1446670765"/>
    <x v="3371"/>
    <b v="0"/>
    <n v="9"/>
    <b v="1"/>
    <s v="theater/plays"/>
    <n v="1.385"/>
    <n v="31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9-13T04:59:00"/>
    <n v="1407157756"/>
    <x v="3372"/>
    <b v="0"/>
    <n v="27"/>
    <b v="1"/>
    <s v="theater/plays"/>
    <n v="1.0349999999999999"/>
    <n v="38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8-06T16:00:00"/>
    <n v="1435177840"/>
    <x v="3373"/>
    <b v="0"/>
    <n v="30"/>
    <b v="1"/>
    <s v="theater/plays"/>
    <n v="1.0024999999999999"/>
    <n v="67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1-16T17:33:36"/>
    <n v="1443461616"/>
    <x v="3374"/>
    <b v="0"/>
    <n v="52"/>
    <b v="1"/>
    <s v="theater/plays"/>
    <n v="1.0657142857142856"/>
    <n v="72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6-06T14:39:33"/>
    <n v="1399387173"/>
    <x v="3375"/>
    <b v="0"/>
    <n v="17"/>
    <b v="1"/>
    <s v="theater/plays"/>
    <n v="1"/>
    <n v="176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5-14T15:49:54"/>
    <n v="1424796594"/>
    <x v="3376"/>
    <b v="0"/>
    <n v="19"/>
    <b v="1"/>
    <s v="theater/plays"/>
    <n v="1.0001249999999999"/>
    <n v="42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4-08T16:56:00"/>
    <n v="1424280899"/>
    <x v="3377"/>
    <b v="0"/>
    <n v="77"/>
    <b v="1"/>
    <s v="theater/plays"/>
    <n v="1.0105"/>
    <n v="105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9-19T13:08:00"/>
    <n v="1407400306"/>
    <x v="3378"/>
    <b v="0"/>
    <n v="21"/>
    <b v="1"/>
    <s v="theater/plays"/>
    <n v="1.0763636363636364"/>
    <n v="28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9-14T23:00:00"/>
    <n v="1439122800"/>
    <x v="3379"/>
    <b v="0"/>
    <n v="38"/>
    <b v="1"/>
    <s v="theater/plays"/>
    <n v="1.0365"/>
    <n v="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2-18T23:52:58"/>
    <n v="1414277578"/>
    <x v="3380"/>
    <b v="0"/>
    <n v="28"/>
    <b v="1"/>
    <s v="theater/plays"/>
    <n v="1.0443333333333333"/>
    <n v="112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30T03:26:23"/>
    <n v="1423455983"/>
    <x v="3381"/>
    <b v="0"/>
    <n v="48"/>
    <b v="1"/>
    <s v="theater/plays"/>
    <n v="1.0225"/>
    <n v="85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20T22:59:00"/>
    <n v="1467973256"/>
    <x v="3382"/>
    <b v="0"/>
    <n v="46"/>
    <b v="1"/>
    <s v="theater/plays"/>
    <n v="1.0074285714285713"/>
    <n v="77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7-12T18:47:00"/>
    <n v="1464979620"/>
    <x v="3383"/>
    <b v="0"/>
    <n v="30"/>
    <b v="1"/>
    <s v="theater/plays"/>
    <n v="1.1171428571428572"/>
    <n v="65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2-10T03:00:00"/>
    <n v="1444874768"/>
    <x v="3384"/>
    <b v="0"/>
    <n v="64"/>
    <b v="1"/>
    <s v="theater/plays"/>
    <n v="1.0001100000000001"/>
    <n v="94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29T20:49:12"/>
    <n v="1415652552"/>
    <x v="3385"/>
    <b v="0"/>
    <n v="15"/>
    <b v="1"/>
    <s v="theater/plays"/>
    <n v="1"/>
    <n v="133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22T15:28:26"/>
    <n v="1415028506"/>
    <x v="3386"/>
    <b v="0"/>
    <n v="41"/>
    <b v="1"/>
    <s v="theater/plays"/>
    <n v="1.05"/>
    <n v="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5-01-02T18:18:08"/>
    <n v="1415125088"/>
    <x v="3387"/>
    <b v="0"/>
    <n v="35"/>
    <b v="1"/>
    <s v="theater/plays"/>
    <n v="1.1686666666666667"/>
    <n v="100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7-07T11:04:01"/>
    <n v="1432033441"/>
    <x v="3388"/>
    <b v="0"/>
    <n v="45"/>
    <b v="1"/>
    <s v="theater/plays"/>
    <n v="1.038"/>
    <n v="35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22T13:31:22"/>
    <n v="1462368682"/>
    <x v="3389"/>
    <b v="0"/>
    <n v="62"/>
    <b v="1"/>
    <s v="theater/plays"/>
    <n v="1.145"/>
    <n v="185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29T18:35:45"/>
    <n v="1403721345"/>
    <x v="3390"/>
    <b v="0"/>
    <n v="22"/>
    <b v="1"/>
    <s v="theater/plays"/>
    <n v="1.024"/>
    <n v="70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27T22:28:00"/>
    <n v="1404997548"/>
    <x v="3391"/>
    <b v="0"/>
    <n v="18"/>
    <b v="1"/>
    <s v="theater/plays"/>
    <n v="2.23"/>
    <n v="62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25T20:17:35"/>
    <n v="1458245855"/>
    <x v="3392"/>
    <b v="0"/>
    <n v="12"/>
    <b v="1"/>
    <s v="theater/plays"/>
    <n v="1"/>
    <n v="42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25T00:46:00"/>
    <n v="1413065230"/>
    <x v="3393"/>
    <b v="0"/>
    <n v="44"/>
    <b v="1"/>
    <s v="theater/plays"/>
    <n v="1.0580000000000001"/>
    <n v="36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8-15T14:17:25"/>
    <n v="1403878645"/>
    <x v="3394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6-18T18:10:00"/>
    <n v="1431795944"/>
    <x v="3395"/>
    <b v="0"/>
    <n v="38"/>
    <b v="1"/>
    <s v="theater/plays"/>
    <n v="1.84"/>
    <n v="2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20T03:59:00"/>
    <n v="1399286589"/>
    <x v="3396"/>
    <b v="0"/>
    <n v="28"/>
    <b v="1"/>
    <s v="theater/plays"/>
    <n v="1.0433333333333332"/>
    <n v="5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3-08T22:00:00"/>
    <n v="1452338929"/>
    <x v="3397"/>
    <b v="0"/>
    <n v="24"/>
    <b v="1"/>
    <s v="theater/plays"/>
    <n v="1.1200000000000001"/>
    <n v="12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2-10T17:00:00"/>
    <n v="1414605776"/>
    <x v="3398"/>
    <b v="0"/>
    <n v="65"/>
    <b v="1"/>
    <s v="theater/plays"/>
    <n v="1.1107499999999999"/>
    <n v="68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3-12T22:05:25"/>
    <n v="1421964325"/>
    <x v="3399"/>
    <b v="0"/>
    <n v="46"/>
    <b v="1"/>
    <s v="theater/plays"/>
    <n v="1.0375000000000001"/>
    <n v="2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9-16T22:53:34"/>
    <n v="1405378414"/>
    <x v="3400"/>
    <b v="0"/>
    <n v="85"/>
    <b v="1"/>
    <s v="theater/plays"/>
    <n v="1.0041"/>
    <n v="11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26T17:22:26"/>
    <n v="1436376146"/>
    <x v="3401"/>
    <b v="0"/>
    <n v="66"/>
    <b v="1"/>
    <s v="theater/plays"/>
    <n v="1.0186206896551724"/>
    <n v="45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2-01T02:31:00"/>
    <n v="1444747843"/>
    <x v="3402"/>
    <b v="0"/>
    <n v="165"/>
    <b v="1"/>
    <s v="theater/plays"/>
    <n v="1.0976666666666666"/>
    <n v="100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7-14T11:05:24"/>
    <n v="1432638324"/>
    <x v="3403"/>
    <b v="0"/>
    <n v="17"/>
    <b v="1"/>
    <s v="theater/plays"/>
    <n v="1"/>
    <n v="118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7-06T12:05:02"/>
    <n v="1432814702"/>
    <x v="3404"/>
    <b v="0"/>
    <n v="3"/>
    <b v="1"/>
    <s v="theater/plays"/>
    <n v="1.22"/>
    <n v="20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20T23:59:00"/>
    <n v="1455063886"/>
    <x v="3405"/>
    <b v="0"/>
    <n v="17"/>
    <b v="1"/>
    <s v="theater/plays"/>
    <n v="1.3757142857142857"/>
    <n v="28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8-04T11:49:36"/>
    <n v="1401623376"/>
    <x v="3406"/>
    <b v="0"/>
    <n v="91"/>
    <b v="1"/>
    <s v="theater/plays"/>
    <n v="1.0031000000000001"/>
    <n v="110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25T10:08:09"/>
    <n v="1402049289"/>
    <x v="3407"/>
    <b v="0"/>
    <n v="67"/>
    <b v="1"/>
    <s v="theater/plays"/>
    <n v="1.071"/>
    <n v="32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8-06T23:48:24"/>
    <n v="1403135304"/>
    <x v="3408"/>
    <b v="0"/>
    <n v="18"/>
    <b v="1"/>
    <s v="theater/plays"/>
    <n v="2.11"/>
    <n v="59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8-19T20:58:00"/>
    <n v="1466710358"/>
    <x v="3409"/>
    <b v="0"/>
    <n v="21"/>
    <b v="1"/>
    <s v="theater/plays"/>
    <n v="1.236"/>
    <n v="29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25T07:00:00"/>
    <n v="1462841990"/>
    <x v="3410"/>
    <b v="0"/>
    <n v="40"/>
    <b v="1"/>
    <s v="theater/plays"/>
    <n v="1.085"/>
    <n v="81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27T00:32:52"/>
    <n v="1442536372"/>
    <x v="3411"/>
    <b v="0"/>
    <n v="78"/>
    <b v="1"/>
    <s v="theater/plays"/>
    <n v="1.0356666666666667"/>
    <n v="199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10-16T23:01:02"/>
    <n v="1409266862"/>
    <x v="3412"/>
    <b v="0"/>
    <n v="26"/>
    <b v="1"/>
    <s v="theater/plays"/>
    <n v="1"/>
    <n v="115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3-19T04:59:00"/>
    <n v="1424280938"/>
    <x v="3413"/>
    <b v="0"/>
    <n v="14"/>
    <b v="1"/>
    <s v="theater/plays"/>
    <n v="1.3"/>
    <n v="46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20T07:59:00"/>
    <n v="1478030325"/>
    <x v="3414"/>
    <b v="0"/>
    <n v="44"/>
    <b v="1"/>
    <s v="theater/plays"/>
    <n v="1.0349999999999999"/>
    <n v="71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5-06T23:30:00"/>
    <n v="1459999656"/>
    <x v="3415"/>
    <b v="0"/>
    <n v="9"/>
    <b v="1"/>
    <s v="theater/plays"/>
    <n v="1"/>
    <n v="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5-12T18:30:00"/>
    <n v="1427363645"/>
    <x v="3416"/>
    <b v="0"/>
    <n v="30"/>
    <b v="1"/>
    <s v="theater/plays"/>
    <n v="1.196"/>
    <n v="159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1-14T00:43:00"/>
    <n v="1410558948"/>
    <x v="3417"/>
    <b v="0"/>
    <n v="45"/>
    <b v="1"/>
    <s v="theater/plays"/>
    <n v="1.0000058823529412"/>
    <n v="3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6-11T20:01:47"/>
    <n v="1398283307"/>
    <x v="3418"/>
    <b v="0"/>
    <n v="56"/>
    <b v="1"/>
    <s v="theater/plays"/>
    <n v="1.00875"/>
    <n v="72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25T21:30:00"/>
    <n v="1458416585"/>
    <x v="3419"/>
    <b v="0"/>
    <n v="46"/>
    <b v="1"/>
    <s v="theater/plays"/>
    <n v="1.0654545454545454"/>
    <n v="64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3-04T00:00:00"/>
    <n v="1454638202"/>
    <x v="3420"/>
    <b v="0"/>
    <n v="34"/>
    <b v="1"/>
    <s v="theater/plays"/>
    <n v="1.38"/>
    <n v="2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23T18:59:23"/>
    <n v="1422903563"/>
    <x v="3421"/>
    <b v="0"/>
    <n v="98"/>
    <b v="1"/>
    <s v="theater/plays"/>
    <n v="1.0115000000000001"/>
    <n v="103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6-01-02T00:00:00"/>
    <n v="1447594176"/>
    <x v="3422"/>
    <b v="0"/>
    <n v="46"/>
    <b v="1"/>
    <s v="theater/plays"/>
    <n v="1.091"/>
    <n v="71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5-13T21:52:21"/>
    <n v="1427320341"/>
    <x v="3423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24T06:59:00"/>
    <n v="1421252084"/>
    <x v="3424"/>
    <b v="0"/>
    <n v="76"/>
    <b v="1"/>
    <s v="theater/plays"/>
    <n v="1.0358333333333334"/>
    <n v="82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23T14:48:56"/>
    <n v="1409669336"/>
    <x v="3425"/>
    <b v="0"/>
    <n v="104"/>
    <b v="1"/>
    <s v="theater/plays"/>
    <n v="1.0297033333333332"/>
    <n v="2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10-10T02:00:00"/>
    <n v="1409620903"/>
    <x v="3426"/>
    <b v="0"/>
    <n v="87"/>
    <b v="1"/>
    <s v="theater/plays"/>
    <n v="1.0813333333333333"/>
    <n v="47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21T15:29:12"/>
    <n v="1401722952"/>
    <x v="3427"/>
    <b v="0"/>
    <n v="29"/>
    <b v="1"/>
    <s v="theater/plays"/>
    <n v="1"/>
    <n v="5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3-19T17:00:00"/>
    <n v="1422983847"/>
    <x v="3428"/>
    <b v="0"/>
    <n v="51"/>
    <b v="1"/>
    <s v="theater/plays"/>
    <n v="1.0275000000000001"/>
    <n v="40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21T00:31:01"/>
    <n v="1476837061"/>
    <x v="3429"/>
    <b v="0"/>
    <n v="12"/>
    <b v="1"/>
    <s v="theater/plays"/>
    <n v="1.3"/>
    <n v="16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8-18T22:41:41"/>
    <n v="1404168101"/>
    <x v="3430"/>
    <b v="0"/>
    <n v="72"/>
    <b v="1"/>
    <s v="theater/plays"/>
    <n v="1.0854949999999999"/>
    <n v="30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9-06T17:32:33"/>
    <n v="1405791153"/>
    <x v="3431"/>
    <b v="0"/>
    <n v="21"/>
    <b v="1"/>
    <s v="theater/plays"/>
    <n v="1"/>
    <n v="95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24T22:00:00"/>
    <n v="1452520614"/>
    <x v="3432"/>
    <b v="0"/>
    <n v="42"/>
    <b v="1"/>
    <s v="theater/plays"/>
    <n v="1.0965"/>
    <n v="52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7-06T03:00:00"/>
    <n v="1400290255"/>
    <x v="3433"/>
    <b v="0"/>
    <n v="71"/>
    <b v="1"/>
    <s v="theater/plays"/>
    <n v="1.0026315789473683"/>
    <n v="134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29T09:07:49"/>
    <n v="1402391269"/>
    <x v="3434"/>
    <b v="0"/>
    <n v="168"/>
    <b v="1"/>
    <s v="theater/plays"/>
    <n v="1.0555000000000001"/>
    <n v="6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26T03:00:00"/>
    <n v="1469112493"/>
    <x v="3435"/>
    <b v="0"/>
    <n v="19"/>
    <b v="1"/>
    <s v="theater/plays"/>
    <n v="1.1200000000000001"/>
    <n v="59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9-09T16:28:00"/>
    <n v="1406811593"/>
    <x v="3436"/>
    <b v="0"/>
    <n v="37"/>
    <b v="1"/>
    <s v="theater/plays"/>
    <n v="1.0589999999999999"/>
    <n v="14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9-07T17:03:40"/>
    <n v="1437411820"/>
    <x v="3437"/>
    <b v="0"/>
    <n v="36"/>
    <b v="1"/>
    <s v="theater/plays"/>
    <n v="1.01"/>
    <n v="84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21T21:00:00"/>
    <n v="1428358567"/>
    <x v="3438"/>
    <b v="0"/>
    <n v="14"/>
    <b v="1"/>
    <s v="theater/plays"/>
    <n v="1.042"/>
    <n v="186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2-07T04:59:00"/>
    <n v="1452030730"/>
    <x v="3439"/>
    <b v="0"/>
    <n v="18"/>
    <b v="1"/>
    <s v="theater/plays"/>
    <n v="1.3467833333333334"/>
    <n v="90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30T16:15:00"/>
    <n v="1403146628"/>
    <x v="3440"/>
    <b v="0"/>
    <n v="82"/>
    <b v="1"/>
    <s v="theater/plays"/>
    <n v="1.052184"/>
    <n v="64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2-02T20:17:00"/>
    <n v="1445077121"/>
    <x v="3441"/>
    <b v="0"/>
    <n v="43"/>
    <b v="1"/>
    <s v="theater/plays"/>
    <n v="1.026"/>
    <n v="60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6-18T20:11:12"/>
    <n v="1430424672"/>
    <x v="3442"/>
    <b v="0"/>
    <n v="8"/>
    <b v="1"/>
    <s v="theater/plays"/>
    <n v="1"/>
    <n v="31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28T12:35:46"/>
    <n v="1407674146"/>
    <x v="3443"/>
    <b v="0"/>
    <n v="45"/>
    <b v="1"/>
    <s v="theater/plays"/>
    <n v="1.855"/>
    <n v="4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27T13:59:00"/>
    <n v="1464677986"/>
    <x v="3444"/>
    <b v="0"/>
    <n v="20"/>
    <b v="1"/>
    <s v="theater/plays"/>
    <n v="2.89"/>
    <n v="43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1-11T12:43:56"/>
    <n v="1443185036"/>
    <x v="3445"/>
    <b v="0"/>
    <n v="31"/>
    <b v="1"/>
    <s v="theater/plays"/>
    <n v="1"/>
    <n v="65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24T12:20:00"/>
    <n v="1421092725"/>
    <x v="3446"/>
    <b v="0"/>
    <n v="25"/>
    <b v="1"/>
    <s v="theater/plays"/>
    <n v="1.0820000000000001"/>
    <n v="43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4-06T20:20:12"/>
    <n v="1454448012"/>
    <x v="3447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5-01-05T02:51:29"/>
    <n v="1416192689"/>
    <x v="3448"/>
    <b v="0"/>
    <n v="45"/>
    <b v="1"/>
    <s v="theater/plays"/>
    <n v="1.0976190476190477"/>
    <n v="5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28T04:00:00"/>
    <n v="1465607738"/>
    <x v="3449"/>
    <b v="0"/>
    <n v="20"/>
    <b v="1"/>
    <s v="theater/plays"/>
    <n v="1.70625"/>
    <n v="68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21T15:54:31"/>
    <n v="1422809671"/>
    <x v="3450"/>
    <b v="0"/>
    <n v="39"/>
    <b v="1"/>
    <s v="theater/plays"/>
    <n v="1.52"/>
    <n v="19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5-10T17:22:07"/>
    <n v="1427304127"/>
    <x v="3451"/>
    <b v="0"/>
    <n v="16"/>
    <b v="1"/>
    <s v="theater/plays"/>
    <n v="1.0123076923076924"/>
    <n v="41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8-11T03:59:00"/>
    <n v="1404141626"/>
    <x v="3452"/>
    <b v="0"/>
    <n v="37"/>
    <b v="1"/>
    <s v="theater/plays"/>
    <n v="1.532"/>
    <n v="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9-01T23:29:16"/>
    <n v="1465946956"/>
    <x v="3453"/>
    <b v="0"/>
    <n v="14"/>
    <b v="1"/>
    <s v="theater/plays"/>
    <n v="1.2833333333333334"/>
    <n v="28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8-19T16:45:59"/>
    <n v="1404233159"/>
    <x v="3454"/>
    <b v="0"/>
    <n v="21"/>
    <b v="1"/>
    <s v="theater/plays"/>
    <n v="1.0071428571428571"/>
    <n v="34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1-01T18:00:27"/>
    <n v="1473789627"/>
    <x v="3455"/>
    <b v="0"/>
    <n v="69"/>
    <b v="1"/>
    <s v="theater/plays"/>
    <n v="1.0065"/>
    <n v="146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20T06:59:00"/>
    <n v="1404190567"/>
    <x v="3456"/>
    <b v="0"/>
    <n v="16"/>
    <b v="1"/>
    <s v="theater/plays"/>
    <n v="1.913"/>
    <n v="35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3-03T05:59:00"/>
    <n v="1421081857"/>
    <x v="3457"/>
    <b v="0"/>
    <n v="55"/>
    <b v="1"/>
    <s v="theater/plays"/>
    <n v="1.4019999999999999"/>
    <n v="51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22T04:27:00"/>
    <n v="1420606303"/>
    <x v="3458"/>
    <b v="0"/>
    <n v="27"/>
    <b v="1"/>
    <s v="theater/plays"/>
    <n v="1.2433537832310839"/>
    <n v="45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6-08T11:31:00"/>
    <n v="1461151860"/>
    <x v="3459"/>
    <b v="0"/>
    <n v="36"/>
    <b v="1"/>
    <s v="theater/plays"/>
    <n v="1.262"/>
    <n v="18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9-03T12:39:12"/>
    <n v="1406896752"/>
    <x v="3460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1-17T03:00:00"/>
    <n v="1475248279"/>
    <x v="3461"/>
    <b v="0"/>
    <n v="12"/>
    <b v="1"/>
    <s v="theater/plays"/>
    <n v="1.39"/>
    <n v="58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29T18:00:00"/>
    <n v="1435181628"/>
    <x v="3462"/>
    <b v="0"/>
    <n v="17"/>
    <b v="1"/>
    <s v="theater/plays"/>
    <n v="2.02"/>
    <n v="30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30T03:59:00"/>
    <n v="1472594585"/>
    <x v="3463"/>
    <b v="0"/>
    <n v="114"/>
    <b v="1"/>
    <s v="theater/plays"/>
    <n v="1.0338000000000001"/>
    <n v="91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9-11T03:07:17"/>
    <n v="1469329637"/>
    <x v="3464"/>
    <b v="0"/>
    <n v="93"/>
    <b v="1"/>
    <s v="theater/plays"/>
    <n v="1.023236"/>
    <n v="55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28T16:00:00"/>
    <n v="1436972472"/>
    <x v="3465"/>
    <b v="0"/>
    <n v="36"/>
    <b v="1"/>
    <s v="theater/plays"/>
    <n v="1.03"/>
    <n v="57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5-08T23:27:30"/>
    <n v="1455928050"/>
    <x v="3466"/>
    <b v="0"/>
    <n v="61"/>
    <b v="1"/>
    <s v="theater/plays"/>
    <n v="1.2714285714285714"/>
    <n v="73"/>
    <x v="1"/>
    <x v="6"/>
  </r>
  <r>
    <n v="3467"/>
    <s v="Venus in Fur, Los Angeles."/>
    <s v="Venus in Fur, By David Ives."/>
    <n v="3000"/>
    <n v="3030"/>
    <x v="0"/>
    <x v="0"/>
    <s v="USD"/>
    <n v="1426864032"/>
    <d v="2015-04-08T15:07:12"/>
    <n v="1424275632"/>
    <x v="3467"/>
    <b v="0"/>
    <n v="47"/>
    <b v="1"/>
    <s v="theater/plays"/>
    <n v="1.01"/>
    <n v="64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10-10T03:00:00"/>
    <n v="1471976529"/>
    <x v="3468"/>
    <b v="0"/>
    <n v="17"/>
    <b v="1"/>
    <s v="theater/plays"/>
    <n v="1.2178"/>
    <n v="716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5-17T15:24:05"/>
    <n v="1459265045"/>
    <x v="3469"/>
    <b v="0"/>
    <n v="63"/>
    <b v="1"/>
    <s v="theater/plays"/>
    <n v="1.1339285714285714"/>
    <n v="50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8-03T21:38:00"/>
    <n v="1465345902"/>
    <x v="3470"/>
    <b v="0"/>
    <n v="9"/>
    <b v="1"/>
    <s v="theater/plays"/>
    <n v="1.5"/>
    <n v="42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9-19T20:00:00"/>
    <n v="1405971690"/>
    <x v="3471"/>
    <b v="0"/>
    <n v="30"/>
    <b v="1"/>
    <s v="theater/plays"/>
    <n v="2.1459999999999999"/>
    <n v="3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25T05:59:00"/>
    <n v="1413432331"/>
    <x v="3472"/>
    <b v="0"/>
    <n v="23"/>
    <b v="1"/>
    <s v="theater/plays"/>
    <n v="1.0205"/>
    <n v="8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4-08T20:27:00"/>
    <n v="1425067296"/>
    <x v="3473"/>
    <b v="0"/>
    <n v="33"/>
    <b v="1"/>
    <s v="theater/plays"/>
    <n v="1"/>
    <n v="148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8-08T12:02:11"/>
    <n v="1466424131"/>
    <x v="3474"/>
    <b v="0"/>
    <n v="39"/>
    <b v="1"/>
    <s v="theater/plays"/>
    <n v="1.01"/>
    <n v="52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22T00:00:00"/>
    <n v="1412629704"/>
    <x v="3475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1-15T03:00:00"/>
    <n v="1412836990"/>
    <x v="3476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6-05T03:00:00"/>
    <n v="1430761243"/>
    <x v="3477"/>
    <b v="0"/>
    <n v="39"/>
    <b v="1"/>
    <s v="theater/plays"/>
    <n v="1.1533333333333333"/>
    <n v="5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4-04T21:00:00"/>
    <n v="1424296822"/>
    <x v="3478"/>
    <b v="0"/>
    <n v="57"/>
    <b v="1"/>
    <s v="theater/plays"/>
    <n v="1.1285000000000001"/>
    <n v="40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7-10T20:31:20"/>
    <n v="1400790680"/>
    <x v="3479"/>
    <b v="0"/>
    <n v="56"/>
    <b v="1"/>
    <s v="theater/plays"/>
    <n v="1.2786666666666666"/>
    <n v="34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29T21:00:00"/>
    <n v="1434440227"/>
    <x v="3480"/>
    <b v="0"/>
    <n v="13"/>
    <b v="1"/>
    <s v="theater/plays"/>
    <n v="1.4266666666666667"/>
    <n v="165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21T05:56:28"/>
    <n v="1418709388"/>
    <x v="3481"/>
    <b v="0"/>
    <n v="95"/>
    <b v="1"/>
    <s v="theater/plays"/>
    <n v="1.1879999999999999"/>
    <n v="12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25T18:31:06"/>
    <n v="1402079466"/>
    <x v="3482"/>
    <b v="0"/>
    <n v="80"/>
    <b v="1"/>
    <s v="theater/plays"/>
    <n v="1.3833333333333333"/>
    <n v="52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22T16:03:01"/>
    <n v="1401811381"/>
    <x v="3483"/>
    <b v="0"/>
    <n v="133"/>
    <b v="1"/>
    <s v="theater/plays"/>
    <n v="1.599402985074627"/>
    <n v="40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7-04T18:14:59"/>
    <n v="1463422499"/>
    <x v="3484"/>
    <b v="0"/>
    <n v="44"/>
    <b v="1"/>
    <s v="theater/plays"/>
    <n v="1.1424000000000001"/>
    <n v="65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21T16:38:00"/>
    <n v="1451839080"/>
    <x v="3485"/>
    <b v="0"/>
    <n v="30"/>
    <b v="1"/>
    <s v="theater/plays"/>
    <n v="1.0060606060606061"/>
    <n v="5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22T06:59:00"/>
    <n v="1430600401"/>
    <x v="3486"/>
    <b v="0"/>
    <n v="56"/>
    <b v="1"/>
    <s v="theater/plays"/>
    <n v="1.552"/>
    <n v="83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7-13T22:34:12"/>
    <n v="1432593252"/>
    <x v="3487"/>
    <b v="0"/>
    <n v="66"/>
    <b v="1"/>
    <s v="theater/plays"/>
    <n v="1.2775000000000001"/>
    <n v="39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5-06T16:00:00"/>
    <n v="1427221560"/>
    <x v="3488"/>
    <b v="0"/>
    <n v="29"/>
    <b v="1"/>
    <s v="theater/plays"/>
    <n v="1.212"/>
    <n v="12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6-12T21:00:00"/>
    <n v="1398352531"/>
    <x v="3489"/>
    <b v="0"/>
    <n v="72"/>
    <b v="1"/>
    <s v="theater/plays"/>
    <n v="1.127"/>
    <n v="78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5-02T19:15:24"/>
    <n v="1457982924"/>
    <x v="3490"/>
    <b v="0"/>
    <n v="27"/>
    <b v="1"/>
    <s v="theater/plays"/>
    <n v="1.2749999999999999"/>
    <n v="47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6-06T05:59:44"/>
    <n v="1430114384"/>
    <x v="3491"/>
    <b v="0"/>
    <n v="10"/>
    <b v="1"/>
    <s v="theater/plays"/>
    <n v="1.5820000000000001"/>
    <n v="79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1-14T00:13:17"/>
    <n v="1442794397"/>
    <x v="3492"/>
    <b v="0"/>
    <n v="35"/>
    <b v="1"/>
    <s v="theater/plays"/>
    <n v="1.0526894736842105"/>
    <n v="114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9-05T05:11:00"/>
    <n v="1406580436"/>
    <x v="3493"/>
    <b v="0"/>
    <n v="29"/>
    <b v="1"/>
    <s v="theater/plays"/>
    <n v="1"/>
    <n v="5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2-15T06:00:00"/>
    <n v="1479186575"/>
    <x v="3494"/>
    <b v="0"/>
    <n v="13"/>
    <b v="1"/>
    <s v="theater/plays"/>
    <n v="1"/>
    <n v="31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20T17:18:00"/>
    <n v="1412360309"/>
    <x v="3495"/>
    <b v="0"/>
    <n v="72"/>
    <b v="1"/>
    <s v="theater/plays"/>
    <n v="1.0686"/>
    <n v="7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30T20:19:26"/>
    <n v="1470169166"/>
    <x v="3496"/>
    <b v="0"/>
    <n v="78"/>
    <b v="1"/>
    <s v="theater/plays"/>
    <n v="1.244"/>
    <n v="48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21T22:00:00"/>
    <n v="1463852904"/>
    <x v="3497"/>
    <b v="0"/>
    <n v="49"/>
    <b v="1"/>
    <s v="theater/plays"/>
    <n v="1.0870406189555126"/>
    <n v="34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6-16T21:44:00"/>
    <n v="1459309704"/>
    <x v="3498"/>
    <b v="0"/>
    <n v="42"/>
    <b v="1"/>
    <s v="theater/plays"/>
    <n v="1.0242424242424242"/>
    <n v="40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20T06:59:00"/>
    <n v="1431046325"/>
    <x v="3499"/>
    <b v="0"/>
    <n v="35"/>
    <b v="1"/>
    <s v="theater/plays"/>
    <n v="1.0549999999999999"/>
    <n v="60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26T04:59:00"/>
    <n v="1455919438"/>
    <x v="3500"/>
    <b v="0"/>
    <n v="42"/>
    <b v="1"/>
    <s v="theater/plays"/>
    <n v="1.0629999999999999"/>
    <n v="2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30T18:19:55"/>
    <n v="1439835595"/>
    <x v="3501"/>
    <b v="0"/>
    <n v="42"/>
    <b v="1"/>
    <s v="theater/plays"/>
    <n v="1.0066666666666666"/>
    <n v="3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4-04T03:59:00"/>
    <n v="1456862924"/>
    <x v="3502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8-12T11:28:48"/>
    <n v="1466767728"/>
    <x v="3503"/>
    <b v="0"/>
    <n v="38"/>
    <b v="1"/>
    <s v="theater/plays"/>
    <n v="1.0755999999999999"/>
    <n v="71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2-08T18:58:11"/>
    <n v="1445363891"/>
    <x v="3504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6-01T04:00:00"/>
    <n v="1398983245"/>
    <x v="3505"/>
    <b v="0"/>
    <n v="39"/>
    <b v="1"/>
    <s v="theater/plays"/>
    <n v="1.0376000000000001"/>
    <n v="67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9-11T17:37:20"/>
    <n v="1404927440"/>
    <x v="3506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6-19T22:08:57"/>
    <n v="1462140537"/>
    <x v="350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29T21:00:00"/>
    <n v="1460914253"/>
    <x v="3508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2-10T04:55:00"/>
    <n v="1415392666"/>
    <x v="3509"/>
    <b v="0"/>
    <n v="33"/>
    <b v="1"/>
    <s v="theater/plays"/>
    <n v="1.0633333333333332"/>
    <n v="9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21T14:54:06"/>
    <n v="1402584846"/>
    <x v="3510"/>
    <b v="0"/>
    <n v="15"/>
    <b v="1"/>
    <s v="theater/plays"/>
    <n v="1.0055555555555555"/>
    <n v="60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26T18:30:00"/>
    <n v="1413406695"/>
    <x v="3511"/>
    <b v="0"/>
    <n v="19"/>
    <b v="1"/>
    <s v="theater/plays"/>
    <n v="1.012"/>
    <n v="80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5-12T11:53:12"/>
    <n v="1424609592"/>
    <x v="3512"/>
    <b v="0"/>
    <n v="17"/>
    <b v="1"/>
    <s v="theater/plays"/>
    <n v="1"/>
    <n v="59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23T04:59:00"/>
    <n v="1400725112"/>
    <x v="3513"/>
    <b v="0"/>
    <n v="44"/>
    <b v="1"/>
    <s v="theater/plays"/>
    <n v="1.1839285714285714"/>
    <n v="7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21T04:59:00"/>
    <n v="1421439552"/>
    <x v="3514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6-19T18:32:51"/>
    <n v="1430505171"/>
    <x v="3515"/>
    <b v="0"/>
    <n v="46"/>
    <b v="1"/>
    <s v="theater/plays"/>
    <n v="1.0266666666666666"/>
    <n v="6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27T03:00:00"/>
    <n v="1407197670"/>
    <x v="3516"/>
    <b v="0"/>
    <n v="11"/>
    <b v="1"/>
    <s v="theater/plays"/>
    <n v="1"/>
    <n v="2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23T11:00:00"/>
    <n v="1401910634"/>
    <x v="3517"/>
    <b v="0"/>
    <n v="13"/>
    <b v="1"/>
    <s v="theater/plays"/>
    <n v="1"/>
    <n v="30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21T14:21:00"/>
    <n v="1410461299"/>
    <x v="3518"/>
    <b v="0"/>
    <n v="33"/>
    <b v="1"/>
    <s v="theater/plays"/>
    <n v="1.10046"/>
    <n v="50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23T14:22:30"/>
    <n v="1422886950"/>
    <x v="3519"/>
    <b v="0"/>
    <n v="28"/>
    <b v="1"/>
    <s v="theater/plays"/>
    <n v="1.0135000000000001"/>
    <n v="72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25T13:47:00"/>
    <n v="1439322412"/>
    <x v="3520"/>
    <b v="0"/>
    <n v="21"/>
    <b v="1"/>
    <s v="theater/plays"/>
    <n v="1.0075000000000001"/>
    <n v="96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10-18T08:40:20"/>
    <n v="1409388020"/>
    <x v="3521"/>
    <b v="0"/>
    <n v="13"/>
    <b v="1"/>
    <s v="theater/plays"/>
    <n v="1.6942857142857144"/>
    <n v="46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10-04T10:06:00"/>
    <n v="1439924246"/>
    <x v="3522"/>
    <b v="0"/>
    <n v="34"/>
    <b v="1"/>
    <s v="theater/plays"/>
    <n v="1"/>
    <n v="41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10-14T23:00:00"/>
    <n v="1469871148"/>
    <x v="3523"/>
    <b v="0"/>
    <n v="80"/>
    <b v="1"/>
    <s v="theater/plays"/>
    <n v="1.1365000000000001"/>
    <n v="57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10-02T04:00:00"/>
    <n v="1409336373"/>
    <x v="3524"/>
    <b v="0"/>
    <n v="74"/>
    <b v="1"/>
    <s v="theater/plays"/>
    <n v="1.0156000000000001"/>
    <n v="137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28T16:00:00"/>
    <n v="1438188106"/>
    <x v="3525"/>
    <b v="0"/>
    <n v="7"/>
    <b v="1"/>
    <s v="theater/plays"/>
    <n v="1.06"/>
    <n v="7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5-17T05:59:00"/>
    <n v="1459411371"/>
    <x v="3526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30T03:59:00"/>
    <n v="1434069205"/>
    <x v="3527"/>
    <b v="0"/>
    <n v="86"/>
    <b v="1"/>
    <s v="theater/plays"/>
    <n v="1.1691666666666667"/>
    <n v="82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2-06T12:01:58"/>
    <n v="1483012918"/>
    <x v="3528"/>
    <b v="0"/>
    <n v="37"/>
    <b v="1"/>
    <s v="theater/plays"/>
    <n v="1.0115151515151515"/>
    <n v="4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8-01T01:00:00"/>
    <n v="1434997018"/>
    <x v="3529"/>
    <b v="0"/>
    <n v="18"/>
    <b v="1"/>
    <s v="theater/plays"/>
    <n v="1.32"/>
    <n v="3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29T20:00:00"/>
    <n v="1457881057"/>
    <x v="3530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7-19T15:42:14"/>
    <n v="1464709334"/>
    <x v="3531"/>
    <b v="0"/>
    <n v="26"/>
    <b v="1"/>
    <s v="theater/plays"/>
    <n v="1.28"/>
    <n v="49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10-07T03:59:00"/>
    <n v="1409667827"/>
    <x v="3532"/>
    <b v="0"/>
    <n v="27"/>
    <b v="1"/>
    <s v="theater/plays"/>
    <n v="1.1895833333333334"/>
    <n v="42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30T19:16:07"/>
    <n v="1444673767"/>
    <x v="3533"/>
    <b v="0"/>
    <n v="8"/>
    <b v="1"/>
    <s v="theater/plays"/>
    <n v="1.262"/>
    <n v="79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20T15:00:23"/>
    <n v="1440687623"/>
    <x v="3534"/>
    <b v="0"/>
    <n v="204"/>
    <b v="1"/>
    <s v="theater/plays"/>
    <n v="1.5620000000000001"/>
    <n v="3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21T18:00:00"/>
    <n v="1441120910"/>
    <x v="3535"/>
    <b v="0"/>
    <n v="46"/>
    <b v="1"/>
    <s v="theater/plays"/>
    <n v="1.0315000000000001"/>
    <n v="4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6-01-08T11:59:00"/>
    <n v="1448040425"/>
    <x v="3536"/>
    <b v="0"/>
    <n v="17"/>
    <b v="1"/>
    <s v="theater/plays"/>
    <n v="1.5333333333333334"/>
    <n v="14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2-06T07:59:00"/>
    <n v="1413016216"/>
    <x v="3537"/>
    <b v="0"/>
    <n v="28"/>
    <b v="1"/>
    <s v="theater/plays"/>
    <n v="1.8044444444444445"/>
    <n v="44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9-05T10:05:40"/>
    <n v="1469009140"/>
    <x v="3538"/>
    <b v="0"/>
    <n v="83"/>
    <b v="1"/>
    <s v="theater/plays"/>
    <n v="1.2845"/>
    <n v="31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27T18:08:42"/>
    <n v="1471543722"/>
    <x v="3539"/>
    <b v="0"/>
    <n v="13"/>
    <b v="1"/>
    <s v="theater/plays"/>
    <n v="1.1966666666666668"/>
    <n v="55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7-15T00:04:51"/>
    <n v="1464307491"/>
    <x v="3540"/>
    <b v="0"/>
    <n v="8"/>
    <b v="1"/>
    <s v="theater/plays"/>
    <n v="1.23"/>
    <n v="46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9-19T17:31:15"/>
    <n v="1438882275"/>
    <x v="3541"/>
    <b v="0"/>
    <n v="32"/>
    <b v="1"/>
    <s v="theater/plays"/>
    <n v="1.05"/>
    <n v="39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26T14:23:42"/>
    <n v="1404915822"/>
    <x v="3542"/>
    <b v="0"/>
    <n v="85"/>
    <b v="1"/>
    <s v="theater/plays"/>
    <n v="1.0223636363636364"/>
    <n v="6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7-14T18:07:39"/>
    <n v="1432663659"/>
    <x v="3543"/>
    <b v="0"/>
    <n v="29"/>
    <b v="1"/>
    <s v="theater/plays"/>
    <n v="1.0466666666666666"/>
    <n v="5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26T19:57:37"/>
    <n v="1423166257"/>
    <x v="3544"/>
    <b v="0"/>
    <n v="24"/>
    <b v="1"/>
    <s v="theater/plays"/>
    <n v="1"/>
    <n v="104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30T19:22:39"/>
    <n v="1426188159"/>
    <x v="3545"/>
    <b v="0"/>
    <n v="8"/>
    <b v="1"/>
    <s v="theater/plays"/>
    <n v="1.004"/>
    <n v="31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20T03:59:00"/>
    <n v="1426002684"/>
    <x v="3546"/>
    <b v="0"/>
    <n v="19"/>
    <b v="1"/>
    <s v="theater/plays"/>
    <n v="1.0227272727272727"/>
    <n v="59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6-02T03:59:00"/>
    <n v="1461117201"/>
    <x v="3547"/>
    <b v="0"/>
    <n v="336"/>
    <b v="1"/>
    <s v="theater/plays"/>
    <n v="1.1440928571428572"/>
    <n v="11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24T01:00:00"/>
    <n v="1455230214"/>
    <x v="3548"/>
    <b v="0"/>
    <n v="13"/>
    <b v="1"/>
    <s v="theater/plays"/>
    <n v="1.019047619047619"/>
    <n v="165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23T09:27:53"/>
    <n v="1438939673"/>
    <x v="3549"/>
    <b v="0"/>
    <n v="42"/>
    <b v="1"/>
    <s v="theater/plays"/>
    <n v="1.02"/>
    <n v="24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21T21:26:38"/>
    <n v="1459632398"/>
    <x v="3550"/>
    <b v="0"/>
    <n v="64"/>
    <b v="1"/>
    <s v="theater/plays"/>
    <n v="1.048"/>
    <n v="41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6-10T22:07:00"/>
    <n v="1398342170"/>
    <x v="3551"/>
    <b v="0"/>
    <n v="25"/>
    <b v="1"/>
    <s v="theater/plays"/>
    <n v="1.0183333333333333"/>
    <n v="6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7-17T14:05:24"/>
    <n v="1401372324"/>
    <x v="3552"/>
    <b v="0"/>
    <n v="20"/>
    <b v="1"/>
    <s v="theater/plays"/>
    <n v="1"/>
    <n v="39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31T00:00:00"/>
    <n v="1436575280"/>
    <x v="3553"/>
    <b v="0"/>
    <n v="104"/>
    <b v="1"/>
    <s v="theater/plays"/>
    <n v="1.0627272727272727"/>
    <n v="56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3-02T17:00:00"/>
    <n v="1421025159"/>
    <x v="3554"/>
    <b v="0"/>
    <n v="53"/>
    <b v="1"/>
    <s v="theater/plays"/>
    <n v="1.1342219999999998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2-06T11:36:34"/>
    <n v="1476786994"/>
    <x v="3555"/>
    <b v="0"/>
    <n v="14"/>
    <b v="1"/>
    <s v="theater/plays"/>
    <n v="1"/>
    <n v="171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9-05T15:35:24"/>
    <n v="1403105724"/>
    <x v="3556"/>
    <b v="0"/>
    <n v="20"/>
    <b v="1"/>
    <s v="theater/plays"/>
    <n v="1.0045454545454546"/>
    <n v="111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24T06:38:31"/>
    <n v="1396334311"/>
    <x v="3557"/>
    <b v="0"/>
    <n v="558"/>
    <b v="1"/>
    <s v="theater/plays"/>
    <n v="1.0003599999999999"/>
    <n v="179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7-15T21:00:00"/>
    <n v="1431718575"/>
    <x v="3558"/>
    <b v="0"/>
    <n v="22"/>
    <b v="1"/>
    <s v="theater/plays"/>
    <n v="1.44"/>
    <n v="23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8-19T08:58:00"/>
    <n v="1436408308"/>
    <x v="3559"/>
    <b v="0"/>
    <n v="24"/>
    <b v="1"/>
    <s v="theater/plays"/>
    <n v="1.0349999999999999"/>
    <n v="4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6-15T02:45:00"/>
    <n v="1429651266"/>
    <x v="3560"/>
    <b v="0"/>
    <n v="74"/>
    <b v="1"/>
    <s v="theater/plays"/>
    <n v="1.0843750000000001"/>
    <n v="47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24T18:36:00"/>
    <n v="1437236378"/>
    <x v="3561"/>
    <b v="0"/>
    <n v="54"/>
    <b v="1"/>
    <s v="theater/plays"/>
    <n v="1.024"/>
    <n v="47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4-01T22:00:00"/>
    <n v="1457115427"/>
    <x v="3562"/>
    <b v="0"/>
    <n v="31"/>
    <b v="1"/>
    <s v="theater/plays"/>
    <n v="1.4888888888888889"/>
    <n v="15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20T19:00:00"/>
    <n v="1467648456"/>
    <x v="3563"/>
    <b v="0"/>
    <n v="25"/>
    <b v="1"/>
    <s v="theater/plays"/>
    <n v="1.0549000000000002"/>
    <n v="2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24T16:00:00"/>
    <n v="1440082649"/>
    <x v="3564"/>
    <b v="0"/>
    <n v="17"/>
    <b v="1"/>
    <s v="theater/plays"/>
    <n v="1.0049999999999999"/>
    <n v="5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5-01-19T17:50:08"/>
    <n v="1417456208"/>
    <x v="3565"/>
    <b v="0"/>
    <n v="12"/>
    <b v="1"/>
    <s v="theater/plays"/>
    <n v="1.3055555555555556"/>
    <n v="98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2-11T12:11:23"/>
    <n v="1419423083"/>
    <x v="3566"/>
    <b v="0"/>
    <n v="38"/>
    <b v="1"/>
    <s v="theater/plays"/>
    <n v="1.0475000000000001"/>
    <n v="55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29T19:27:24"/>
    <n v="1431372444"/>
    <x v="3567"/>
    <b v="0"/>
    <n v="41"/>
    <b v="1"/>
    <s v="theater/plays"/>
    <n v="1.0880000000000001"/>
    <n v="2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10-06T17:46:34"/>
    <n v="1408383994"/>
    <x v="3568"/>
    <b v="0"/>
    <n v="19"/>
    <b v="1"/>
    <s v="theater/plays"/>
    <n v="1.1100000000000001"/>
    <n v="58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27T16:31:36"/>
    <n v="1418142696"/>
    <x v="3569"/>
    <b v="0"/>
    <n v="41"/>
    <b v="1"/>
    <s v="theater/plays"/>
    <n v="1.0047999999999999"/>
    <n v="123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5-01-19T07:00:00"/>
    <n v="1417593483"/>
    <x v="3570"/>
    <b v="0"/>
    <n v="26"/>
    <b v="1"/>
    <s v="theater/plays"/>
    <n v="1.1435"/>
    <n v="88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1-18T20:36:53"/>
    <n v="1412109413"/>
    <x v="3571"/>
    <b v="0"/>
    <n v="25"/>
    <b v="1"/>
    <s v="theater/plays"/>
    <n v="1.2206666666666666"/>
    <n v="73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7-10T13:41:22"/>
    <n v="1432302082"/>
    <x v="3572"/>
    <b v="0"/>
    <n v="9"/>
    <b v="1"/>
    <s v="theater/plays"/>
    <n v="1"/>
    <n v="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27T10:00:46"/>
    <n v="1412845246"/>
    <x v="3573"/>
    <b v="0"/>
    <n v="78"/>
    <b v="1"/>
    <s v="theater/plays"/>
    <n v="1.028"/>
    <n v="40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2-02T23:37:28"/>
    <n v="1413326248"/>
    <x v="3574"/>
    <b v="0"/>
    <n v="45"/>
    <b v="1"/>
    <s v="theater/plays"/>
    <n v="1.0612068965517241"/>
    <n v="13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30T03:59:00"/>
    <n v="1468176527"/>
    <x v="3575"/>
    <b v="0"/>
    <n v="102"/>
    <b v="1"/>
    <s v="theater/plays"/>
    <n v="1.0133000000000001"/>
    <n v="99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24T14:10:54"/>
    <n v="1475759454"/>
    <x v="3576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5-15T06:28:00"/>
    <n v="1427741583"/>
    <x v="3577"/>
    <b v="0"/>
    <n v="27"/>
    <b v="1"/>
    <s v="theater/plays"/>
    <n v="1.3"/>
    <n v="2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5-19T17:36:17"/>
    <n v="1459445777"/>
    <x v="3578"/>
    <b v="0"/>
    <n v="37"/>
    <b v="1"/>
    <s v="theater/plays"/>
    <n v="1.0001333333333333"/>
    <n v="4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4-19T17:17:36"/>
    <n v="1456856256"/>
    <x v="3579"/>
    <b v="0"/>
    <n v="14"/>
    <b v="1"/>
    <s v="theater/plays"/>
    <n v="1"/>
    <n v="36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20T04:59:00"/>
    <n v="1421900022"/>
    <x v="3580"/>
    <b v="0"/>
    <n v="27"/>
    <b v="1"/>
    <s v="theater/plays"/>
    <n v="1.1388888888888888"/>
    <n v="38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8-18T11:18:30"/>
    <n v="1405509510"/>
    <x v="3581"/>
    <b v="0"/>
    <n v="45"/>
    <b v="1"/>
    <s v="theater/plays"/>
    <n v="1"/>
    <n v="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24T02:18:02"/>
    <n v="1458613082"/>
    <x v="3582"/>
    <b v="0"/>
    <n v="49"/>
    <b v="1"/>
    <s v="theater/plays"/>
    <n v="2.87"/>
    <n v="5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5-07T09:13:25"/>
    <n v="1455790405"/>
    <x v="3583"/>
    <b v="0"/>
    <n v="24"/>
    <b v="1"/>
    <s v="theater/plays"/>
    <n v="1.085"/>
    <n v="136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8-01T07:35:44"/>
    <n v="1434180944"/>
    <x v="3584"/>
    <b v="0"/>
    <n v="112"/>
    <b v="1"/>
    <s v="theater/plays"/>
    <n v="1.155"/>
    <n v="31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5-01-09T17:11:30"/>
    <n v="1416589890"/>
    <x v="3585"/>
    <b v="0"/>
    <n v="23"/>
    <b v="1"/>
    <s v="theater/plays"/>
    <n v="1.1911764705882353"/>
    <n v="176"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10-12T16:44:30"/>
    <n v="1469465070"/>
    <x v="3586"/>
    <b v="0"/>
    <n v="54"/>
    <b v="1"/>
    <s v="theater/plays"/>
    <n v="1.0942666666666667"/>
    <n v="152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7-16T19:00:00"/>
    <n v="1463144254"/>
    <x v="3587"/>
    <b v="0"/>
    <n v="28"/>
    <b v="1"/>
    <s v="theater/plays"/>
    <n v="1.266"/>
    <n v="23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5-18T23:00:00"/>
    <n v="1428436410"/>
    <x v="3588"/>
    <b v="0"/>
    <n v="11"/>
    <b v="1"/>
    <s v="theater/plays"/>
    <n v="1.0049999999999999"/>
    <n v="18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6-14T15:32:27"/>
    <n v="1430494347"/>
    <x v="3589"/>
    <b v="0"/>
    <n v="62"/>
    <b v="1"/>
    <s v="theater/plays"/>
    <n v="1.2749999999999999"/>
    <n v="82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1-08T08:00:34"/>
    <n v="1411200034"/>
    <x v="3590"/>
    <b v="0"/>
    <n v="73"/>
    <b v="1"/>
    <s v="theater/plays"/>
    <n v="1.0005999999999999"/>
    <n v="69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2-12T04:59:00"/>
    <n v="1419979544"/>
    <x v="3591"/>
    <b v="0"/>
    <n v="18"/>
    <b v="1"/>
    <s v="theater/plays"/>
    <n v="1.75"/>
    <n v="68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3-02T04:59:00"/>
    <n v="1418673307"/>
    <x v="3592"/>
    <b v="0"/>
    <n v="35"/>
    <b v="1"/>
    <s v="theater/plays"/>
    <n v="1.2725"/>
    <n v="73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24T20:26:00"/>
    <n v="1417469639"/>
    <x v="3593"/>
    <b v="0"/>
    <n v="43"/>
    <b v="1"/>
    <s v="theater/plays"/>
    <n v="1.1063333333333334"/>
    <n v="7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23T01:36:22"/>
    <n v="1470792982"/>
    <x v="3594"/>
    <b v="0"/>
    <n v="36"/>
    <b v="1"/>
    <s v="theater/plays"/>
    <n v="1.2593749999999999"/>
    <n v="5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4-01T06:59:00"/>
    <n v="1423959123"/>
    <x v="3595"/>
    <b v="0"/>
    <n v="62"/>
    <b v="1"/>
    <s v="theater/plays"/>
    <n v="1.1850000000000001"/>
    <n v="50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9-14T17:09:42"/>
    <n v="1407258582"/>
    <x v="3596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22T05:59:00"/>
    <n v="1455717790"/>
    <x v="3597"/>
    <b v="0"/>
    <n v="33"/>
    <b v="1"/>
    <s v="theater/plays"/>
    <n v="1.026"/>
    <n v="78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22T04:59:00"/>
    <n v="1408129822"/>
    <x v="3598"/>
    <b v="0"/>
    <n v="27"/>
    <b v="1"/>
    <s v="theater/plays"/>
    <n v="1.101"/>
    <n v="41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9-18T00:00:00"/>
    <n v="1438715077"/>
    <x v="3599"/>
    <b v="0"/>
    <n v="17"/>
    <b v="1"/>
    <s v="theater/plays"/>
    <n v="2.02"/>
    <n v="59"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1-01T20:22:44"/>
    <n v="1473970964"/>
    <x v="3600"/>
    <b v="0"/>
    <n v="4"/>
    <b v="1"/>
    <s v="theater/plays"/>
    <n v="1.3"/>
    <n v="3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2-04T23:58:02"/>
    <n v="1418860682"/>
    <x v="3601"/>
    <b v="0"/>
    <n v="53"/>
    <b v="1"/>
    <s v="theater/plays"/>
    <n v="1.0435000000000001"/>
    <n v="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6-05T21:27:59"/>
    <n v="1458336479"/>
    <x v="3602"/>
    <b v="0"/>
    <n v="49"/>
    <b v="1"/>
    <s v="theater/plays"/>
    <n v="1.0004999999999999"/>
    <n v="82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24T21:44:40"/>
    <n v="1444164280"/>
    <x v="3603"/>
    <b v="0"/>
    <n v="57"/>
    <b v="1"/>
    <s v="theater/plays"/>
    <n v="1.7066666666666668"/>
    <n v="45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5-18T06:59:00"/>
    <n v="1461370956"/>
    <x v="3604"/>
    <b v="0"/>
    <n v="69"/>
    <b v="1"/>
    <s v="theater/plays"/>
    <n v="1.1283333333333334"/>
    <n v="49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3-03T19:02:06"/>
    <n v="1452798126"/>
    <x v="3605"/>
    <b v="0"/>
    <n v="15"/>
    <b v="1"/>
    <s v="theater/plays"/>
    <n v="1.84"/>
    <n v="31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9-02T14:30:57"/>
    <n v="1468593057"/>
    <x v="3606"/>
    <b v="0"/>
    <n v="64"/>
    <b v="1"/>
    <s v="theater/plays"/>
    <n v="1.3026666666666666"/>
    <n v="61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6-01-03T00:00:00"/>
    <n v="1448924882"/>
    <x v="3607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7-06T14:00:00"/>
    <n v="1463418090"/>
    <x v="3608"/>
    <b v="0"/>
    <n v="27"/>
    <b v="1"/>
    <s v="theater/plays"/>
    <n v="1"/>
    <n v="30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4-18T22:48:05"/>
    <n v="1456789685"/>
    <x v="3609"/>
    <b v="0"/>
    <n v="21"/>
    <b v="1"/>
    <s v="theater/plays"/>
    <n v="1.5331632653061225"/>
    <n v="143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9-05T10:22:16"/>
    <n v="1437214936"/>
    <x v="3610"/>
    <b v="0"/>
    <n v="31"/>
    <b v="1"/>
    <s v="theater/plays"/>
    <n v="1.623"/>
    <n v="52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27T08:53:21"/>
    <n v="1425891201"/>
    <x v="3611"/>
    <b v="0"/>
    <n v="51"/>
    <b v="1"/>
    <s v="theater/plays"/>
    <n v="1.36"/>
    <n v="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28T17:26:51"/>
    <n v="1401470811"/>
    <x v="3612"/>
    <b v="0"/>
    <n v="57"/>
    <b v="1"/>
    <s v="theater/plays"/>
    <n v="1.444"/>
    <n v="12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7-17T14:09:34"/>
    <n v="1401372574"/>
    <x v="3613"/>
    <b v="0"/>
    <n v="20"/>
    <b v="1"/>
    <s v="theater/plays"/>
    <n v="1"/>
    <n v="63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7-08T01:00:16"/>
    <n v="1432083616"/>
    <x v="3614"/>
    <b v="0"/>
    <n v="71"/>
    <b v="1"/>
    <s v="theater/plays"/>
    <n v="1.008"/>
    <n v="3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29T14:14:56"/>
    <n v="1447164896"/>
    <x v="3615"/>
    <b v="0"/>
    <n v="72"/>
    <b v="1"/>
    <s v="theater/plays"/>
    <n v="1.0680000000000001"/>
    <n v="37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4-07T21:47:44"/>
    <n v="1424213264"/>
    <x v="3616"/>
    <b v="0"/>
    <n v="45"/>
    <b v="1"/>
    <s v="theater/plays"/>
    <n v="1.248"/>
    <n v="6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3-19T00:00:00"/>
    <n v="1486996729"/>
    <x v="3617"/>
    <b v="0"/>
    <n v="51"/>
    <b v="1"/>
    <s v="theater/plays"/>
    <n v="1.1891891891891893"/>
    <n v="17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22T15:04:10"/>
    <n v="1430751850"/>
    <x v="3618"/>
    <b v="0"/>
    <n v="56"/>
    <b v="1"/>
    <s v="theater/plays"/>
    <n v="1.01"/>
    <n v="36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2-08T22:00:00"/>
    <n v="1476760226"/>
    <x v="3619"/>
    <b v="0"/>
    <n v="17"/>
    <b v="1"/>
    <s v="theater/plays"/>
    <n v="1.1299999999999999"/>
    <n v="6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24T04:00:00"/>
    <n v="1422916261"/>
    <x v="3620"/>
    <b v="0"/>
    <n v="197"/>
    <b v="1"/>
    <s v="theater/plays"/>
    <n v="1.0519047619047619"/>
    <n v="56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10-19T21:00:00"/>
    <n v="1473200844"/>
    <x v="3621"/>
    <b v="0"/>
    <n v="70"/>
    <b v="1"/>
    <s v="theater/plays"/>
    <n v="1.0973333333333333"/>
    <n v="47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10-17T03:23:00"/>
    <n v="1409030371"/>
    <x v="3622"/>
    <b v="0"/>
    <n v="21"/>
    <b v="1"/>
    <s v="theater/plays"/>
    <n v="1.00099"/>
    <n v="48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8-14T07:00:00"/>
    <n v="1404841270"/>
    <x v="3623"/>
    <b v="0"/>
    <n v="34"/>
    <b v="1"/>
    <s v="theater/plays"/>
    <n v="1.2"/>
    <n v="8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9-11T18:34:50"/>
    <n v="1466793290"/>
    <x v="3624"/>
    <b v="0"/>
    <n v="39"/>
    <b v="1"/>
    <s v="theater/plays"/>
    <n v="1.0493333333333332"/>
    <n v="81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21T15:39:37"/>
    <n v="1433259577"/>
    <x v="3625"/>
    <b v="0"/>
    <n v="78"/>
    <b v="1"/>
    <s v="theater/plays"/>
    <n v="1.0266666666666666"/>
    <n v="3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9-04T16:00:57"/>
    <n v="1406390457"/>
    <x v="3626"/>
    <b v="0"/>
    <n v="48"/>
    <b v="1"/>
    <s v="theater/plays"/>
    <n v="1.0182500000000001"/>
    <n v="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6-09T03:59:00"/>
    <n v="1459446487"/>
    <x v="3627"/>
    <b v="0"/>
    <n v="29"/>
    <b v="1"/>
    <s v="theater/plays"/>
    <n v="1"/>
    <n v="69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6-01-01T20:59:56"/>
    <n v="1444852796"/>
    <x v="3628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24T17:00:00"/>
    <n v="1457403364"/>
    <x v="3629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2-18T21:19:50"/>
    <n v="1414700390"/>
    <x v="363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10-12T03:59:00"/>
    <n v="1409335497"/>
    <x v="3631"/>
    <b v="0"/>
    <n v="59"/>
    <b v="0"/>
    <s v="theater/musical"/>
    <n v="0.51023391812865493"/>
    <n v="14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2-12T22:29:09"/>
    <n v="1415053749"/>
    <x v="3632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2-08T01:00:00"/>
    <n v="1475765867"/>
    <x v="3633"/>
    <b v="0"/>
    <n v="31"/>
    <b v="0"/>
    <s v="theater/musical"/>
    <n v="0.35239999999999999"/>
    <n v="57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2-02T03:59:00"/>
    <n v="1480219174"/>
    <x v="3634"/>
    <b v="0"/>
    <n v="18"/>
    <b v="0"/>
    <s v="theater/musical"/>
    <n v="4.2466666666666666E-2"/>
    <n v="177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6-05-09T21:11:16"/>
    <n v="1458594676"/>
    <x v="3635"/>
    <b v="0"/>
    <n v="10"/>
    <b v="0"/>
    <s v="theater/musical"/>
    <n v="0.36457142857142855"/>
    <n v="128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10-03T16:40:29"/>
    <n v="1439224829"/>
    <x v="3636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20T16:48:55"/>
    <n v="1417538935"/>
    <x v="3637"/>
    <b v="0"/>
    <n v="14"/>
    <b v="0"/>
    <s v="theater/musical"/>
    <n v="0.30866666666666664"/>
    <n v="66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5-08T15:08:52"/>
    <n v="1424275732"/>
    <x v="3638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26T15:11:00"/>
    <n v="1470672906"/>
    <x v="3639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29T18:45:30"/>
    <n v="1428691530"/>
    <x v="3640"/>
    <b v="0"/>
    <n v="3"/>
    <b v="0"/>
    <s v="theater/musical"/>
    <n v="5.5E-2"/>
    <n v="1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24T05:00:00"/>
    <n v="1410966179"/>
    <x v="3641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2-19T17:00:00"/>
    <n v="1445369727"/>
    <x v="3642"/>
    <b v="0"/>
    <n v="2"/>
    <b v="0"/>
    <s v="theater/musical"/>
    <n v="2.1428571428571429E-2"/>
    <n v="8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2-06T04:27:19"/>
    <n v="1444274839"/>
    <x v="3643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27T04:59:00"/>
    <n v="1454996887"/>
    <x v="3644"/>
    <b v="0"/>
    <n v="12"/>
    <b v="0"/>
    <s v="theater/musical"/>
    <n v="0.16420000000000001"/>
    <n v="68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2-11T00:17:18"/>
    <n v="1477178238"/>
    <x v="3645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7-05T23:30:00"/>
    <n v="1431770802"/>
    <x v="3646"/>
    <b v="0"/>
    <n v="8"/>
    <b v="0"/>
    <s v="theater/musical"/>
    <n v="4.8099999999999997E-2"/>
    <n v="60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10-19T17:58:47"/>
    <n v="1471370327"/>
    <x v="364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24T07:00:45"/>
    <n v="1409900445"/>
    <x v="3648"/>
    <b v="0"/>
    <n v="73"/>
    <b v="1"/>
    <s v="theater/plays"/>
    <n v="1.003825"/>
    <n v="550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7-05T17:06:34"/>
    <n v="1400691994"/>
    <x v="3649"/>
    <b v="0"/>
    <n v="8"/>
    <b v="1"/>
    <s v="theater/plays"/>
    <n v="1.04"/>
    <n v="98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21T11:29:44"/>
    <n v="1452598184"/>
    <x v="3650"/>
    <b v="0"/>
    <n v="17"/>
    <b v="1"/>
    <s v="theater/plays"/>
    <n v="1"/>
    <n v="29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29T15:59:00"/>
    <n v="1404833442"/>
    <x v="3651"/>
    <b v="0"/>
    <n v="9"/>
    <b v="1"/>
    <s v="theater/plays"/>
    <n v="1.04"/>
    <n v="5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9-13T03:59:00"/>
    <n v="1471188502"/>
    <x v="3652"/>
    <b v="0"/>
    <n v="17"/>
    <b v="1"/>
    <s v="theater/plays"/>
    <n v="2.5066666666666668"/>
    <n v="4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24T08:43:27"/>
    <n v="1436172207"/>
    <x v="3653"/>
    <b v="0"/>
    <n v="33"/>
    <b v="1"/>
    <s v="theater/plays"/>
    <n v="1.0049999999999999"/>
    <n v="6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22T17:00:00"/>
    <n v="1457690386"/>
    <x v="3654"/>
    <b v="0"/>
    <n v="38"/>
    <b v="1"/>
    <s v="theater/plays"/>
    <n v="1.744"/>
    <n v="6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8-06T06:59:00"/>
    <n v="1434654998"/>
    <x v="3655"/>
    <b v="0"/>
    <n v="79"/>
    <b v="1"/>
    <s v="theater/plays"/>
    <n v="1.1626000000000001"/>
    <n v="74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20T22:59:00"/>
    <n v="1483393836"/>
    <x v="3656"/>
    <b v="0"/>
    <n v="46"/>
    <b v="1"/>
    <s v="theater/plays"/>
    <n v="1.0582"/>
    <n v="115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20T21:42:00"/>
    <n v="1462806419"/>
    <x v="3657"/>
    <b v="0"/>
    <n v="20"/>
    <b v="1"/>
    <s v="theater/plays"/>
    <n v="1.1074999999999999"/>
    <n v="111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21T03:59:00"/>
    <n v="1400272580"/>
    <x v="3658"/>
    <b v="0"/>
    <n v="20"/>
    <b v="1"/>
    <s v="theater/plays"/>
    <n v="1.0066666666666666"/>
    <n v="76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4-07T14:39:00"/>
    <n v="1424414350"/>
    <x v="3659"/>
    <b v="0"/>
    <n v="13"/>
    <b v="1"/>
    <s v="theater/plays"/>
    <n v="1.0203333333333333"/>
    <n v="23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5-01-11T21:08:45"/>
    <n v="1417208925"/>
    <x v="3660"/>
    <b v="0"/>
    <n v="22"/>
    <b v="1"/>
    <s v="theater/plays"/>
    <n v="1"/>
    <n v="11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29T04:00:00"/>
    <n v="1458336672"/>
    <x v="3661"/>
    <b v="0"/>
    <n v="36"/>
    <b v="1"/>
    <s v="theater/plays"/>
    <n v="1.1100000000000001"/>
    <n v="93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4-19T04:16:54"/>
    <n v="1425187014"/>
    <x v="3662"/>
    <b v="0"/>
    <n v="40"/>
    <b v="1"/>
    <s v="theater/plays"/>
    <n v="1.0142500000000001"/>
    <n v="203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7-01-09T11:50:30"/>
    <n v="1477133430"/>
    <x v="3663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7-05T05:58:09"/>
    <n v="1464847089"/>
    <x v="3664"/>
    <b v="0"/>
    <n v="19"/>
    <b v="1"/>
    <s v="theater/plays"/>
    <n v="1.09375"/>
    <n v="46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1-16T19:54:00"/>
    <n v="1445109822"/>
    <x v="3665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8-12T07:00:00"/>
    <n v="1404337382"/>
    <x v="3666"/>
    <b v="0"/>
    <n v="38"/>
    <b v="1"/>
    <s v="theater/plays"/>
    <n v="1"/>
    <n v="32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8-06T23:16:59"/>
    <n v="1434669419"/>
    <x v="3667"/>
    <b v="0"/>
    <n v="58"/>
    <b v="1"/>
    <s v="theater/plays"/>
    <n v="1.0317033333333334"/>
    <n v="53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8-11T18:33:00"/>
    <n v="1435670452"/>
    <x v="3668"/>
    <b v="0"/>
    <n v="28"/>
    <b v="1"/>
    <s v="theater/plays"/>
    <n v="1.0349999999999999"/>
    <n v="37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30T16:12:17"/>
    <n v="1431447137"/>
    <x v="3669"/>
    <b v="0"/>
    <n v="17"/>
    <b v="1"/>
    <s v="theater/plays"/>
    <n v="1.3819999999999999"/>
    <n v="81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6-19T23:00:00"/>
    <n v="1431951611"/>
    <x v="3670"/>
    <b v="0"/>
    <n v="12"/>
    <b v="1"/>
    <s v="theater/plays"/>
    <n v="1.0954545454545455"/>
    <n v="20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8-09T03:59:00"/>
    <n v="1404140667"/>
    <x v="3671"/>
    <b v="0"/>
    <n v="40"/>
    <b v="1"/>
    <s v="theater/plays"/>
    <n v="1.0085714285714287"/>
    <n v="88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10-15T22:43:04"/>
    <n v="1409179384"/>
    <x v="3672"/>
    <b v="0"/>
    <n v="57"/>
    <b v="1"/>
    <s v="theater/plays"/>
    <n v="1.0153333333333334"/>
    <n v="53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24T12:52:00"/>
    <n v="1412233497"/>
    <x v="3673"/>
    <b v="0"/>
    <n v="114"/>
    <b v="1"/>
    <s v="theater/plays"/>
    <n v="1.13625"/>
    <n v="40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22T20:57:09"/>
    <n v="1467752229"/>
    <x v="3674"/>
    <b v="0"/>
    <n v="31"/>
    <b v="1"/>
    <s v="theater/plays"/>
    <n v="1"/>
    <n v="145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6-03T23:00:00"/>
    <n v="1462285182"/>
    <x v="3675"/>
    <b v="0"/>
    <n v="3"/>
    <b v="1"/>
    <s v="theater/plays"/>
    <n v="1.4"/>
    <n v="2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10-01T19:34:44"/>
    <n v="1408995284"/>
    <x v="3676"/>
    <b v="0"/>
    <n v="16"/>
    <b v="1"/>
    <s v="theater/plays"/>
    <n v="1.2875000000000001"/>
    <n v="64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22T03:59:00"/>
    <n v="1402580818"/>
    <x v="3677"/>
    <b v="0"/>
    <n v="199"/>
    <b v="1"/>
    <s v="theater/plays"/>
    <n v="1.0290416666666666"/>
    <n v="62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6-19T12:44:58"/>
    <n v="1430052298"/>
    <x v="3678"/>
    <b v="0"/>
    <n v="31"/>
    <b v="1"/>
    <s v="theater/plays"/>
    <n v="1.0249999999999999"/>
    <n v="66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20T04:59:00"/>
    <n v="1401214581"/>
    <x v="3679"/>
    <b v="0"/>
    <n v="30"/>
    <b v="1"/>
    <s v="theater/plays"/>
    <n v="1.101"/>
    <n v="73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24T10:53:54"/>
    <n v="1473850434"/>
    <x v="3680"/>
    <b v="0"/>
    <n v="34"/>
    <b v="1"/>
    <s v="theater/plays"/>
    <n v="1.1276666666666666"/>
    <n v="100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2-03T15:38:10"/>
    <n v="1452008290"/>
    <x v="3681"/>
    <b v="0"/>
    <n v="18"/>
    <b v="1"/>
    <s v="theater/plays"/>
    <n v="1.119"/>
    <n v="62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7-05T06:59:00"/>
    <n v="1399998418"/>
    <x v="3682"/>
    <b v="0"/>
    <n v="67"/>
    <b v="1"/>
    <s v="theater/plays"/>
    <n v="1.3919999999999999"/>
    <n v="62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1-08T02:48:16"/>
    <n v="1474339696"/>
    <x v="3683"/>
    <b v="0"/>
    <n v="66"/>
    <b v="1"/>
    <s v="theater/plays"/>
    <n v="1.1085714285714285"/>
    <n v="5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21T04:19:46"/>
    <n v="1438575586"/>
    <x v="3684"/>
    <b v="0"/>
    <n v="23"/>
    <b v="1"/>
    <s v="theater/plays"/>
    <n v="1.3906666666666667"/>
    <n v="4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6-07T21:00:00"/>
    <n v="1398348859"/>
    <x v="3685"/>
    <b v="0"/>
    <n v="126"/>
    <b v="1"/>
    <s v="theater/plays"/>
    <n v="1.0569999999999999"/>
    <n v="42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9-17T03:59:00"/>
    <n v="1439567660"/>
    <x v="3686"/>
    <b v="0"/>
    <n v="6"/>
    <b v="1"/>
    <s v="theater/plays"/>
    <n v="1.0142857142857142"/>
    <n v="59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7-16T05:14:15"/>
    <n v="1401254055"/>
    <x v="3687"/>
    <b v="0"/>
    <n v="25"/>
    <b v="1"/>
    <s v="theater/plays"/>
    <n v="1.0024500000000001"/>
    <n v="200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27T18:53:24"/>
    <n v="1404932004"/>
    <x v="3688"/>
    <b v="0"/>
    <n v="39"/>
    <b v="1"/>
    <s v="theater/plays"/>
    <n v="1.0916666666666666"/>
    <n v="84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7-10T22:25:00"/>
    <n v="1432410639"/>
    <x v="3689"/>
    <b v="0"/>
    <n v="62"/>
    <b v="1"/>
    <s v="theater/plays"/>
    <n v="1.1833333333333333"/>
    <n v="57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2-16T15:21:23"/>
    <n v="1414506083"/>
    <x v="3690"/>
    <b v="0"/>
    <n v="31"/>
    <b v="1"/>
    <s v="theater/plays"/>
    <n v="1.2"/>
    <n v="58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21T04:59:00"/>
    <n v="1421426929"/>
    <x v="3691"/>
    <b v="0"/>
    <n v="274"/>
    <b v="1"/>
    <s v="theater/plays"/>
    <n v="1.2796000000000001"/>
    <n v="187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10-08T00:00:00"/>
    <n v="1410304179"/>
    <x v="3692"/>
    <b v="0"/>
    <n v="17"/>
    <b v="1"/>
    <s v="theater/plays"/>
    <n v="1.26"/>
    <n v="74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2-19T22:30:00"/>
    <n v="1446352529"/>
    <x v="3693"/>
    <b v="0"/>
    <n v="14"/>
    <b v="1"/>
    <s v="theater/plays"/>
    <n v="1.2912912912912913"/>
    <n v="3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25T02:00:00"/>
    <n v="1461985967"/>
    <x v="3694"/>
    <b v="0"/>
    <n v="60"/>
    <b v="1"/>
    <s v="theater/plays"/>
    <n v="1.0742857142857143"/>
    <n v="63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30T20:53:30"/>
    <n v="1419281610"/>
    <x v="3695"/>
    <b v="0"/>
    <n v="33"/>
    <b v="1"/>
    <s v="theater/plays"/>
    <n v="1.00125"/>
    <n v="121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3-04T14:48:36"/>
    <n v="1418654916"/>
    <x v="3696"/>
    <b v="0"/>
    <n v="78"/>
    <b v="1"/>
    <s v="theater/plays"/>
    <n v="1.55"/>
    <n v="4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29T11:10:48"/>
    <n v="1461064248"/>
    <x v="3697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21T19:21:27"/>
    <n v="1454354487"/>
    <x v="3698"/>
    <b v="0"/>
    <n v="136"/>
    <b v="1"/>
    <s v="theater/plays"/>
    <n v="1.1052"/>
    <n v="4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1-03T14:26:56"/>
    <n v="1410791216"/>
    <x v="3699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10-19T16:00:00"/>
    <n v="1409493800"/>
    <x v="3700"/>
    <b v="0"/>
    <n v="18"/>
    <b v="1"/>
    <s v="theater/plays"/>
    <n v="1.212"/>
    <n v="3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23T12:59:53"/>
    <n v="1430830793"/>
    <x v="3701"/>
    <b v="0"/>
    <n v="39"/>
    <b v="1"/>
    <s v="theater/plays"/>
    <n v="1.0033333333333334"/>
    <n v="39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29T22:59:00"/>
    <n v="1464958484"/>
    <x v="3702"/>
    <b v="0"/>
    <n v="21"/>
    <b v="1"/>
    <s v="theater/plays"/>
    <n v="1.0916666666666666"/>
    <n v="15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9-01T06:59:00"/>
    <n v="1467720388"/>
    <x v="3703"/>
    <b v="0"/>
    <n v="30"/>
    <b v="1"/>
    <s v="theater/plays"/>
    <n v="1.2342857142857142"/>
    <n v="4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6-19T16:33:14"/>
    <n v="1459528394"/>
    <x v="3704"/>
    <b v="0"/>
    <n v="27"/>
    <b v="1"/>
    <s v="theater/plays"/>
    <n v="1.3633666666666666"/>
    <n v="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7-12T18:00:00"/>
    <n v="1401714114"/>
    <x v="3705"/>
    <b v="0"/>
    <n v="35"/>
    <b v="1"/>
    <s v="theater/plays"/>
    <n v="1.0346657233816767"/>
    <n v="84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10-01T21:55:49"/>
    <n v="1409262949"/>
    <x v="3706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8-10T05:26:00"/>
    <n v="1467335378"/>
    <x v="3707"/>
    <b v="0"/>
    <n v="23"/>
    <b v="1"/>
    <s v="theater/plays"/>
    <n v="1.86"/>
    <n v="81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23T03:24:46"/>
    <n v="1403234686"/>
    <x v="3708"/>
    <b v="0"/>
    <n v="39"/>
    <b v="1"/>
    <s v="theater/plays"/>
    <n v="3"/>
    <n v="54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7-14T16:59:06"/>
    <n v="1401123546"/>
    <x v="3709"/>
    <b v="0"/>
    <n v="35"/>
    <b v="1"/>
    <s v="theater/plays"/>
    <n v="1.0825"/>
    <n v="31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22T13:49:48"/>
    <n v="1425908988"/>
    <x v="3710"/>
    <b v="0"/>
    <n v="27"/>
    <b v="1"/>
    <s v="theater/plays"/>
    <n v="1.4115384615384616"/>
    <n v="68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7-04T16:00:00"/>
    <n v="1400606573"/>
    <x v="3711"/>
    <b v="0"/>
    <n v="21"/>
    <b v="1"/>
    <s v="theater/plays"/>
    <n v="1.1399999999999999"/>
    <n v="27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6-19T06:59:00"/>
    <n v="1431230867"/>
    <x v="3712"/>
    <b v="0"/>
    <n v="104"/>
    <b v="1"/>
    <s v="theater/plays"/>
    <n v="1.5373333333333334"/>
    <n v="11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23T17:42:46"/>
    <n v="1463334166"/>
    <x v="3713"/>
    <b v="0"/>
    <n v="19"/>
    <b v="1"/>
    <s v="theater/plays"/>
    <n v="1.0149999999999999"/>
    <n v="107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6-14T03:59:00"/>
    <n v="1429881667"/>
    <x v="3714"/>
    <b v="0"/>
    <n v="97"/>
    <b v="1"/>
    <s v="theater/plays"/>
    <n v="1.0235000000000001"/>
    <n v="106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4-19T12:52:00"/>
    <n v="1422834819"/>
    <x v="3715"/>
    <b v="0"/>
    <n v="27"/>
    <b v="1"/>
    <s v="theater/plays"/>
    <n v="1.0257142857142858"/>
    <n v="133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2-09T21:18:29"/>
    <n v="1450819109"/>
    <x v="3716"/>
    <b v="0"/>
    <n v="24"/>
    <b v="1"/>
    <s v="theater/plays"/>
    <n v="1.5575000000000001"/>
    <n v="5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28T20:47:29"/>
    <n v="1428526049"/>
    <x v="3717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3-18T17:11:15"/>
    <n v="1422465075"/>
    <x v="3718"/>
    <b v="0"/>
    <n v="46"/>
    <b v="1"/>
    <s v="theater/plays"/>
    <n v="2.3940000000000001"/>
    <n v="26"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7-11T17:31:06"/>
    <n v="1432402266"/>
    <x v="3719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21T23:50:06"/>
    <n v="1433980206"/>
    <x v="3720"/>
    <b v="0"/>
    <n v="40"/>
    <b v="1"/>
    <s v="theater/plays"/>
    <n v="1.0451515151515152"/>
    <n v="86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24T23:28:04"/>
    <n v="1413412084"/>
    <x v="3721"/>
    <b v="0"/>
    <n v="44"/>
    <b v="1"/>
    <s v="theater/plays"/>
    <n v="1.008"/>
    <n v="11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3-01T22:59:00"/>
    <n v="1452614847"/>
    <x v="3722"/>
    <b v="0"/>
    <n v="35"/>
    <b v="1"/>
    <s v="theater/plays"/>
    <n v="1.1120000000000001"/>
    <n v="4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2-19T19:04:22"/>
    <n v="1414778662"/>
    <x v="3723"/>
    <b v="0"/>
    <n v="63"/>
    <b v="1"/>
    <s v="theater/plays"/>
    <n v="1.0204444444444445"/>
    <n v="73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23T23:00:00"/>
    <n v="1459856860"/>
    <x v="3724"/>
    <b v="0"/>
    <n v="89"/>
    <b v="1"/>
    <s v="theater/plays"/>
    <n v="1.0254767441860466"/>
    <n v="50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3-08T21:30:00"/>
    <n v="1454366467"/>
    <x v="3725"/>
    <b v="0"/>
    <n v="15"/>
    <b v="1"/>
    <s v="theater/plays"/>
    <n v="1.27"/>
    <n v="25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5-18T21:00:00"/>
    <n v="1459567371"/>
    <x v="3726"/>
    <b v="0"/>
    <n v="46"/>
    <b v="1"/>
    <s v="theater/plays"/>
    <n v="3.3870588235294119"/>
    <n v="6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1-08T04:55:00"/>
    <n v="1474273294"/>
    <x v="3727"/>
    <b v="0"/>
    <n v="33"/>
    <b v="1"/>
    <s v="theater/plays"/>
    <n v="1.0075000000000001"/>
    <n v="61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9-07T04:06:16"/>
    <n v="1437365176"/>
    <x v="3728"/>
    <b v="0"/>
    <n v="31"/>
    <b v="0"/>
    <s v="theater/plays"/>
    <n v="9.3100000000000002E-2"/>
    <n v="60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4-11T03:55:12"/>
    <n v="1423198512"/>
    <x v="3729"/>
    <b v="0"/>
    <n v="5"/>
    <b v="0"/>
    <s v="theater/plays"/>
    <n v="7.2400000000000006E-2"/>
    <n v="72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9-05T16:15:59"/>
    <n v="1437236159"/>
    <x v="3730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29T03:23:00"/>
    <n v="1418234646"/>
    <x v="3731"/>
    <b v="0"/>
    <n v="12"/>
    <b v="0"/>
    <s v="theater/plays"/>
    <n v="0.11272727272727273"/>
    <n v="52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2-12T12:00:00"/>
    <n v="1416932133"/>
    <x v="3732"/>
    <b v="0"/>
    <n v="4"/>
    <b v="0"/>
    <s v="theater/plays"/>
    <n v="0.15411764705882353"/>
    <n v="33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5-07T22:30:00"/>
    <n v="1428539708"/>
    <x v="3733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6-13T21:38:16"/>
    <n v="1427405896"/>
    <x v="3734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6-16T16:38:09"/>
    <n v="1430239089"/>
    <x v="3735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4-11T18:00:00"/>
    <n v="1423847093"/>
    <x v="3736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2-01T06:59:00"/>
    <n v="1445358903"/>
    <x v="3737"/>
    <b v="0"/>
    <n v="4"/>
    <b v="0"/>
    <s v="theater/plays"/>
    <n v="0.21428571428571427"/>
    <n v="38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8-03T22:00:00"/>
    <n v="1403562705"/>
    <x v="3738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8-05T10:47:48"/>
    <n v="1467024468"/>
    <x v="3739"/>
    <b v="0"/>
    <n v="8"/>
    <b v="0"/>
    <s v="theater/plays"/>
    <n v="0.20125000000000001"/>
    <n v="101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31T01:53:58"/>
    <n v="1405217355"/>
    <x v="3740"/>
    <b v="0"/>
    <n v="14"/>
    <b v="0"/>
    <s v="theater/plays"/>
    <n v="0.17899999999999999"/>
    <n v="26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6-01-05T22:05:50"/>
    <n v="1447797950"/>
    <x v="3741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25T05:09:04"/>
    <n v="1407388144"/>
    <x v="3742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22T17:02:44"/>
    <n v="1401814964"/>
    <x v="3743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24T03:59:00"/>
    <n v="1401823952"/>
    <x v="3744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29T16:45:02"/>
    <n v="1405097102"/>
    <x v="3745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27T09:20:39"/>
    <n v="1473326439"/>
    <x v="3746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24T22:59:00"/>
    <n v="1433833896"/>
    <x v="3747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3-06T05:59:00"/>
    <n v="1453827436"/>
    <x v="3748"/>
    <b v="0"/>
    <n v="52"/>
    <b v="1"/>
    <s v="theater/musical"/>
    <n v="1.0351999999999999"/>
    <n v="100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5-18T03:59:00"/>
    <n v="1459220588"/>
    <x v="3749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3-01T07:59:00"/>
    <n v="1421105608"/>
    <x v="3750"/>
    <b v="0"/>
    <n v="28"/>
    <b v="1"/>
    <s v="theater/musical"/>
    <n v="1.0044999999999999"/>
    <n v="21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21T23:51:13"/>
    <n v="1454460673"/>
    <x v="3751"/>
    <b v="0"/>
    <n v="11"/>
    <b v="1"/>
    <s v="theater/musical"/>
    <n v="1.3260000000000001"/>
    <n v="121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1-04T21:00:00"/>
    <n v="1473189335"/>
    <x v="3752"/>
    <b v="0"/>
    <n v="15"/>
    <b v="1"/>
    <s v="theater/musical"/>
    <n v="1.1299999999999999"/>
    <n v="38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22T00:00:00"/>
    <n v="1430768800"/>
    <x v="3753"/>
    <b v="0"/>
    <n v="30"/>
    <b v="1"/>
    <s v="theater/musical"/>
    <n v="1.0334000000000001"/>
    <n v="17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8-14T04:59:00"/>
    <n v="1403125737"/>
    <x v="3754"/>
    <b v="0"/>
    <n v="27"/>
    <b v="1"/>
    <s v="theater/musical"/>
    <n v="1.2"/>
    <n v="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5-04T20:48:27"/>
    <n v="1458161307"/>
    <x v="3755"/>
    <b v="0"/>
    <n v="28"/>
    <b v="1"/>
    <s v="theater/musical"/>
    <n v="1.2963636363636364"/>
    <n v="2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30T19:33:18"/>
    <n v="1399923198"/>
    <x v="3756"/>
    <b v="0"/>
    <n v="17"/>
    <b v="1"/>
    <s v="theater/musical"/>
    <n v="1.0111111111111111"/>
    <n v="26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20T20:25:15"/>
    <n v="1415737515"/>
    <x v="3757"/>
    <b v="0"/>
    <n v="50"/>
    <b v="1"/>
    <s v="theater/musical"/>
    <n v="1.0851428571428572"/>
    <n v="76"/>
    <x v="1"/>
    <x v="40"/>
  </r>
  <r>
    <n v="3758"/>
    <s v="Luigi's Ladies"/>
    <s v="LUIGI'S LADIES: an original one-woman musical comedy"/>
    <n v="1500"/>
    <n v="1535"/>
    <x v="0"/>
    <x v="0"/>
    <s v="USD"/>
    <n v="1400475600"/>
    <d v="2014-06-07T05:00:00"/>
    <n v="1397819938"/>
    <x v="3758"/>
    <b v="0"/>
    <n v="26"/>
    <b v="1"/>
    <s v="theater/musical"/>
    <n v="1.0233333333333334"/>
    <n v="59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9-14T02:35:53"/>
    <n v="1435372553"/>
    <x v="3759"/>
    <b v="0"/>
    <n v="88"/>
    <b v="1"/>
    <s v="theater/musical"/>
    <n v="1.1024425000000002"/>
    <n v="50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24T12:36:26"/>
    <n v="1397133386"/>
    <x v="3760"/>
    <b v="0"/>
    <n v="91"/>
    <b v="1"/>
    <s v="theater/musical"/>
    <n v="1.010154"/>
    <n v="56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29T23:00:00"/>
    <n v="1434625937"/>
    <x v="3761"/>
    <b v="0"/>
    <n v="3"/>
    <b v="1"/>
    <s v="theater/musical"/>
    <n v="1"/>
    <n v="1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21T19:31:29"/>
    <n v="1436383889"/>
    <x v="3762"/>
    <b v="0"/>
    <n v="28"/>
    <b v="1"/>
    <s v="theater/musical"/>
    <n v="1.0624"/>
    <n v="47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20T17:00:26"/>
    <n v="1425319226"/>
    <x v="3763"/>
    <b v="0"/>
    <n v="77"/>
    <b v="1"/>
    <s v="theater/musical"/>
    <n v="1"/>
    <n v="65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6-17T00:36:00"/>
    <n v="1462824832"/>
    <x v="3764"/>
    <b v="0"/>
    <n v="27"/>
    <b v="1"/>
    <s v="theater/musical"/>
    <n v="1"/>
    <n v="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8-18T18:38:02"/>
    <n v="1404153482"/>
    <x v="3765"/>
    <b v="0"/>
    <n v="107"/>
    <b v="1"/>
    <s v="theater/musical"/>
    <n v="1.1345714285714286"/>
    <n v="74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22T04:00:45"/>
    <n v="1401336045"/>
    <x v="3766"/>
    <b v="0"/>
    <n v="96"/>
    <b v="1"/>
    <s v="theater/musical"/>
    <n v="1.0265010000000001"/>
    <n v="107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20T04:59:00"/>
    <n v="1423960097"/>
    <x v="3767"/>
    <b v="0"/>
    <n v="56"/>
    <b v="1"/>
    <s v="theater/musical"/>
    <n v="1.1675"/>
    <n v="42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7-01T17:28:10"/>
    <n v="1400002090"/>
    <x v="3768"/>
    <b v="0"/>
    <n v="58"/>
    <b v="1"/>
    <s v="theater/musical"/>
    <n v="1.0765274999999999"/>
    <n v="74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5-04T14:21:19"/>
    <n v="1458138079"/>
    <x v="3769"/>
    <b v="0"/>
    <n v="15"/>
    <b v="1"/>
    <s v="theater/musical"/>
    <n v="1"/>
    <n v="7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7-02T22:20:10"/>
    <n v="1431642010"/>
    <x v="377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6-06-06T00:00:00"/>
    <n v="1462307652"/>
    <x v="3771"/>
    <b v="0"/>
    <n v="38"/>
    <b v="1"/>
    <s v="theater/musical"/>
    <n v="1.46"/>
    <n v="38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2-18T06:00:00"/>
    <n v="1478616506"/>
    <x v="3772"/>
    <b v="0"/>
    <n v="33"/>
    <b v="1"/>
    <s v="theater/musical"/>
    <n v="1.1020000000000001"/>
    <n v="16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2-04T02:08:00"/>
    <n v="1476317247"/>
    <x v="3773"/>
    <b v="0"/>
    <n v="57"/>
    <b v="1"/>
    <s v="theater/musical"/>
    <n v="1.0820000000000001"/>
    <n v="95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28T19:00:55"/>
    <n v="1427223655"/>
    <x v="3774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28T04:00:00"/>
    <n v="1426199843"/>
    <x v="3775"/>
    <b v="0"/>
    <n v="14"/>
    <b v="1"/>
    <s v="theater/musical"/>
    <n v="1.0024999999999999"/>
    <n v="143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20T01:00:00"/>
    <n v="1403599778"/>
    <x v="3776"/>
    <b v="0"/>
    <n v="94"/>
    <b v="1"/>
    <s v="theater/musical"/>
    <n v="1.0671250000000001"/>
    <n v="91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10-16T04:00:00"/>
    <n v="1409884821"/>
    <x v="3777"/>
    <b v="0"/>
    <n v="59"/>
    <b v="1"/>
    <s v="theater/musical"/>
    <n v="1.4319999999999999"/>
    <n v="49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5-03-05T19:39:40"/>
    <n v="1418758780"/>
    <x v="3778"/>
    <b v="0"/>
    <n v="36"/>
    <b v="1"/>
    <s v="theater/musical"/>
    <n v="1.0504166666666668"/>
    <n v="70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4-14T16:39:00"/>
    <n v="1456421940"/>
    <x v="3779"/>
    <b v="0"/>
    <n v="115"/>
    <b v="1"/>
    <s v="theater/musical"/>
    <n v="1.0398000000000001"/>
    <n v="136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8-01T20:06:00"/>
    <n v="1433999785"/>
    <x v="3780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27T21:11:25"/>
    <n v="1408050685"/>
    <x v="3781"/>
    <b v="0"/>
    <n v="52"/>
    <b v="1"/>
    <s v="theater/musical"/>
    <n v="1.0966666666666667"/>
    <n v="95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8-12T23:00:00"/>
    <n v="1466887297"/>
    <x v="3782"/>
    <b v="0"/>
    <n v="27"/>
    <b v="1"/>
    <s v="theater/musical"/>
    <n v="1.0175000000000001"/>
    <n v="75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4-03T16:00:00"/>
    <n v="1455938520"/>
    <x v="3783"/>
    <b v="0"/>
    <n v="24"/>
    <b v="1"/>
    <s v="theater/musical"/>
    <n v="1.2891666666666666"/>
    <n v="6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29T23:32:12"/>
    <n v="1465601532"/>
    <x v="3784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21T10:03:00"/>
    <n v="1467040769"/>
    <x v="3785"/>
    <b v="0"/>
    <n v="30"/>
    <b v="1"/>
    <s v="theater/musical"/>
    <n v="1.5075000000000001"/>
    <n v="101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6-15T00:54:35"/>
    <n v="1461718475"/>
    <x v="3786"/>
    <b v="0"/>
    <n v="71"/>
    <b v="1"/>
    <s v="theater/musical"/>
    <n v="1.1096666666666666"/>
    <n v="94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30T03:59:00"/>
    <n v="1434113406"/>
    <x v="3787"/>
    <b v="0"/>
    <n v="10"/>
    <b v="1"/>
    <s v="theater/musical"/>
    <n v="1.0028571428571429"/>
    <n v="3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6-01-11T16:18:00"/>
    <n v="1448469719"/>
    <x v="3788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7-04T19:10:18"/>
    <n v="1431630618"/>
    <x v="3789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2-11T17:00:23"/>
    <n v="1477238423"/>
    <x v="3790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25T16:36:32"/>
    <n v="1399480592"/>
    <x v="3791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d v="2015-08-03T10:43:42"/>
    <n v="1434365022"/>
    <x v="3792"/>
    <b v="0"/>
    <n v="2"/>
    <b v="0"/>
    <s v="theater/musical"/>
    <n v="2.8E-3"/>
    <n v="18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5-01-04T22:32:09"/>
    <n v="1416954729"/>
    <x v="3793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26T13:55:54"/>
    <n v="1431093354"/>
    <x v="379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9-16T22:30:00"/>
    <n v="1437042490"/>
    <x v="3795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2-02T00:42:36"/>
    <n v="1479170556"/>
    <x v="379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5-09T21:09:25"/>
    <n v="1426972165"/>
    <x v="3797"/>
    <b v="0"/>
    <n v="37"/>
    <b v="0"/>
    <s v="theater/musical"/>
    <n v="0.89666666666666661"/>
    <n v="145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29T17:20:48"/>
    <n v="1405099248"/>
    <x v="379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30T22:20:43"/>
    <n v="1455142843"/>
    <x v="3799"/>
    <b v="0"/>
    <n v="4"/>
    <b v="0"/>
    <s v="theater/musical"/>
    <n v="4.02E-2"/>
    <n v="101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30T04:59:00"/>
    <n v="1418146883"/>
    <x v="3800"/>
    <b v="0"/>
    <n v="16"/>
    <b v="0"/>
    <s v="theater/musical"/>
    <n v="4.0045454545454544E-2"/>
    <n v="5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21T16:13:36"/>
    <n v="1417536816"/>
    <x v="3801"/>
    <b v="0"/>
    <n v="9"/>
    <b v="0"/>
    <s v="theater/musical"/>
    <n v="8.5199999999999998E-2"/>
    <n v="47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1-10T03:01:46"/>
    <n v="1442890906"/>
    <x v="3802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23T23:19:28"/>
    <n v="1454541568"/>
    <x v="3803"/>
    <b v="0"/>
    <n v="40"/>
    <b v="0"/>
    <s v="theater/musical"/>
    <n v="0.19650000000000001"/>
    <n v="59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8-19T07:00:00"/>
    <n v="1465172024"/>
    <x v="380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10-16T21:17:20"/>
    <n v="1406668640"/>
    <x v="3805"/>
    <b v="0"/>
    <n v="2"/>
    <b v="0"/>
    <s v="theater/musical"/>
    <n v="2.0000000000000002E-5"/>
    <n v="2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7-18T06:13:01"/>
    <n v="1402294381"/>
    <x v="3806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22T21:48:59"/>
    <n v="1427492939"/>
    <x v="3807"/>
    <b v="0"/>
    <n v="9"/>
    <b v="0"/>
    <s v="theater/musical"/>
    <n v="0.30333333333333334"/>
    <n v="51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5-14T09:53:39"/>
    <n v="1424775219"/>
    <x v="3808"/>
    <b v="0"/>
    <n v="24"/>
    <b v="1"/>
    <s v="theater/plays"/>
    <n v="1"/>
    <n v="42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8-18T23:00:00"/>
    <n v="1402403907"/>
    <x v="3809"/>
    <b v="0"/>
    <n v="38"/>
    <b v="1"/>
    <s v="theater/plays"/>
    <n v="1.0125"/>
    <n v="53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4-09T19:22:38"/>
    <n v="1424377358"/>
    <x v="3810"/>
    <b v="0"/>
    <n v="26"/>
    <b v="1"/>
    <s v="theater/plays"/>
    <n v="1.2173333333333334"/>
    <n v="70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6-19T11:00:00"/>
    <n v="1461769373"/>
    <x v="3811"/>
    <b v="0"/>
    <n v="19"/>
    <b v="1"/>
    <s v="theater/plays"/>
    <n v="3.3"/>
    <n v="4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20T03:59:00"/>
    <n v="1429120908"/>
    <x v="3812"/>
    <b v="0"/>
    <n v="11"/>
    <b v="1"/>
    <s v="theater/plays"/>
    <n v="1.0954999999999999"/>
    <n v="19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7-03T21:43:00"/>
    <n v="1462603021"/>
    <x v="3813"/>
    <b v="0"/>
    <n v="27"/>
    <b v="1"/>
    <s v="theater/plays"/>
    <n v="1.0095190476190474"/>
    <n v="79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20T03:59:00"/>
    <n v="1424727712"/>
    <x v="3814"/>
    <b v="0"/>
    <n v="34"/>
    <b v="1"/>
    <s v="theater/plays"/>
    <n v="1.4013333333333333"/>
    <n v="6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9-08T23:00:00"/>
    <n v="1437545657"/>
    <x v="3815"/>
    <b v="0"/>
    <n v="20"/>
    <b v="1"/>
    <s v="theater/plays"/>
    <n v="1.0000100000000001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8-05T16:33:43"/>
    <n v="1403022823"/>
    <x v="3816"/>
    <b v="0"/>
    <n v="37"/>
    <b v="1"/>
    <s v="theater/plays"/>
    <n v="1.19238"/>
    <n v="48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1-12T03:59:00"/>
    <n v="1444236216"/>
    <x v="3817"/>
    <b v="0"/>
    <n v="20"/>
    <b v="1"/>
    <s v="theater/plays"/>
    <n v="1.0725"/>
    <n v="107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31T19:13:02"/>
    <n v="1423599182"/>
    <x v="3818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8-05T21:02:00"/>
    <n v="1435554104"/>
    <x v="3819"/>
    <b v="0"/>
    <n v="26"/>
    <b v="1"/>
    <s v="theater/plays"/>
    <n v="1.0640000000000001"/>
    <n v="41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24T15:38:37"/>
    <n v="1433518717"/>
    <x v="3820"/>
    <b v="0"/>
    <n v="20"/>
    <b v="1"/>
    <s v="theater/plays"/>
    <n v="1.4333333333333333"/>
    <n v="22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23T04:20:07"/>
    <n v="1449116407"/>
    <x v="3821"/>
    <b v="0"/>
    <n v="46"/>
    <b v="1"/>
    <s v="theater/plays"/>
    <n v="1.0454285714285714"/>
    <n v="80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2-07T22:59:00"/>
    <n v="1448136417"/>
    <x v="3822"/>
    <b v="0"/>
    <n v="76"/>
    <b v="1"/>
    <s v="theater/plays"/>
    <n v="1.1002000000000001"/>
    <n v="7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8-08T03:59:00"/>
    <n v="1434405044"/>
    <x v="3823"/>
    <b v="0"/>
    <n v="41"/>
    <b v="1"/>
    <s v="theater/plays"/>
    <n v="1.06"/>
    <n v="6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20T13:41:00"/>
    <n v="1469026903"/>
    <x v="3824"/>
    <b v="0"/>
    <n v="7"/>
    <b v="1"/>
    <s v="theater/plays"/>
    <n v="1.08"/>
    <n v="3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7-06T01:40:14"/>
    <n v="1432690814"/>
    <x v="3825"/>
    <b v="0"/>
    <n v="49"/>
    <b v="1"/>
    <s v="theater/plays"/>
    <n v="1.0542"/>
    <n v="108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26T10:09:54"/>
    <n v="1428401394"/>
    <x v="3826"/>
    <b v="0"/>
    <n v="26"/>
    <b v="1"/>
    <s v="theater/plays"/>
    <n v="1.1916666666666667"/>
    <n v="28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4-15T00:00:00"/>
    <n v="1422656201"/>
    <x v="3827"/>
    <b v="0"/>
    <n v="65"/>
    <b v="1"/>
    <s v="theater/plays"/>
    <n v="1.5266666666666666"/>
    <n v="70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5-01-19T13:39:47"/>
    <n v="1414845587"/>
    <x v="3828"/>
    <b v="0"/>
    <n v="28"/>
    <b v="1"/>
    <s v="theater/plays"/>
    <n v="1"/>
    <n v="179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9-19T20:46:11"/>
    <n v="1470948371"/>
    <x v="3829"/>
    <b v="0"/>
    <n v="8"/>
    <b v="1"/>
    <s v="theater/plays"/>
    <n v="1.002"/>
    <n v="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6-15T17:46:51"/>
    <n v="1463161611"/>
    <x v="3830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24T21:22:25"/>
    <n v="1413404545"/>
    <x v="3831"/>
    <b v="0"/>
    <n v="9"/>
    <b v="1"/>
    <s v="theater/plays"/>
    <n v="1.0602199999999999"/>
    <n v="5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3-10T02:45:35"/>
    <n v="1452048335"/>
    <x v="3832"/>
    <b v="0"/>
    <n v="9"/>
    <b v="1"/>
    <s v="theater/plays"/>
    <n v="1.0466666666666666"/>
    <n v="140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20T19:09:00"/>
    <n v="1416516972"/>
    <x v="3833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7-07T10:41:07"/>
    <n v="1432032067"/>
    <x v="3834"/>
    <b v="0"/>
    <n v="57"/>
    <b v="1"/>
    <s v="theater/plays"/>
    <n v="1.0903333333333334"/>
    <n v="57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5-10T22:36:48"/>
    <n v="1459463808"/>
    <x v="3835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22T04:09:00"/>
    <n v="1467497652"/>
    <x v="3836"/>
    <b v="0"/>
    <n v="14"/>
    <b v="1"/>
    <s v="theater/plays"/>
    <n v="1.125"/>
    <n v="64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22T18:22:38"/>
    <n v="1432837358"/>
    <x v="3837"/>
    <b v="0"/>
    <n v="17"/>
    <b v="1"/>
    <s v="theater/plays"/>
    <n v="1.0209999999999999"/>
    <n v="120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6-10T17:03:29"/>
    <n v="1429722209"/>
    <x v="3838"/>
    <b v="0"/>
    <n v="100"/>
    <b v="1"/>
    <s v="theater/plays"/>
    <n v="1.00824"/>
    <n v="1008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8-18T03:25:24"/>
    <n v="1433042724"/>
    <x v="3839"/>
    <b v="0"/>
    <n v="32"/>
    <b v="1"/>
    <s v="theater/plays"/>
    <n v="1.0125"/>
    <n v="63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4-16T15:50:29"/>
    <n v="1457023829"/>
    <x v="3840"/>
    <b v="0"/>
    <n v="3"/>
    <b v="1"/>
    <s v="theater/plays"/>
    <n v="65"/>
    <n v="22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8-08T18:51:27"/>
    <n v="1400698287"/>
    <x v="3841"/>
    <b v="1"/>
    <n v="34"/>
    <b v="0"/>
    <s v="theater/plays"/>
    <n v="8.72E-2"/>
    <n v="26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30T11:50:52"/>
    <n v="1397217052"/>
    <x v="3842"/>
    <b v="1"/>
    <n v="23"/>
    <b v="0"/>
    <s v="theater/plays"/>
    <n v="0.21940000000000001"/>
    <n v="48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20T01:44:24"/>
    <n v="1399427064"/>
    <x v="3843"/>
    <b v="1"/>
    <n v="19"/>
    <b v="0"/>
    <s v="theater/plays"/>
    <n v="0.21299999999999999"/>
    <n v="56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22T06:59:00"/>
    <n v="1399474134"/>
    <x v="3844"/>
    <b v="1"/>
    <n v="50"/>
    <b v="0"/>
    <s v="theater/plays"/>
    <n v="0.41489795918367345"/>
    <n v="81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20T15:02:54"/>
    <n v="1441119774"/>
    <x v="3845"/>
    <b v="1"/>
    <n v="12"/>
    <b v="0"/>
    <s v="theater/plays"/>
    <n v="2.1049999999999999E-2"/>
    <n v="70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23T06:59:00"/>
    <n v="1409721542"/>
    <x v="3846"/>
    <b v="1"/>
    <n v="8"/>
    <b v="0"/>
    <s v="theater/plays"/>
    <n v="2.7E-2"/>
    <n v="24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8-07T05:23:11"/>
    <n v="1433395391"/>
    <x v="3847"/>
    <b v="1"/>
    <n v="9"/>
    <b v="0"/>
    <s v="theater/plays"/>
    <n v="0.16161904761904761"/>
    <n v="189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1-06T19:36:29"/>
    <n v="1442604989"/>
    <x v="3848"/>
    <b v="1"/>
    <n v="43"/>
    <b v="0"/>
    <s v="theater/plays"/>
    <n v="0.16376923076923078"/>
    <n v="50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30T18:24:44"/>
    <n v="1431455084"/>
    <x v="3849"/>
    <b v="1"/>
    <n v="28"/>
    <b v="0"/>
    <s v="theater/plays"/>
    <n v="7.0433333333333334E-2"/>
    <n v="75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1-20T02:59:03"/>
    <n v="1417489143"/>
    <x v="3850"/>
    <b v="1"/>
    <n v="4"/>
    <b v="0"/>
    <s v="theater/plays"/>
    <n v="3.7999999999999999E-2"/>
    <n v="10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8-05T10:32:59"/>
    <n v="1434537179"/>
    <x v="3851"/>
    <b v="1"/>
    <n v="24"/>
    <b v="0"/>
    <s v="theater/plays"/>
    <n v="0.34079999999999999"/>
    <n v="36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4-15T03:34:36"/>
    <n v="1425270876"/>
    <x v="3852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20T20:09:38"/>
    <n v="1406578178"/>
    <x v="3853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28T21:14:18"/>
    <n v="1428614058"/>
    <x v="3854"/>
    <b v="0"/>
    <n v="20"/>
    <b v="0"/>
    <s v="theater/plays"/>
    <n v="0.16254545454545455"/>
    <n v="89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4-14T22:17:51"/>
    <n v="1424819871"/>
    <x v="3855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27T16:50:03"/>
    <n v="1423245003"/>
    <x v="3856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20T17:12:00"/>
    <n v="1404927690"/>
    <x v="3857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6-10T21:00:00"/>
    <n v="1430734844"/>
    <x v="3858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7-14T21:00:00"/>
    <n v="1401485207"/>
    <x v="3859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31T15:51:50"/>
    <n v="1405266710"/>
    <x v="3860"/>
    <b v="0"/>
    <n v="13"/>
    <b v="0"/>
    <s v="theater/plays"/>
    <n v="0.17666666666666667"/>
    <n v="82"/>
    <x v="1"/>
    <x v="6"/>
  </r>
  <r>
    <n v="3861"/>
    <s v="READY OR NOT HERE I COME"/>
    <s v="THE COMING OF THE LORD!"/>
    <n v="2000"/>
    <n v="100"/>
    <x v="2"/>
    <x v="0"/>
    <s v="USD"/>
    <n v="1415828820"/>
    <d v="2014-12-01T21:47:00"/>
    <n v="1412258977"/>
    <x v="3861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10-01T16:59:00"/>
    <n v="1472451356"/>
    <x v="3862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24T16:11:45"/>
    <n v="1441552305"/>
    <x v="3863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2-06T22:24:14"/>
    <n v="1445203454"/>
    <x v="386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9-18T05:30:00"/>
    <n v="1405957098"/>
    <x v="3865"/>
    <b v="0"/>
    <n v="14"/>
    <b v="0"/>
    <s v="theater/plays"/>
    <n v="0.26937422295897223"/>
    <n v="46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4-11T03:29:00"/>
    <n v="1454453021"/>
    <x v="3866"/>
    <b v="0"/>
    <n v="2"/>
    <b v="0"/>
    <s v="theater/plays"/>
    <n v="5.4999999999999997E-3"/>
    <n v="6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7-07T19:32:19"/>
    <n v="1463686339"/>
    <x v="3867"/>
    <b v="0"/>
    <n v="5"/>
    <b v="0"/>
    <s v="theater/plays"/>
    <n v="0.1255"/>
    <n v="50"/>
    <x v="1"/>
    <x v="6"/>
  </r>
  <r>
    <n v="3868"/>
    <s v="1000 words (Canceled)"/>
    <s v="New collection of music by Scott Evan Davis!"/>
    <n v="5000"/>
    <n v="10"/>
    <x v="1"/>
    <x v="1"/>
    <s v="GBP"/>
    <n v="1410191405"/>
    <d v="2014-09-27T15:50:05"/>
    <n v="1408031405"/>
    <x v="3868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4-02T03:11:00"/>
    <n v="1423761792"/>
    <x v="3869"/>
    <b v="0"/>
    <n v="15"/>
    <b v="0"/>
    <s v="theater/musical"/>
    <n v="3.44748684310884E-2"/>
    <n v="30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22T04:07:58"/>
    <n v="1401768478"/>
    <x v="3870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4-17T17:44:10"/>
    <n v="1485629050"/>
    <x v="3871"/>
    <b v="0"/>
    <n v="3"/>
    <b v="0"/>
    <s v="theater/musical"/>
    <n v="2.6666666666666668E-2"/>
    <n v="1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9-02T03:29:56"/>
    <n v="1435202996"/>
    <x v="3872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27T16:42:15"/>
    <n v="1441730535"/>
    <x v="3873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2-12T01:00:00"/>
    <n v="1420244622"/>
    <x v="3874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22T10:00:00"/>
    <n v="1472804365"/>
    <x v="387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21T14:58:48"/>
    <n v="1451833128"/>
    <x v="3876"/>
    <b v="0"/>
    <n v="46"/>
    <b v="0"/>
    <s v="theater/musical"/>
    <n v="0.52794871794871789"/>
    <n v="4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27T16:15:52"/>
    <n v="1478621752"/>
    <x v="3877"/>
    <b v="0"/>
    <n v="14"/>
    <b v="0"/>
    <s v="theater/musical"/>
    <n v="4.9639999999999997E-2"/>
    <n v="8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7-19T03:59:00"/>
    <n v="1433014746"/>
    <x v="3878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2-13T20:39:56"/>
    <n v="1419626396"/>
    <x v="3879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8-18T23:00:00"/>
    <n v="1403724820"/>
    <x v="3880"/>
    <b v="0"/>
    <n v="17"/>
    <b v="0"/>
    <s v="theater/musical"/>
    <n v="0.13066666666666665"/>
    <n v="58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3-11T00:26:39"/>
    <n v="1484958399"/>
    <x v="3881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2-19T23:03:00"/>
    <n v="1451950570"/>
    <x v="3882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21T14:27:49"/>
    <n v="1407076069"/>
    <x v="3883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4-15T17:59:52"/>
    <n v="1425322792"/>
    <x v="3884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28T22:49:51"/>
    <n v="1460242191"/>
    <x v="3885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d v="2014-12-30T05:28:22"/>
    <n v="1415683702"/>
    <x v="3886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20T22:00:00"/>
    <n v="1426538129"/>
    <x v="3887"/>
    <b v="0"/>
    <n v="2"/>
    <b v="0"/>
    <s v="theater/musical"/>
    <n v="1.7500000000000002E-2"/>
    <n v="18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3-17T13:05:58"/>
    <n v="1485522358"/>
    <x v="3888"/>
    <b v="0"/>
    <n v="14"/>
    <b v="0"/>
    <s v="theater/plays"/>
    <n v="0.27100000000000002"/>
    <n v="39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23T23:26:00"/>
    <n v="1417651630"/>
    <x v="3889"/>
    <b v="0"/>
    <n v="9"/>
    <b v="0"/>
    <s v="theater/plays"/>
    <n v="1.4749999999999999E-2"/>
    <n v="13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9-03T18:12:24"/>
    <n v="1434478344"/>
    <x v="3890"/>
    <b v="0"/>
    <n v="8"/>
    <b v="0"/>
    <s v="theater/plays"/>
    <n v="0.16826666666666668"/>
    <n v="316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4-11T04:59:00"/>
    <n v="1424488244"/>
    <x v="3891"/>
    <b v="0"/>
    <n v="7"/>
    <b v="0"/>
    <s v="theater/plays"/>
    <n v="0.32500000000000001"/>
    <n v="37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9-12T07:00:00"/>
    <n v="1408203557"/>
    <x v="3892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20T06:00:00"/>
    <n v="1400600840"/>
    <x v="3893"/>
    <b v="0"/>
    <n v="84"/>
    <b v="0"/>
    <s v="theater/plays"/>
    <n v="0.2155"/>
    <n v="128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25T04:59:00"/>
    <n v="1478386812"/>
    <x v="3894"/>
    <b v="0"/>
    <n v="11"/>
    <b v="0"/>
    <s v="theater/plays"/>
    <n v="3.4666666666666665E-2"/>
    <n v="4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3-19T06:00:18"/>
    <n v="1422424818"/>
    <x v="3895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7-06T04:36:18"/>
    <n v="1401770178"/>
    <x v="3896"/>
    <b v="0"/>
    <n v="4"/>
    <b v="0"/>
    <s v="theater/plays"/>
    <n v="0.10625"/>
    <n v="43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27T20:58:03"/>
    <n v="1418158683"/>
    <x v="3897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9-05T16:00:00"/>
    <n v="1436355270"/>
    <x v="3898"/>
    <b v="0"/>
    <n v="16"/>
    <b v="0"/>
    <s v="theater/plays"/>
    <n v="0.3256"/>
    <n v="51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31T18:36:01"/>
    <n v="1406140561"/>
    <x v="3899"/>
    <b v="0"/>
    <n v="2"/>
    <b v="0"/>
    <s v="theater/plays"/>
    <n v="1.2500000000000001E-2"/>
    <n v="63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30T02:13:11"/>
    <n v="1431396791"/>
    <x v="3900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6-01-07T19:49:59"/>
    <n v="1447098599"/>
    <x v="3901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2-03T12:14:02"/>
    <n v="1476962042"/>
    <x v="3902"/>
    <b v="0"/>
    <n v="31"/>
    <b v="0"/>
    <s v="theater/plays"/>
    <n v="0.48833333333333334"/>
    <n v="47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9-02T19:38:00"/>
    <n v="1435709765"/>
    <x v="3903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5-04T05:04:00"/>
    <n v="1427866200"/>
    <x v="3904"/>
    <b v="0"/>
    <n v="2"/>
    <b v="0"/>
    <s v="theater/plays"/>
    <n v="2.9999999999999997E-4"/>
    <n v="2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30T23:00:00"/>
    <n v="1430405903"/>
    <x v="3905"/>
    <b v="0"/>
    <n v="7"/>
    <b v="0"/>
    <s v="theater/plays"/>
    <n v="0.11533333333333333"/>
    <n v="2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7-15T13:25:00"/>
    <n v="1432072893"/>
    <x v="3906"/>
    <b v="0"/>
    <n v="16"/>
    <b v="0"/>
    <s v="theater/plays"/>
    <n v="0.67333333333333334"/>
    <n v="6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1-14T20:08:00"/>
    <n v="1411587606"/>
    <x v="3907"/>
    <b v="0"/>
    <n v="4"/>
    <b v="0"/>
    <s v="theater/plays"/>
    <n v="0.153"/>
    <n v="38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8-17T03:14:56"/>
    <n v="1405307696"/>
    <x v="3908"/>
    <b v="0"/>
    <n v="4"/>
    <b v="0"/>
    <s v="theater/plays"/>
    <n v="8.666666666666667E-2"/>
    <n v="16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30T08:37:22"/>
    <n v="1407832642"/>
    <x v="3909"/>
    <b v="0"/>
    <n v="4"/>
    <b v="0"/>
    <s v="theater/plays"/>
    <n v="2.2499999999999998E-3"/>
    <n v="34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26T18:09:57"/>
    <n v="1439057397"/>
    <x v="3910"/>
    <b v="0"/>
    <n v="3"/>
    <b v="0"/>
    <s v="theater/plays"/>
    <n v="3.0833333333333334E-2"/>
    <n v="62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2-15T20:29:37"/>
    <n v="1414438177"/>
    <x v="3911"/>
    <b v="0"/>
    <n v="36"/>
    <b v="0"/>
    <s v="theater/plays"/>
    <n v="0.37412499999999999"/>
    <n v="83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5-14T04:35:00"/>
    <n v="1424759330"/>
    <x v="3912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2-19T06:04:09"/>
    <n v="1446267849"/>
    <x v="3913"/>
    <b v="0"/>
    <n v="7"/>
    <b v="0"/>
    <s v="theater/plays"/>
    <n v="0.1"/>
    <n v="143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29T22:59:00"/>
    <n v="1429558756"/>
    <x v="3914"/>
    <b v="0"/>
    <n v="27"/>
    <b v="0"/>
    <s v="theater/plays"/>
    <n v="0.36359999999999998"/>
    <n v="3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20T23:38:29"/>
    <n v="1462232309"/>
    <x v="3915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22T11:19:12"/>
    <n v="1462360752"/>
    <x v="3916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30T12:39:21"/>
    <n v="1407847161"/>
    <x v="3917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23T16:00:00"/>
    <n v="1406131023"/>
    <x v="3918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2-06T00:00:00"/>
    <n v="1450628773"/>
    <x v="3919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2-02T10:17:40"/>
    <n v="1476436660"/>
    <x v="392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1-14T18:00:00"/>
    <n v="1413291655"/>
    <x v="3921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21T23:00:00"/>
    <n v="1421432810"/>
    <x v="3922"/>
    <b v="0"/>
    <n v="6"/>
    <b v="0"/>
    <s v="theater/plays"/>
    <n v="8.1333333333333327E-2"/>
    <n v="10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28T23:31:11"/>
    <n v="1426203071"/>
    <x v="3923"/>
    <b v="0"/>
    <n v="17"/>
    <b v="0"/>
    <s v="theater/plays"/>
    <n v="0.12034782608695652"/>
    <n v="8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7-15T23:02:02"/>
    <n v="1401231722"/>
    <x v="3924"/>
    <b v="0"/>
    <n v="40"/>
    <b v="0"/>
    <s v="theater/plays"/>
    <n v="0.15266666666666667"/>
    <n v="57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8-18T20:53:59"/>
    <n v="1404161639"/>
    <x v="3925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5-01-15T02:02:28"/>
    <n v="1417053748"/>
    <x v="3926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28T06:25:04"/>
    <n v="1404973504"/>
    <x v="3927"/>
    <b v="0"/>
    <n v="2"/>
    <b v="0"/>
    <s v="theater/plays"/>
    <n v="0.01"/>
    <n v="13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1-04T04:59:00"/>
    <n v="1442593427"/>
    <x v="3928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10-07T19:51:05"/>
    <n v="1471636265"/>
    <x v="3929"/>
    <b v="0"/>
    <n v="14"/>
    <b v="0"/>
    <s v="theater/plays"/>
    <n v="2.265E-2"/>
    <n v="32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20T06:00:00"/>
    <n v="1457078868"/>
    <x v="3930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25T03:38:27"/>
    <n v="1439350707"/>
    <x v="3931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4-04T03:02:44"/>
    <n v="1455508964"/>
    <x v="3932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8-05T00:43:00"/>
    <n v="1466205262"/>
    <x v="3933"/>
    <b v="0"/>
    <n v="12"/>
    <b v="0"/>
    <s v="theater/plays"/>
    <n v="0.15742857142857142"/>
    <n v="92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20T13:00:00"/>
    <n v="1439827639"/>
    <x v="3934"/>
    <b v="0"/>
    <n v="12"/>
    <b v="0"/>
    <s v="theater/plays"/>
    <n v="0.11"/>
    <n v="4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23T15:45:46"/>
    <n v="1438789546"/>
    <x v="3935"/>
    <b v="0"/>
    <n v="23"/>
    <b v="0"/>
    <s v="theater/plays"/>
    <n v="0.43833333333333335"/>
    <n v="5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20T07:18:40"/>
    <n v="1477981120"/>
    <x v="3936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30T15:09:20"/>
    <n v="1465830560"/>
    <x v="3937"/>
    <b v="0"/>
    <n v="10"/>
    <b v="0"/>
    <s v="theater/plays"/>
    <n v="0.86135181975736563"/>
    <n v="249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7-16T21:44:14"/>
    <n v="1432763054"/>
    <x v="3938"/>
    <b v="0"/>
    <n v="5"/>
    <b v="0"/>
    <s v="theater/plays"/>
    <n v="0.12196620583717357"/>
    <n v="79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26T04:30:00"/>
    <n v="1412328979"/>
    <x v="393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21T11:49:11"/>
    <n v="1416311351"/>
    <x v="3940"/>
    <b v="0"/>
    <n v="2"/>
    <b v="0"/>
    <s v="theater/plays"/>
    <n v="2.2000000000000001E-3"/>
    <n v="6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2-14T01:00:00"/>
    <n v="1414505137"/>
    <x v="3941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7-05T21:41:54"/>
    <n v="1429306914"/>
    <x v="3942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21T16:50:00"/>
    <n v="1443811268"/>
    <x v="3943"/>
    <b v="0"/>
    <n v="13"/>
    <b v="0"/>
    <s v="theater/plays"/>
    <n v="0.35639999999999999"/>
    <n v="13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9-15T15:54:35"/>
    <n v="1438098875"/>
    <x v="3944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6-03T19:14:28"/>
    <n v="1429125268"/>
    <x v="3945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3-19T08:00:00"/>
    <n v="1422388822"/>
    <x v="3946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21T03:25:44"/>
    <n v="1472786744"/>
    <x v="3947"/>
    <b v="0"/>
    <n v="2"/>
    <b v="0"/>
    <s v="theater/plays"/>
    <n v="3.3666666666666664E-2"/>
    <n v="51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26T07:48:43"/>
    <n v="1404892123"/>
    <x v="3948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3-02T02:53:41"/>
    <n v="1421031221"/>
    <x v="3949"/>
    <b v="0"/>
    <n v="32"/>
    <b v="0"/>
    <s v="theater/plays"/>
    <n v="0.15770000000000001"/>
    <n v="49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27T18:35:00"/>
    <n v="1457628680"/>
    <x v="395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22T18:49:02"/>
    <n v="1457120942"/>
    <x v="3951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1-14T18:58:10"/>
    <n v="1440701890"/>
    <x v="3952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8-17T23:29:00"/>
    <n v="1467162586"/>
    <x v="3953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8-02T15:37:44"/>
    <n v="1400168264"/>
    <x v="395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2-17T21:22:21"/>
    <n v="1446150141"/>
    <x v="3955"/>
    <b v="0"/>
    <n v="8"/>
    <b v="0"/>
    <s v="theater/plays"/>
    <n v="0.24285714285714285"/>
    <n v="5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5-14T00:20:00"/>
    <n v="1459203727"/>
    <x v="3956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27T23:25:54"/>
    <n v="1464045954"/>
    <x v="3957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21T14:00:00"/>
    <n v="1403822912"/>
    <x v="3958"/>
    <b v="0"/>
    <n v="16"/>
    <b v="0"/>
    <s v="theater/plays"/>
    <n v="0.32050000000000001"/>
    <n v="4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10-17T18:55:56"/>
    <n v="1409338556"/>
    <x v="3959"/>
    <b v="0"/>
    <n v="12"/>
    <b v="0"/>
    <s v="theater/plays"/>
    <n v="0.24333333333333335"/>
    <n v="24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22T20:17:36"/>
    <n v="1449260256"/>
    <x v="3960"/>
    <b v="0"/>
    <n v="4"/>
    <b v="0"/>
    <s v="theater/plays"/>
    <n v="1.4999999999999999E-2"/>
    <n v="11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27T21:23:30"/>
    <n v="1397683410"/>
    <x v="3961"/>
    <b v="0"/>
    <n v="2"/>
    <b v="0"/>
    <s v="theater/plays"/>
    <n v="4.1999999999999997E-3"/>
    <n v="11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2-17T14:54:54"/>
    <n v="1446562494"/>
    <x v="3962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2-07T04:41:57"/>
    <n v="1445226117"/>
    <x v="3963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5-08T16:19:46"/>
    <n v="1424279986"/>
    <x v="3964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5-03T04:39:40"/>
    <n v="1455428380"/>
    <x v="3965"/>
    <b v="0"/>
    <n v="4"/>
    <b v="0"/>
    <s v="theater/plays"/>
    <n v="0.14249999999999999"/>
    <n v="71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8-12T02:59:00"/>
    <n v="1402506278"/>
    <x v="3966"/>
    <b v="0"/>
    <n v="2"/>
    <b v="0"/>
    <s v="theater/plays"/>
    <n v="6.0000000000000001E-3"/>
    <n v="23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25T06:58:27"/>
    <n v="1486191507"/>
    <x v="396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6-10T19:34:33"/>
    <n v="1458761673"/>
    <x v="3968"/>
    <b v="0"/>
    <n v="11"/>
    <b v="0"/>
    <s v="theater/plays"/>
    <n v="0.10539999999999999"/>
    <n v="48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9-17T03:55:00"/>
    <n v="1471638646"/>
    <x v="3969"/>
    <b v="0"/>
    <n v="6"/>
    <b v="0"/>
    <s v="theater/plays"/>
    <n v="7.4690265486725665E-2"/>
    <n v="35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5-06T20:43:31"/>
    <n v="1458333811"/>
    <x v="3970"/>
    <b v="0"/>
    <n v="2"/>
    <b v="0"/>
    <s v="theater/plays"/>
    <n v="7.3333333333333334E-4"/>
    <n v="6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8-09T12:52:06"/>
    <n v="1403355126"/>
    <x v="3971"/>
    <b v="0"/>
    <n v="6"/>
    <b v="0"/>
    <s v="theater/plays"/>
    <n v="9.7142857142857135E-3"/>
    <n v="23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25T01:37:14"/>
    <n v="1418002634"/>
    <x v="3972"/>
    <b v="0"/>
    <n v="8"/>
    <b v="0"/>
    <s v="theater/plays"/>
    <n v="0.21099999999999999"/>
    <n v="26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28T04:00:00"/>
    <n v="1460219110"/>
    <x v="3973"/>
    <b v="0"/>
    <n v="37"/>
    <b v="0"/>
    <s v="theater/plays"/>
    <n v="0.78100000000000003"/>
    <n v="106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21T13:07:28"/>
    <n v="1462280848"/>
    <x v="3974"/>
    <b v="0"/>
    <n v="11"/>
    <b v="0"/>
    <s v="theater/plays"/>
    <n v="0.32"/>
    <n v="2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8-01T20:48:18"/>
    <n v="1465850898"/>
    <x v="3975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20T07:00:00"/>
    <n v="1405024561"/>
    <x v="3976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8-10T18:55:32"/>
    <n v="1466621732"/>
    <x v="3977"/>
    <b v="0"/>
    <n v="6"/>
    <b v="0"/>
    <s v="theater/plays"/>
    <n v="1.4500000000000001E-2"/>
    <n v="218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2-19T15:25:53"/>
    <n v="1417533953"/>
    <x v="3978"/>
    <b v="0"/>
    <n v="8"/>
    <b v="0"/>
    <s v="theater/plays"/>
    <n v="0.107"/>
    <n v="27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4-17T20:00:00"/>
    <n v="1425678057"/>
    <x v="3979"/>
    <b v="0"/>
    <n v="6"/>
    <b v="0"/>
    <s v="theater/plays"/>
    <n v="1.8333333333333333E-2"/>
    <n v="1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24T14:22:27"/>
    <n v="1401978147"/>
    <x v="3980"/>
    <b v="0"/>
    <n v="7"/>
    <b v="0"/>
    <s v="theater/plays"/>
    <n v="0.18"/>
    <n v="64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8-05T04:19:09"/>
    <n v="1463545149"/>
    <x v="3981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26T19:26:20"/>
    <n v="1431113180"/>
    <x v="3982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6-08T06:59:00"/>
    <n v="1397854356"/>
    <x v="3983"/>
    <b v="0"/>
    <n v="46"/>
    <b v="0"/>
    <s v="theater/plays"/>
    <n v="0.34802513464991025"/>
    <n v="84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27T00:00:00"/>
    <n v="1412809644"/>
    <x v="3984"/>
    <b v="0"/>
    <n v="10"/>
    <b v="0"/>
    <s v="theater/plays"/>
    <n v="6.3333333333333339E-2"/>
    <n v="1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3-10T21:05:00"/>
    <n v="1454173120"/>
    <x v="3985"/>
    <b v="0"/>
    <n v="19"/>
    <b v="0"/>
    <s v="theater/plays"/>
    <n v="0.32050000000000001"/>
    <n v="3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25T13:04:00"/>
    <n v="1460034594"/>
    <x v="3986"/>
    <b v="0"/>
    <n v="13"/>
    <b v="0"/>
    <s v="theater/plays"/>
    <n v="9.7600000000000006E-2"/>
    <n v="38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6-04T22:11:30"/>
    <n v="1399414290"/>
    <x v="3987"/>
    <b v="0"/>
    <n v="13"/>
    <b v="0"/>
    <s v="theater/plays"/>
    <n v="0.3775"/>
    <n v="1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9-17T01:56:53"/>
    <n v="1439517413"/>
    <x v="3988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27T18:59:41"/>
    <n v="1444413581"/>
    <x v="3989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21T16:08:13"/>
    <n v="1454342893"/>
    <x v="3990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6-19T15:28:02"/>
    <n v="1430494082"/>
    <x v="3991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30T23:34:19"/>
    <n v="1444689259"/>
    <x v="3992"/>
    <b v="0"/>
    <n v="9"/>
    <b v="0"/>
    <s v="theater/plays"/>
    <n v="5.4100000000000002E-2"/>
    <n v="60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6-01T20:45:12"/>
    <n v="1428957912"/>
    <x v="3993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8-07T09:21:30"/>
    <n v="1403169690"/>
    <x v="3994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3-05T11:27:00"/>
    <n v="1421339077"/>
    <x v="3995"/>
    <b v="0"/>
    <n v="4"/>
    <b v="0"/>
    <s v="theater/plays"/>
    <n v="0.35"/>
    <n v="18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2-09T16:04:00"/>
    <n v="1415341464"/>
    <x v="3996"/>
    <b v="0"/>
    <n v="17"/>
    <b v="0"/>
    <s v="theater/plays"/>
    <n v="0.16566666666666666"/>
    <n v="29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24T08:23:41"/>
    <n v="1425633821"/>
    <x v="3997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4-16T22:07:06"/>
    <n v="1424992026"/>
    <x v="3998"/>
    <b v="0"/>
    <n v="12"/>
    <b v="0"/>
    <s v="theater/plays"/>
    <n v="0.57199999999999995"/>
    <n v="60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9-19T19:51:49"/>
    <n v="1406058798"/>
    <x v="3999"/>
    <b v="0"/>
    <n v="14"/>
    <b v="0"/>
    <s v="theater/plays"/>
    <n v="0.16514285714285715"/>
    <n v="83"/>
    <x v="1"/>
    <x v="6"/>
  </r>
  <r>
    <n v="4000"/>
    <s v="The Escorts"/>
    <s v="An Enticing Trip into the World of Assisted Dying"/>
    <n v="8000"/>
    <n v="10"/>
    <x v="2"/>
    <x v="0"/>
    <s v="USD"/>
    <n v="1462631358"/>
    <d v="2016-05-26T14:29:18"/>
    <n v="1457450958"/>
    <x v="4000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20T19:00:00"/>
    <n v="1486681708"/>
    <x v="4001"/>
    <b v="0"/>
    <n v="14"/>
    <b v="0"/>
    <s v="theater/plays"/>
    <n v="0.3775"/>
    <n v="32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10-16T01:02:41"/>
    <n v="1409187761"/>
    <x v="4002"/>
    <b v="0"/>
    <n v="4"/>
    <b v="0"/>
    <s v="theater/plays"/>
    <n v="1.84E-2"/>
    <n v="6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3-06T14:05:47"/>
    <n v="1421417147"/>
    <x v="4003"/>
    <b v="0"/>
    <n v="2"/>
    <b v="0"/>
    <s v="theater/plays"/>
    <n v="0.10050000000000001"/>
    <n v="101"/>
    <x v="1"/>
    <x v="6"/>
  </r>
  <r>
    <n v="4004"/>
    <s v="South Florida Tours"/>
    <s v="Help Launch The Queen Into South Florida!"/>
    <n v="500"/>
    <n v="1"/>
    <x v="2"/>
    <x v="0"/>
    <s v="USD"/>
    <n v="1412740457"/>
    <d v="2014-10-27T03:54:17"/>
    <n v="1410148457"/>
    <x v="4004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1-08T19:23:05"/>
    <n v="1408648985"/>
    <x v="400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3-06T18:33:07"/>
    <n v="1453487587"/>
    <x v="4006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9-14T16:28:00"/>
    <n v="1406572381"/>
    <x v="4007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8-10T23:08:27"/>
    <n v="1435014507"/>
    <x v="4008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28T16:49:20"/>
    <n v="1406825360"/>
    <x v="4009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1-14T18:29:26"/>
    <n v="1412879366"/>
    <x v="4010"/>
    <b v="0"/>
    <n v="38"/>
    <b v="0"/>
    <s v="theater/plays"/>
    <n v="0.24194444444444443"/>
    <n v="46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2-16T13:04:38"/>
    <n v="1419858278"/>
    <x v="4011"/>
    <b v="0"/>
    <n v="4"/>
    <b v="0"/>
    <s v="theater/plays"/>
    <n v="7.5999999999999998E-2"/>
    <n v="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21T13:04:09"/>
    <n v="1427979849"/>
    <x v="4012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3-07T07:13:43"/>
    <n v="1421478823"/>
    <x v="401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24T05:54:29"/>
    <n v="1455861269"/>
    <x v="4014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8-07T18:44:23"/>
    <n v="1434739463"/>
    <x v="4015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10-06T20:56:40"/>
    <n v="1408395400"/>
    <x v="4016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23T16:07:54"/>
    <n v="1407254874"/>
    <x v="4017"/>
    <b v="0"/>
    <n v="2"/>
    <b v="0"/>
    <s v="theater/plays"/>
    <n v="1.0500000000000001E-2"/>
    <n v="53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26T21:51:48"/>
    <n v="1473285108"/>
    <x v="4018"/>
    <b v="0"/>
    <n v="4"/>
    <b v="0"/>
    <s v="theater/plays"/>
    <n v="8.666666666666667E-2"/>
    <n v="33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5-04T16:28:00"/>
    <n v="1455725596"/>
    <x v="4019"/>
    <b v="0"/>
    <n v="4"/>
    <b v="0"/>
    <s v="theater/plays"/>
    <n v="8.2857142857142851E-3"/>
    <n v="7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4-12T03:34:59"/>
    <n v="1424579699"/>
    <x v="4020"/>
    <b v="0"/>
    <n v="3"/>
    <b v="0"/>
    <s v="theater/plays"/>
    <n v="0.16666666666666666"/>
    <n v="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1-14T21:52:38"/>
    <n v="1409176358"/>
    <x v="4021"/>
    <b v="0"/>
    <n v="2"/>
    <b v="0"/>
    <s v="theater/plays"/>
    <n v="8.3333333333333332E-3"/>
    <n v="63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20T02:54:00"/>
    <n v="1418824867"/>
    <x v="4022"/>
    <b v="0"/>
    <n v="197"/>
    <b v="0"/>
    <s v="theater/plays"/>
    <n v="0.69561111111111107"/>
    <n v="64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4-12T22:59:23"/>
    <n v="1454975963"/>
    <x v="402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9-19T16:04:57"/>
    <n v="1438445097"/>
    <x v="4024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8-14T05:42:16"/>
    <n v="1432705336"/>
    <x v="4025"/>
    <b v="0"/>
    <n v="4"/>
    <b v="0"/>
    <s v="theater/plays"/>
    <n v="0.05"/>
    <n v="63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23T16:43:59"/>
    <n v="1444059839"/>
    <x v="4026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3-14T01:00:00"/>
    <n v="1486077481"/>
    <x v="4027"/>
    <b v="0"/>
    <n v="7"/>
    <b v="0"/>
    <s v="theater/plays"/>
    <n v="7.166666666666667E-2"/>
    <n v="3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24T22:31:40"/>
    <n v="1399415500"/>
    <x v="4028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6-01-02T00:36:10"/>
    <n v="1447461370"/>
    <x v="4029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22T18:49:00"/>
    <n v="1452008599"/>
    <x v="4030"/>
    <b v="0"/>
    <n v="6"/>
    <b v="0"/>
    <s v="theater/plays"/>
    <n v="0.16"/>
    <n v="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5-01-06T15:02:44"/>
    <n v="1414591364"/>
    <x v="4031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6-01-03T20:25:16"/>
    <n v="1445023516"/>
    <x v="4032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21T09:00:00"/>
    <n v="1472711224"/>
    <x v="4033"/>
    <b v="0"/>
    <n v="94"/>
    <b v="0"/>
    <s v="theater/plays"/>
    <n v="0.25698702928870293"/>
    <n v="6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22T21:44:10"/>
    <n v="1425509050"/>
    <x v="4034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1-09T21:11:27"/>
    <n v="1411333887"/>
    <x v="4035"/>
    <b v="0"/>
    <n v="25"/>
    <b v="0"/>
    <s v="theater/plays"/>
    <n v="0.36849999999999999"/>
    <n v="147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20T22:30:00"/>
    <n v="1402784964"/>
    <x v="4036"/>
    <b v="0"/>
    <n v="17"/>
    <b v="0"/>
    <s v="theater/plays"/>
    <n v="0.47049999999999997"/>
    <n v="16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6-12T14:25:00"/>
    <n v="1462585315"/>
    <x v="4037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1-05T19:10:10"/>
    <n v="1408389010"/>
    <x v="4038"/>
    <b v="0"/>
    <n v="4"/>
    <b v="0"/>
    <s v="theater/plays"/>
    <n v="0.12039999999999999"/>
    <n v="7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20T05:59:00"/>
    <n v="1446048367"/>
    <x v="4039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8-06T03:00:00"/>
    <n v="1432100004"/>
    <x v="4040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25T11:22:34"/>
    <n v="1467976954"/>
    <x v="4041"/>
    <b v="0"/>
    <n v="2"/>
    <b v="0"/>
    <s v="theater/plays"/>
    <n v="4.1999999999999997E-3"/>
    <n v="11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2-08T19:16:00"/>
    <n v="1419213664"/>
    <x v="4042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2-09T22:58:45"/>
    <n v="1415228325"/>
    <x v="4043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29T05:00:00"/>
    <n v="1426050982"/>
    <x v="4044"/>
    <b v="0"/>
    <n v="4"/>
    <b v="0"/>
    <s v="theater/plays"/>
    <n v="0.375"/>
    <n v="56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9-09T04:49:49"/>
    <n v="1406004589"/>
    <x v="4045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1-10T15:36:50"/>
    <n v="1411400210"/>
    <x v="4046"/>
    <b v="0"/>
    <n v="12"/>
    <b v="0"/>
    <s v="theater/plays"/>
    <n v="8.2142857142857142E-2"/>
    <n v="38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30T01:00:00"/>
    <n v="1418862743"/>
    <x v="4047"/>
    <b v="0"/>
    <n v="4"/>
    <b v="0"/>
    <s v="theater/plays"/>
    <n v="2.1999999999999999E-2"/>
    <n v="28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30T11:13:07"/>
    <n v="1457352787"/>
    <x v="4048"/>
    <b v="0"/>
    <n v="91"/>
    <b v="0"/>
    <s v="theater/plays"/>
    <n v="0.17652941176470588"/>
    <n v="33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8-02T23:00:15"/>
    <n v="1434322815"/>
    <x v="4049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1-11T15:16:31"/>
    <n v="1411485391"/>
    <x v="4050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28T06:53:00"/>
    <n v="1399058797"/>
    <x v="4051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1-01T21:05:16"/>
    <n v="1408050316"/>
    <x v="4052"/>
    <b v="0"/>
    <n v="13"/>
    <b v="0"/>
    <s v="theater/plays"/>
    <n v="0.37533333333333335"/>
    <n v="87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2-04T20:00:00"/>
    <n v="1413477228"/>
    <x v="4053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20T04:00:00"/>
    <n v="1472674285"/>
    <x v="4054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7-08T15:33:51"/>
    <n v="1400600031"/>
    <x v="4055"/>
    <b v="0"/>
    <n v="21"/>
    <b v="0"/>
    <s v="theater/plays"/>
    <n v="0.1762"/>
    <n v="42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22T19:59:00"/>
    <n v="1465856639"/>
    <x v="4056"/>
    <b v="0"/>
    <n v="9"/>
    <b v="0"/>
    <s v="theater/plays"/>
    <n v="0.53"/>
    <n v="88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2-14T23:00:00"/>
    <n v="1446506080"/>
    <x v="4057"/>
    <b v="0"/>
    <n v="6"/>
    <b v="0"/>
    <s v="theater/plays"/>
    <n v="0.22142857142857142"/>
    <n v="12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20T03:59:00"/>
    <n v="1458178044"/>
    <x v="4058"/>
    <b v="0"/>
    <n v="4"/>
    <b v="0"/>
    <s v="theater/plays"/>
    <n v="2.5333333333333333E-2"/>
    <n v="24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10-05T03:00:00"/>
    <n v="1408116152"/>
    <x v="4059"/>
    <b v="0"/>
    <n v="7"/>
    <b v="0"/>
    <s v="theater/plays"/>
    <n v="2.5000000000000001E-2"/>
    <n v="36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7-12T16:00:00"/>
    <n v="1400604056"/>
    <x v="4060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5-10T02:23:43"/>
    <n v="1456025023"/>
    <x v="4061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21T17:44:28"/>
    <n v="1464889468"/>
    <x v="4062"/>
    <b v="0"/>
    <n v="3"/>
    <b v="0"/>
    <s v="theater/plays"/>
    <n v="2.4500000000000001E-2"/>
    <n v="16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7-16T16:21:24"/>
    <n v="1401294084"/>
    <x v="4063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5-18T14:07:06"/>
    <n v="1427724426"/>
    <x v="4064"/>
    <b v="0"/>
    <n v="6"/>
    <b v="0"/>
    <s v="theater/plays"/>
    <n v="0.1925"/>
    <n v="64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31T22:50:11"/>
    <n v="1405291811"/>
    <x v="4065"/>
    <b v="0"/>
    <n v="4"/>
    <b v="0"/>
    <s v="theater/plays"/>
    <n v="6.7499999999999999E-3"/>
    <n v="7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6-07T00:56:28"/>
    <n v="1461027388"/>
    <x v="4066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10-17T02:49:10"/>
    <n v="1439952550"/>
    <x v="4067"/>
    <b v="0"/>
    <n v="17"/>
    <b v="0"/>
    <s v="theater/plays"/>
    <n v="0.60899999999999999"/>
    <n v="179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2-01T23:05:00"/>
    <n v="1481756855"/>
    <x v="4068"/>
    <b v="0"/>
    <n v="1"/>
    <b v="0"/>
    <s v="theater/plays"/>
    <n v="0.01"/>
    <n v="35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3-19T12:00:00"/>
    <n v="1421596356"/>
    <x v="4069"/>
    <b v="0"/>
    <n v="13"/>
    <b v="0"/>
    <s v="theater/plays"/>
    <n v="0.34399999999999997"/>
    <n v="33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20T03:00:00"/>
    <n v="1422374420"/>
    <x v="4070"/>
    <b v="0"/>
    <n v="6"/>
    <b v="0"/>
    <s v="theater/plays"/>
    <n v="0.16500000000000001"/>
    <n v="28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7-01-14T19:18:51"/>
    <n v="1480187931"/>
    <x v="407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9-09T18:35:11"/>
    <n v="1403462111"/>
    <x v="4072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28T04:00:00"/>
    <n v="1426407426"/>
    <x v="4073"/>
    <b v="0"/>
    <n v="2"/>
    <b v="0"/>
    <s v="theater/plays"/>
    <n v="1.0571428571428572E-2"/>
    <n v="19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24T14:16:15"/>
    <n v="1444137375"/>
    <x v="4074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7-19T17:28:00"/>
    <n v="1400547969"/>
    <x v="4075"/>
    <b v="0"/>
    <n v="13"/>
    <b v="0"/>
    <s v="theater/plays"/>
    <n v="0.28799999999999998"/>
    <n v="44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1-09T19:51:00"/>
    <n v="1411499149"/>
    <x v="4076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7-01-09T17:03:14"/>
    <n v="1479747794"/>
    <x v="4077"/>
    <b v="0"/>
    <n v="6"/>
    <b v="0"/>
    <s v="theater/plays"/>
    <n v="8.8999999999999996E-2"/>
    <n v="223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2-15T18:54:02"/>
    <n v="1482951242"/>
    <x v="4078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7-08T22:32:01"/>
    <n v="1463783521"/>
    <x v="4079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7-03T18:54:00"/>
    <n v="1463849116"/>
    <x v="4080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27T12:57:05"/>
    <n v="1423231025"/>
    <x v="4081"/>
    <b v="0"/>
    <n v="12"/>
    <b v="0"/>
    <s v="theater/plays"/>
    <n v="0.15737410071942445"/>
    <n v="29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2-03T23:00:00"/>
    <n v="1446179553"/>
    <x v="4082"/>
    <b v="0"/>
    <n v="2"/>
    <b v="0"/>
    <s v="theater/plays"/>
    <n v="0.02"/>
    <n v="2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2-02T18:16:56"/>
    <n v="1450203416"/>
    <x v="4083"/>
    <b v="0"/>
    <n v="6"/>
    <b v="0"/>
    <s v="theater/plays"/>
    <n v="0.21685714285714286"/>
    <n v="127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28T10:28:26"/>
    <n v="1473416906"/>
    <x v="4084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4-12T03:59:00"/>
    <n v="1424701775"/>
    <x v="408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2-10T04:00:00"/>
    <n v="1445985299"/>
    <x v="4086"/>
    <b v="0"/>
    <n v="5"/>
    <b v="0"/>
    <s v="theater/plays"/>
    <n v="4.7E-2"/>
    <n v="9"/>
    <x v="1"/>
    <x v="6"/>
  </r>
  <r>
    <n v="4087"/>
    <s v="Stage Production &quot;The Nail Shop&quot;"/>
    <s v="Comedy Stage Play"/>
    <n v="9600"/>
    <n v="0"/>
    <x v="2"/>
    <x v="0"/>
    <s v="USD"/>
    <n v="1468777786"/>
    <d v="2016-08-05T17:49:46"/>
    <n v="1466185786"/>
    <x v="4087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2-04T10:26:00"/>
    <n v="1418827324"/>
    <x v="4088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6-19T17:35:00"/>
    <n v="1430242488"/>
    <x v="4089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26T15:00:00"/>
    <n v="1437754137"/>
    <x v="4090"/>
    <b v="0"/>
    <n v="3"/>
    <b v="0"/>
    <s v="theater/plays"/>
    <n v="3.2000000000000001E-2"/>
    <n v="11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2-04T12:09:11"/>
    <n v="1418818151"/>
    <x v="4091"/>
    <b v="0"/>
    <n v="8"/>
    <b v="0"/>
    <s v="theater/plays"/>
    <n v="0.1275"/>
    <n v="2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24T03:40:47"/>
    <n v="1423024847"/>
    <x v="4092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9-10T19:34:53"/>
    <n v="1435088093"/>
    <x v="4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1-10T04:59:00"/>
    <n v="1410141900"/>
    <x v="4094"/>
    <b v="0"/>
    <n v="8"/>
    <b v="0"/>
    <s v="theater/plays"/>
    <n v="0.36499999999999999"/>
    <n v="91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7-01-07T00:45:50"/>
    <n v="1479516350"/>
    <x v="4095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3-19T08:51:00"/>
    <n v="1484484219"/>
    <x v="4096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2-19T23:55:00"/>
    <n v="1449431237"/>
    <x v="409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23T17:19:57"/>
    <n v="1462468797"/>
    <x v="4098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21T20:24:33"/>
    <n v="1468959873"/>
    <x v="4099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1-13T02:59:50"/>
    <n v="1413341990"/>
    <x v="410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2-13T21:41:22"/>
    <n v="1482788482"/>
    <x v="4101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6-03T20:21:13"/>
    <n v="1460751673"/>
    <x v="4102"/>
    <b v="0"/>
    <n v="6"/>
    <b v="0"/>
    <s v="theater/plays"/>
    <n v="0.27400000000000002"/>
    <n v="2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9-14T18:32:00"/>
    <n v="1435953566"/>
    <x v="4103"/>
    <b v="0"/>
    <n v="6"/>
    <b v="0"/>
    <s v="theater/plays"/>
    <n v="0.1"/>
    <n v="1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1-15T06:40:34"/>
    <n v="1474958434"/>
    <x v="4104"/>
    <b v="0"/>
    <n v="14"/>
    <b v="0"/>
    <s v="theater/plays"/>
    <n v="0.21366666666666667"/>
    <n v="46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7-01-14T00:15:09"/>
    <n v="1479860109"/>
    <x v="4105"/>
    <b v="0"/>
    <n v="6"/>
    <b v="0"/>
    <s v="theater/plays"/>
    <n v="6.9696969696969702E-2"/>
    <n v="38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21T01:00:00"/>
    <n v="1424221866"/>
    <x v="4106"/>
    <b v="0"/>
    <n v="33"/>
    <b v="0"/>
    <s v="theater/plays"/>
    <n v="0.70599999999999996"/>
    <n v="10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10-13T22:00:01"/>
    <n v="1409608801"/>
    <x v="4107"/>
    <b v="0"/>
    <n v="4"/>
    <b v="0"/>
    <s v="theater/plays"/>
    <n v="2.0500000000000001E-2"/>
    <n v="1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22T05:00:00"/>
    <n v="1485909937"/>
    <x v="4108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2-18T13:56:44"/>
    <n v="1446209804"/>
    <x v="4109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8-09T15:02:31"/>
    <n v="1463929351"/>
    <x v="4110"/>
    <b v="0"/>
    <n v="6"/>
    <b v="0"/>
    <s v="theater/plays"/>
    <n v="0.28666666666666668"/>
    <n v="1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3-15T03:15:40"/>
    <n v="1422155740"/>
    <x v="4111"/>
    <b v="0"/>
    <n v="6"/>
    <b v="0"/>
    <s v="theater/plays"/>
    <n v="3.1333333333333331E-2"/>
    <n v="1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3-18T00:00:00"/>
    <n v="1454280186"/>
    <x v="4112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27T06:34:00"/>
    <n v="1450619123"/>
    <x v="4113"/>
    <b v="0"/>
    <n v="3"/>
    <b v="0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D8D770-2EF9-4A18-B6C7-E372B52C4310}" name="PivotTable11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outline="1" outlineData="1" compactData="0" multipleFieldFilters="0" chartFormat="1">
  <location ref="A3:F14" firstHeaderRow="1" firstDataRow="2" firstDataCol="1" rowPageCount="1" colPageCount="1"/>
  <pivotFields count="22">
    <pivotField compact="0" showAll="0"/>
    <pivotField dataField="1" compact="0" showAll="0"/>
    <pivotField compact="0" showAll="0"/>
    <pivotField compact="0" showAll="0"/>
    <pivotField compact="0" showAll="0"/>
    <pivotField axis="axisCol" compact="0" showAll="0">
      <items count="5">
        <item x="1"/>
        <item x="2"/>
        <item x="3"/>
        <item x="0"/>
        <item t="default"/>
      </items>
    </pivotField>
    <pivotField axis="axisPage" compact="0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showAll="0"/>
    <pivotField compact="0" showAll="0"/>
    <pivotField compact="0" numFmtId="14" showAll="0"/>
    <pivotField compact="0" showAll="0"/>
    <pivotField compact="0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numFmtId="9" showAll="0"/>
    <pivotField compact="0" showAll="0"/>
    <pivotField axis="axisRow" compact="0" showAll="0" sortType="a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/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 v="3"/>
    </i>
    <i>
      <x v="1"/>
    </i>
    <i>
      <x v="5"/>
    </i>
    <i>
      <x v="2"/>
    </i>
    <i>
      <x v="6"/>
    </i>
    <i>
      <x/>
    </i>
    <i>
      <x v="7"/>
    </i>
    <i>
      <x v="4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1" subtotal="count" baseField="0" baseItem="0"/>
  </dataFields>
  <chartFormats count="5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9ACDE4-67E6-466C-B51C-7CB7F6E83615}" name="PivotTable12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showAll="0"/>
    <pivotField dataField="1"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a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 v="16"/>
    </i>
    <i>
      <x v="40"/>
    </i>
    <i>
      <x v="1"/>
    </i>
    <i>
      <x v="11"/>
    </i>
    <i>
      <x v="26"/>
    </i>
    <i>
      <x v="19"/>
    </i>
    <i>
      <x v="27"/>
    </i>
    <i>
      <x v="21"/>
    </i>
    <i>
      <x v="15"/>
    </i>
    <i>
      <x v="23"/>
    </i>
    <i>
      <x v="2"/>
    </i>
    <i>
      <x v="17"/>
    </i>
    <i>
      <x v="9"/>
    </i>
    <i>
      <x v="3"/>
    </i>
    <i>
      <x v="7"/>
    </i>
    <i>
      <x v="29"/>
    </i>
    <i>
      <x v="4"/>
    </i>
    <i>
      <x v="31"/>
    </i>
    <i>
      <x v="25"/>
    </i>
    <i>
      <x v="36"/>
    </i>
    <i>
      <x v="20"/>
    </i>
    <i>
      <x v="30"/>
    </i>
    <i>
      <x v="14"/>
    </i>
    <i>
      <x v="8"/>
    </i>
    <i>
      <x v="35"/>
    </i>
    <i>
      <x v="32"/>
    </i>
    <i>
      <x v="6"/>
    </i>
    <i>
      <x v="34"/>
    </i>
    <i>
      <x/>
    </i>
    <i>
      <x v="37"/>
    </i>
    <i>
      <x v="18"/>
    </i>
    <i>
      <x v="10"/>
    </i>
    <i>
      <x v="12"/>
    </i>
    <i>
      <x v="22"/>
    </i>
    <i>
      <x v="13"/>
    </i>
    <i>
      <x v="39"/>
    </i>
    <i>
      <x v="5"/>
    </i>
    <i>
      <x v="33"/>
    </i>
    <i>
      <x v="38"/>
    </i>
    <i>
      <x v="28"/>
    </i>
    <i>
      <x v="2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outcome" fld="1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31304F-41F2-47C5-8FC7-3E678B305C1C}" name="PivotTable1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W10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dataField="1" showAll="0"/>
    <pivotField axis="axisCol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1"/>
  </rowFields>
  <rowItems count="5">
    <i>
      <x v="1"/>
    </i>
    <i>
      <x v="2"/>
    </i>
    <i>
      <x v="3"/>
    </i>
    <i>
      <x v="4"/>
    </i>
    <i t="grand">
      <x/>
    </i>
  </rowItems>
  <colFields count="1">
    <field x="6"/>
  </colFields>
  <col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colItems>
  <pageFields count="2">
    <pageField fld="21" hier="-1"/>
    <pageField fld="18" hier="-1"/>
  </pageFields>
  <dataFields count="1">
    <dataField name="Count of state" fld="5" subtotal="count" baseField="0" baseItem="0"/>
  </dataFields>
  <chartFormats count="2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9A6AD8-65F3-4353-A2F8-D2A294828550}" name="PivotTable2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B13" firstHeaderRow="1" firstDataRow="1" firstDataCol="1"/>
  <pivotFields count="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numFmtId="14" showAll="0"/>
    <pivotField showAll="0"/>
    <pivotField showAll="0"/>
    <pivotField showAll="0"/>
    <pivotField showAll="0"/>
    <pivotField dataField="1" numFmtId="9" showAll="0"/>
    <pivotField showAll="0"/>
    <pivotField axis="axisRow" showAll="0" sortType="a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 defaultSubtotal="0"/>
    <pivotField showAll="0" defaultSubtotal="0"/>
  </pivotFields>
  <rowFields count="1">
    <field x="18"/>
  </rowFields>
  <rowItems count="10">
    <i>
      <x v="3"/>
    </i>
    <i>
      <x v="1"/>
    </i>
    <i>
      <x v="6"/>
    </i>
    <i>
      <x/>
    </i>
    <i>
      <x v="8"/>
    </i>
    <i>
      <x v="5"/>
    </i>
    <i>
      <x v="4"/>
    </i>
    <i>
      <x v="7"/>
    </i>
    <i>
      <x v="2"/>
    </i>
    <i t="grand">
      <x/>
    </i>
  </rowItems>
  <colItems count="1">
    <i/>
  </colItems>
  <dataFields count="1">
    <dataField name="Average of Percent Funded" fld="16" subtotal="average" baseField="18" baseItem="0"/>
  </dataFields>
  <chartFormats count="1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680E43-724B-4614-B786-8BE2132AB847}" name="PivotTable3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B25" firstHeaderRow="1" firstDataRow="1" firstDataCol="1" rowPageCount="1" colPageCount="1"/>
  <pivotFields count="22">
    <pivotField showAll="0"/>
    <pivotField dataField="1" showAll="0"/>
    <pivotField showAll="0"/>
    <pivotField showAll="0"/>
    <pivotField showAll="0"/>
    <pivotField axis="axisPage" multipleItemSelectionAllowed="1" showAll="0">
      <items count="5">
        <item x="1"/>
        <item x="2"/>
        <item x="3"/>
        <item x="0"/>
        <item t="default"/>
      </items>
    </pivotField>
    <pivotField axis="axisRow" showAll="0" sortType="descending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numFmtId="14" showAll="0"/>
    <pivotField showAll="0"/>
    <pivotField numFmtId="14" showAll="0"/>
    <pivotField showAll="0"/>
    <pivotField showAll="0"/>
    <pivotField showAll="0"/>
    <pivotField showAll="0"/>
    <pivotField numFmtId="9" showAll="0"/>
    <pivotField showAll="0"/>
    <pivotField showAll="0"/>
    <pivotField showAll="0"/>
    <pivotField showAll="0" defaultSubtotal="0"/>
    <pivotField showAll="0" defaultSubtotal="0"/>
  </pivotFields>
  <rowFields count="1">
    <field x="6"/>
  </rowFields>
  <rowItems count="22">
    <i>
      <x v="20"/>
    </i>
    <i>
      <x v="9"/>
    </i>
    <i>
      <x v="3"/>
    </i>
    <i>
      <x v="1"/>
    </i>
    <i>
      <x v="5"/>
    </i>
    <i>
      <x v="12"/>
    </i>
    <i>
      <x v="8"/>
    </i>
    <i>
      <x v="15"/>
    </i>
    <i>
      <x v="7"/>
    </i>
    <i>
      <x v="18"/>
    </i>
    <i>
      <x v="11"/>
    </i>
    <i>
      <x v="6"/>
    </i>
    <i>
      <x v="14"/>
    </i>
    <i>
      <x v="17"/>
    </i>
    <i>
      <x v="16"/>
    </i>
    <i>
      <x v="4"/>
    </i>
    <i>
      <x/>
    </i>
    <i>
      <x v="10"/>
    </i>
    <i>
      <x v="2"/>
    </i>
    <i>
      <x v="13"/>
    </i>
    <i>
      <x v="19"/>
    </i>
    <i t="grand">
      <x/>
    </i>
  </rowItems>
  <colItems count="1">
    <i/>
  </colItems>
  <pageFields count="1">
    <pageField fld="5" hier="-1"/>
  </pageFields>
  <dataFields count="1">
    <dataField name="Count of name" fld="1" subtotal="count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80" zoomScaleNormal="80" workbookViewId="0">
      <selection activeCell="B9" sqref="B9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10" width="19.33203125" customWidth="1"/>
    <col min="11" max="12" width="17.88671875" customWidth="1"/>
    <col min="13" max="13" width="15.44140625" customWidth="1"/>
    <col min="14" max="14" width="24.5546875" customWidth="1"/>
    <col min="15" max="15" width="36.44140625" customWidth="1"/>
    <col min="16" max="16" width="41.109375" customWidth="1"/>
    <col min="17" max="17" width="9.44140625" bestFit="1" customWidth="1"/>
    <col min="20" max="20" width="21.777343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8382</v>
      </c>
      <c r="K1" s="1" t="s">
        <v>8260</v>
      </c>
      <c r="L1" s="1" t="s">
        <v>8379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8311</v>
      </c>
      <c r="R1" s="1" t="s">
        <v>8316</v>
      </c>
      <c r="S1" s="1" t="s">
        <v>8322</v>
      </c>
      <c r="T1" s="1" t="s">
        <v>8323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0">
        <f>(I2/86400)+25569+(-5+24)</f>
        <v>42227.125</v>
      </c>
      <c r="K2">
        <v>1434931811</v>
      </c>
      <c r="L2" s="10">
        <f>(K2/86400)+25569+(-5+24)</f>
        <v>42196.007071759261</v>
      </c>
      <c r="M2" t="b">
        <v>0</v>
      </c>
      <c r="N2">
        <v>182</v>
      </c>
      <c r="O2" t="b">
        <v>1</v>
      </c>
      <c r="P2" t="s">
        <v>8265</v>
      </c>
      <c r="Q2" s="6">
        <f>E2/D2</f>
        <v>1.3685882352941177</v>
      </c>
      <c r="R2">
        <f>IFERROR(ROUND(E2/N2,0),0)</f>
        <v>64</v>
      </c>
      <c r="S2" t="str">
        <f>LEFT(P2,FIND("/",P2)-1)</f>
        <v>film &amp; video</v>
      </c>
      <c r="T2" t="str">
        <f>RIGHT(P2,LEN(P2)-FIND("/",P2))</f>
        <v>television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0">
        <f t="shared" ref="J3:J66" si="0">(I3/86400)+25569+(-5+24)</f>
        <v>42815.600497685184</v>
      </c>
      <c r="K3">
        <v>1485872683</v>
      </c>
      <c r="L3" s="10">
        <f t="shared" ref="L3:L66" si="1">(K3/86400)+25569+(-5+24)</f>
        <v>42785.600497685184</v>
      </c>
      <c r="M3" t="b">
        <v>0</v>
      </c>
      <c r="N3">
        <v>79</v>
      </c>
      <c r="O3" t="b">
        <v>1</v>
      </c>
      <c r="P3" t="s">
        <v>8265</v>
      </c>
      <c r="Q3" s="6">
        <f>E3/D3</f>
        <v>1.4260827250608272</v>
      </c>
      <c r="R3">
        <f>IFERROR(ROUND(E3/N3,0),0)</f>
        <v>185</v>
      </c>
      <c r="S3" t="str">
        <f t="shared" ref="S3:S66" si="2">LEFT(P3,FIND("/",P3)-1)</f>
        <v>film &amp; video</v>
      </c>
      <c r="T3" t="str">
        <f t="shared" ref="T3:T66" si="3">RIGHT(P3,LEN(P3)-FIND("/",P3))</f>
        <v>television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0">
        <f t="shared" si="0"/>
        <v>42434.702349537038</v>
      </c>
      <c r="K4">
        <v>1454691083</v>
      </c>
      <c r="L4" s="10">
        <f t="shared" si="1"/>
        <v>42424.702349537038</v>
      </c>
      <c r="M4" t="b">
        <v>0</v>
      </c>
      <c r="N4">
        <v>35</v>
      </c>
      <c r="O4" t="b">
        <v>1</v>
      </c>
      <c r="P4" t="s">
        <v>8265</v>
      </c>
      <c r="Q4" s="6">
        <f>E4/D4</f>
        <v>1.05</v>
      </c>
      <c r="R4">
        <f>IFERROR(ROUND(E4/N4,0),0)</f>
        <v>15</v>
      </c>
      <c r="S4" t="str">
        <f t="shared" si="2"/>
        <v>film &amp; video</v>
      </c>
      <c r="T4" t="str">
        <f t="shared" si="3"/>
        <v>television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0">
        <f t="shared" si="0"/>
        <v>41877.515127314815</v>
      </c>
      <c r="K5">
        <v>1404822107</v>
      </c>
      <c r="L5" s="10">
        <f t="shared" si="1"/>
        <v>41847.515127314815</v>
      </c>
      <c r="M5" t="b">
        <v>0</v>
      </c>
      <c r="N5">
        <v>150</v>
      </c>
      <c r="O5" t="b">
        <v>1</v>
      </c>
      <c r="P5" t="s">
        <v>8265</v>
      </c>
      <c r="Q5" s="6">
        <f>E5/D5</f>
        <v>1.0389999999999999</v>
      </c>
      <c r="R5">
        <f>IFERROR(ROUND(E5/N5,0),0)</f>
        <v>69</v>
      </c>
      <c r="S5" t="str">
        <f t="shared" si="2"/>
        <v>film &amp; video</v>
      </c>
      <c r="T5" t="str">
        <f t="shared" si="3"/>
        <v>television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0">
        <f t="shared" si="0"/>
        <v>42376.834247685183</v>
      </c>
      <c r="K6">
        <v>1447963279</v>
      </c>
      <c r="L6" s="10">
        <f t="shared" si="1"/>
        <v>42346.834247685183</v>
      </c>
      <c r="M6" t="b">
        <v>0</v>
      </c>
      <c r="N6">
        <v>284</v>
      </c>
      <c r="O6" t="b">
        <v>1</v>
      </c>
      <c r="P6" t="s">
        <v>8265</v>
      </c>
      <c r="Q6" s="6">
        <f>E6/D6</f>
        <v>1.2299154545454545</v>
      </c>
      <c r="R6">
        <f>IFERROR(ROUND(E6/N6,0),0)</f>
        <v>191</v>
      </c>
      <c r="S6" t="str">
        <f t="shared" si="2"/>
        <v>film &amp; video</v>
      </c>
      <c r="T6" t="str">
        <f t="shared" si="3"/>
        <v>television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0">
        <f t="shared" si="0"/>
        <v>42599.232638888891</v>
      </c>
      <c r="K7">
        <v>1468362207</v>
      </c>
      <c r="L7" s="10">
        <f t="shared" si="1"/>
        <v>42582.932951388888</v>
      </c>
      <c r="M7" t="b">
        <v>0</v>
      </c>
      <c r="N7">
        <v>47</v>
      </c>
      <c r="O7" t="b">
        <v>1</v>
      </c>
      <c r="P7" t="s">
        <v>8265</v>
      </c>
      <c r="Q7" s="6">
        <f>E7/D7</f>
        <v>1.0977744436109027</v>
      </c>
      <c r="R7">
        <f>IFERROR(ROUND(E7/N7,0),0)</f>
        <v>93</v>
      </c>
      <c r="S7" t="str">
        <f t="shared" si="2"/>
        <v>film &amp; video</v>
      </c>
      <c r="T7" t="str">
        <f t="shared" si="3"/>
        <v>television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0">
        <f t="shared" si="0"/>
        <v>41823.072337962964</v>
      </c>
      <c r="K8">
        <v>1401846250</v>
      </c>
      <c r="L8" s="10">
        <f t="shared" si="1"/>
        <v>41813.072337962964</v>
      </c>
      <c r="M8" t="b">
        <v>0</v>
      </c>
      <c r="N8">
        <v>58</v>
      </c>
      <c r="O8" t="b">
        <v>1</v>
      </c>
      <c r="P8" t="s">
        <v>8265</v>
      </c>
      <c r="Q8" s="6">
        <f>E8/D8</f>
        <v>1.064875</v>
      </c>
      <c r="R8">
        <f>IFERROR(ROUND(E8/N8,0),0)</f>
        <v>147</v>
      </c>
      <c r="S8" t="str">
        <f t="shared" si="2"/>
        <v>film &amp; video</v>
      </c>
      <c r="T8" t="str">
        <f t="shared" si="3"/>
        <v>television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0">
        <f t="shared" si="0"/>
        <v>42575.047071759254</v>
      </c>
      <c r="K9">
        <v>1464224867</v>
      </c>
      <c r="L9" s="10">
        <f t="shared" si="1"/>
        <v>42535.047071759254</v>
      </c>
      <c r="M9" t="b">
        <v>0</v>
      </c>
      <c r="N9">
        <v>57</v>
      </c>
      <c r="O9" t="b">
        <v>1</v>
      </c>
      <c r="P9" t="s">
        <v>8265</v>
      </c>
      <c r="Q9" s="6">
        <f>E9/D9</f>
        <v>1.0122222222222221</v>
      </c>
      <c r="R9">
        <f>IFERROR(ROUND(E9/N9,0),0)</f>
        <v>160</v>
      </c>
      <c r="S9" t="str">
        <f t="shared" si="2"/>
        <v>film &amp; video</v>
      </c>
      <c r="T9" t="str">
        <f t="shared" si="3"/>
        <v>television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0">
        <f t="shared" si="0"/>
        <v>42494.875</v>
      </c>
      <c r="K10">
        <v>1460155212</v>
      </c>
      <c r="L10" s="10">
        <f t="shared" si="1"/>
        <v>42487.94458333333</v>
      </c>
      <c r="M10" t="b">
        <v>0</v>
      </c>
      <c r="N10">
        <v>12</v>
      </c>
      <c r="O10" t="b">
        <v>1</v>
      </c>
      <c r="P10" t="s">
        <v>8265</v>
      </c>
      <c r="Q10" s="6">
        <f>E10/D10</f>
        <v>1.0004342857142856</v>
      </c>
      <c r="R10">
        <f>IFERROR(ROUND(E10/N10,0),0)</f>
        <v>292</v>
      </c>
      <c r="S10" t="str">
        <f t="shared" si="2"/>
        <v>film &amp; video</v>
      </c>
      <c r="T10" t="str">
        <f t="shared" si="3"/>
        <v>television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0">
        <f t="shared" si="0"/>
        <v>42496.103518518517</v>
      </c>
      <c r="K11">
        <v>1458268144</v>
      </c>
      <c r="L11" s="10">
        <f t="shared" si="1"/>
        <v>42466.103518518517</v>
      </c>
      <c r="M11" t="b">
        <v>0</v>
      </c>
      <c r="N11">
        <v>20</v>
      </c>
      <c r="O11" t="b">
        <v>1</v>
      </c>
      <c r="P11" t="s">
        <v>8265</v>
      </c>
      <c r="Q11" s="6">
        <f>E11/D11</f>
        <v>1.2599800000000001</v>
      </c>
      <c r="R11">
        <f>IFERROR(ROUND(E11/N11,0),0)</f>
        <v>31</v>
      </c>
      <c r="S11" t="str">
        <f t="shared" si="2"/>
        <v>film &amp; video</v>
      </c>
      <c r="T11" t="str">
        <f t="shared" si="3"/>
        <v>television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0">
        <f t="shared" si="0"/>
        <v>41834.068043981482</v>
      </c>
      <c r="K12">
        <v>1400636279</v>
      </c>
      <c r="L12" s="10">
        <f t="shared" si="1"/>
        <v>41799.068043981482</v>
      </c>
      <c r="M12" t="b">
        <v>0</v>
      </c>
      <c r="N12">
        <v>19</v>
      </c>
      <c r="O12" t="b">
        <v>1</v>
      </c>
      <c r="P12" t="s">
        <v>8265</v>
      </c>
      <c r="Q12" s="6">
        <f>E12/D12</f>
        <v>1.0049999999999999</v>
      </c>
      <c r="R12">
        <f>IFERROR(ROUND(E12/N12,0),0)</f>
        <v>159</v>
      </c>
      <c r="S12" t="str">
        <f t="shared" si="2"/>
        <v>film &amp; video</v>
      </c>
      <c r="T12" t="str">
        <f t="shared" si="3"/>
        <v>television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0">
        <f t="shared" si="0"/>
        <v>42623.125</v>
      </c>
      <c r="K13">
        <v>1469126462</v>
      </c>
      <c r="L13" s="10">
        <f t="shared" si="1"/>
        <v>42591.778495370367</v>
      </c>
      <c r="M13" t="b">
        <v>0</v>
      </c>
      <c r="N13">
        <v>75</v>
      </c>
      <c r="O13" t="b">
        <v>1</v>
      </c>
      <c r="P13" t="s">
        <v>8265</v>
      </c>
      <c r="Q13" s="6">
        <f>E13/D13</f>
        <v>1.2050000000000001</v>
      </c>
      <c r="R13">
        <f>IFERROR(ROUND(E13/N13,0),0)</f>
        <v>80</v>
      </c>
      <c r="S13" t="str">
        <f t="shared" si="2"/>
        <v>film &amp; video</v>
      </c>
      <c r="T13" t="str">
        <f t="shared" si="3"/>
        <v>television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0">
        <f t="shared" si="0"/>
        <v>41855.125</v>
      </c>
      <c r="K14">
        <v>1401642425</v>
      </c>
      <c r="L14" s="10">
        <f t="shared" si="1"/>
        <v>41810.713252314818</v>
      </c>
      <c r="M14" t="b">
        <v>0</v>
      </c>
      <c r="N14">
        <v>827</v>
      </c>
      <c r="O14" t="b">
        <v>1</v>
      </c>
      <c r="P14" t="s">
        <v>8265</v>
      </c>
      <c r="Q14" s="6">
        <f>E14/D14</f>
        <v>1.6529333333333334</v>
      </c>
      <c r="R14">
        <f>IFERROR(ROUND(E14/N14,0),0)</f>
        <v>60</v>
      </c>
      <c r="S14" t="str">
        <f t="shared" si="2"/>
        <v>film &amp; video</v>
      </c>
      <c r="T14" t="str">
        <f t="shared" si="3"/>
        <v>television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0">
        <f t="shared" si="0"/>
        <v>42563.852083333331</v>
      </c>
      <c r="K15">
        <v>1463588109</v>
      </c>
      <c r="L15" s="10">
        <f t="shared" si="1"/>
        <v>42527.677187499998</v>
      </c>
      <c r="M15" t="b">
        <v>0</v>
      </c>
      <c r="N15">
        <v>51</v>
      </c>
      <c r="O15" t="b">
        <v>1</v>
      </c>
      <c r="P15" t="s">
        <v>8265</v>
      </c>
      <c r="Q15" s="6">
        <f>E15/D15</f>
        <v>1.5997142857142856</v>
      </c>
      <c r="R15">
        <f>IFERROR(ROUND(E15/N15,0),0)</f>
        <v>110</v>
      </c>
      <c r="S15" t="str">
        <f t="shared" si="2"/>
        <v>film &amp; video</v>
      </c>
      <c r="T15" t="str">
        <f t="shared" si="3"/>
        <v>television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0">
        <f t="shared" si="0"/>
        <v>41852.582638888889</v>
      </c>
      <c r="K16">
        <v>1403051888</v>
      </c>
      <c r="L16" s="10">
        <f t="shared" si="1"/>
        <v>41827.02648148148</v>
      </c>
      <c r="M16" t="b">
        <v>0</v>
      </c>
      <c r="N16">
        <v>41</v>
      </c>
      <c r="O16" t="b">
        <v>1</v>
      </c>
      <c r="P16" t="s">
        <v>8265</v>
      </c>
      <c r="Q16" s="6">
        <f>E16/D16</f>
        <v>1.0093333333333334</v>
      </c>
      <c r="R16">
        <f>IFERROR(ROUND(E16/N16,0),0)</f>
        <v>148</v>
      </c>
      <c r="S16" t="str">
        <f t="shared" si="2"/>
        <v>film &amp; video</v>
      </c>
      <c r="T16" t="str">
        <f t="shared" si="3"/>
        <v>television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0">
        <f t="shared" si="0"/>
        <v>42293.843055555553</v>
      </c>
      <c r="K17">
        <v>1441790658</v>
      </c>
      <c r="L17" s="10">
        <f t="shared" si="1"/>
        <v>42275.391875000001</v>
      </c>
      <c r="M17" t="b">
        <v>0</v>
      </c>
      <c r="N17">
        <v>98</v>
      </c>
      <c r="O17" t="b">
        <v>1</v>
      </c>
      <c r="P17" t="s">
        <v>8265</v>
      </c>
      <c r="Q17" s="6">
        <f>E17/D17</f>
        <v>1.0660000000000001</v>
      </c>
      <c r="R17">
        <f>IFERROR(ROUND(E17/N17,0),0)</f>
        <v>22</v>
      </c>
      <c r="S17" t="str">
        <f t="shared" si="2"/>
        <v>film &amp; video</v>
      </c>
      <c r="T17" t="str">
        <f t="shared" si="3"/>
        <v>television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0">
        <f t="shared" si="0"/>
        <v>41825.229166666664</v>
      </c>
      <c r="K18">
        <v>1398971211</v>
      </c>
      <c r="L18" s="10">
        <f t="shared" si="1"/>
        <v>41779.796423611115</v>
      </c>
      <c r="M18" t="b">
        <v>0</v>
      </c>
      <c r="N18">
        <v>70</v>
      </c>
      <c r="O18" t="b">
        <v>1</v>
      </c>
      <c r="P18" t="s">
        <v>8265</v>
      </c>
      <c r="Q18" s="6">
        <f>E18/D18</f>
        <v>1.0024166666666667</v>
      </c>
      <c r="R18">
        <f>IFERROR(ROUND(E18/N18,0),0)</f>
        <v>172</v>
      </c>
      <c r="S18" t="str">
        <f t="shared" si="2"/>
        <v>film &amp; video</v>
      </c>
      <c r="T18" t="str">
        <f t="shared" si="3"/>
        <v>television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0">
        <f t="shared" si="0"/>
        <v>41966.773402777777</v>
      </c>
      <c r="K19">
        <v>1412530422</v>
      </c>
      <c r="L19" s="10">
        <f t="shared" si="1"/>
        <v>41936.731736111113</v>
      </c>
      <c r="M19" t="b">
        <v>0</v>
      </c>
      <c r="N19">
        <v>36</v>
      </c>
      <c r="O19" t="b">
        <v>1</v>
      </c>
      <c r="P19" t="s">
        <v>8265</v>
      </c>
      <c r="Q19" s="6">
        <f>E19/D19</f>
        <v>1.0066666666666666</v>
      </c>
      <c r="R19">
        <f>IFERROR(ROUND(E19/N19,0),0)</f>
        <v>42</v>
      </c>
      <c r="S19" t="str">
        <f t="shared" si="2"/>
        <v>film &amp; video</v>
      </c>
      <c r="T19" t="str">
        <f t="shared" si="3"/>
        <v>television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0">
        <f t="shared" si="0"/>
        <v>41918.542314814811</v>
      </c>
      <c r="K20">
        <v>1408366856</v>
      </c>
      <c r="L20" s="10">
        <f t="shared" si="1"/>
        <v>41888.542314814811</v>
      </c>
      <c r="M20" t="b">
        <v>0</v>
      </c>
      <c r="N20">
        <v>342</v>
      </c>
      <c r="O20" t="b">
        <v>1</v>
      </c>
      <c r="P20" t="s">
        <v>8265</v>
      </c>
      <c r="Q20" s="6">
        <f>E20/D20</f>
        <v>1.0632110000000001</v>
      </c>
      <c r="R20">
        <f>IFERROR(ROUND(E20/N20,0),0)</f>
        <v>93</v>
      </c>
      <c r="S20" t="str">
        <f t="shared" si="2"/>
        <v>film &amp; video</v>
      </c>
      <c r="T20" t="str">
        <f t="shared" si="3"/>
        <v>television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0">
        <f t="shared" si="0"/>
        <v>42224.816365740742</v>
      </c>
      <c r="K21">
        <v>1434828934</v>
      </c>
      <c r="L21" s="10">
        <f t="shared" si="1"/>
        <v>42194.816365740742</v>
      </c>
      <c r="M21" t="b">
        <v>0</v>
      </c>
      <c r="N21">
        <v>22</v>
      </c>
      <c r="O21" t="b">
        <v>1</v>
      </c>
      <c r="P21" t="s">
        <v>8265</v>
      </c>
      <c r="Q21" s="6">
        <f>E21/D21</f>
        <v>1.4529411764705882</v>
      </c>
      <c r="R21">
        <f>IFERROR(ROUND(E21/N21,0),0)</f>
        <v>56</v>
      </c>
      <c r="S21" t="str">
        <f t="shared" si="2"/>
        <v>film &amp; video</v>
      </c>
      <c r="T21" t="str">
        <f t="shared" si="3"/>
        <v>television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0">
        <f t="shared" si="0"/>
        <v>42279.758240740739</v>
      </c>
      <c r="K22">
        <v>1436983912</v>
      </c>
      <c r="L22" s="10">
        <f t="shared" si="1"/>
        <v>42219.758240740739</v>
      </c>
      <c r="M22" t="b">
        <v>0</v>
      </c>
      <c r="N22">
        <v>25</v>
      </c>
      <c r="O22" t="b">
        <v>1</v>
      </c>
      <c r="P22" t="s">
        <v>8265</v>
      </c>
      <c r="Q22" s="6">
        <f>E22/D22</f>
        <v>1.002</v>
      </c>
      <c r="R22">
        <f>IFERROR(ROUND(E22/N22,0),0)</f>
        <v>80</v>
      </c>
      <c r="S22" t="str">
        <f t="shared" si="2"/>
        <v>film &amp; video</v>
      </c>
      <c r="T22" t="str">
        <f t="shared" si="3"/>
        <v>television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0">
        <f t="shared" si="0"/>
        <v>41927.627187500002</v>
      </c>
      <c r="K23">
        <v>1409151789</v>
      </c>
      <c r="L23" s="10">
        <f t="shared" si="1"/>
        <v>41897.627187500002</v>
      </c>
      <c r="M23" t="b">
        <v>0</v>
      </c>
      <c r="N23">
        <v>101</v>
      </c>
      <c r="O23" t="b">
        <v>1</v>
      </c>
      <c r="P23" t="s">
        <v>8265</v>
      </c>
      <c r="Q23" s="6">
        <f>E23/D23</f>
        <v>1.0913513513513513</v>
      </c>
      <c r="R23">
        <f>IFERROR(ROUND(E23/N23,0),0)</f>
        <v>200</v>
      </c>
      <c r="S23" t="str">
        <f t="shared" si="2"/>
        <v>film &amp; video</v>
      </c>
      <c r="T23" t="str">
        <f t="shared" si="3"/>
        <v>television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0">
        <f t="shared" si="0"/>
        <v>42024.332638888889</v>
      </c>
      <c r="K24">
        <v>1418766740</v>
      </c>
      <c r="L24" s="10">
        <f t="shared" si="1"/>
        <v>42008.91134259259</v>
      </c>
      <c r="M24" t="b">
        <v>0</v>
      </c>
      <c r="N24">
        <v>8</v>
      </c>
      <c r="O24" t="b">
        <v>1</v>
      </c>
      <c r="P24" t="s">
        <v>8265</v>
      </c>
      <c r="Q24" s="6">
        <f>E24/D24</f>
        <v>1.1714285714285715</v>
      </c>
      <c r="R24">
        <f>IFERROR(ROUND(E24/N24,0),0)</f>
        <v>51</v>
      </c>
      <c r="S24" t="str">
        <f t="shared" si="2"/>
        <v>film &amp; video</v>
      </c>
      <c r="T24" t="str">
        <f t="shared" si="3"/>
        <v>television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0">
        <f t="shared" si="0"/>
        <v>42143.638888888891</v>
      </c>
      <c r="K25">
        <v>1428086501</v>
      </c>
      <c r="L25" s="10">
        <f t="shared" si="1"/>
        <v>42116.778946759259</v>
      </c>
      <c r="M25" t="b">
        <v>0</v>
      </c>
      <c r="N25">
        <v>23</v>
      </c>
      <c r="O25" t="b">
        <v>1</v>
      </c>
      <c r="P25" t="s">
        <v>8265</v>
      </c>
      <c r="Q25" s="6">
        <f>E25/D25</f>
        <v>1.1850000000000001</v>
      </c>
      <c r="R25">
        <f>IFERROR(ROUND(E25/N25,0),0)</f>
        <v>103</v>
      </c>
      <c r="S25" t="str">
        <f t="shared" si="2"/>
        <v>film &amp; video</v>
      </c>
      <c r="T25" t="str">
        <f t="shared" si="3"/>
        <v>television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0">
        <f t="shared" si="0"/>
        <v>42281.818749999999</v>
      </c>
      <c r="K26">
        <v>1439494863</v>
      </c>
      <c r="L26" s="10">
        <f t="shared" si="1"/>
        <v>42248.820173611108</v>
      </c>
      <c r="M26" t="b">
        <v>0</v>
      </c>
      <c r="N26">
        <v>574</v>
      </c>
      <c r="O26" t="b">
        <v>1</v>
      </c>
      <c r="P26" t="s">
        <v>8265</v>
      </c>
      <c r="Q26" s="6">
        <f>E26/D26</f>
        <v>1.0880768571428572</v>
      </c>
      <c r="R26">
        <f>IFERROR(ROUND(E26/N26,0),0)</f>
        <v>66</v>
      </c>
      <c r="S26" t="str">
        <f t="shared" si="2"/>
        <v>film &amp; video</v>
      </c>
      <c r="T26" t="str">
        <f t="shared" si="3"/>
        <v>television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0">
        <f t="shared" si="0"/>
        <v>42397.025011574078</v>
      </c>
      <c r="K27">
        <v>1447115761</v>
      </c>
      <c r="L27" s="10">
        <f t="shared" si="1"/>
        <v>42337.025011574078</v>
      </c>
      <c r="M27" t="b">
        <v>0</v>
      </c>
      <c r="N27">
        <v>14</v>
      </c>
      <c r="O27" t="b">
        <v>1</v>
      </c>
      <c r="P27" t="s">
        <v>8265</v>
      </c>
      <c r="Q27" s="6">
        <f>E27/D27</f>
        <v>1.3333333333333333</v>
      </c>
      <c r="R27">
        <f>IFERROR(ROUND(E27/N27,0),0)</f>
        <v>57</v>
      </c>
      <c r="S27" t="str">
        <f t="shared" si="2"/>
        <v>film &amp; video</v>
      </c>
      <c r="T27" t="str">
        <f t="shared" si="3"/>
        <v>television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0">
        <f t="shared" si="0"/>
        <v>41887.515555555554</v>
      </c>
      <c r="K28">
        <v>1404822144</v>
      </c>
      <c r="L28" s="10">
        <f t="shared" si="1"/>
        <v>41847.515555555554</v>
      </c>
      <c r="M28" t="b">
        <v>0</v>
      </c>
      <c r="N28">
        <v>19</v>
      </c>
      <c r="O28" t="b">
        <v>1</v>
      </c>
      <c r="P28" t="s">
        <v>8265</v>
      </c>
      <c r="Q28" s="6">
        <f>E28/D28</f>
        <v>1.552</v>
      </c>
      <c r="R28">
        <f>IFERROR(ROUND(E28/N28,0),0)</f>
        <v>102</v>
      </c>
      <c r="S28" t="str">
        <f t="shared" si="2"/>
        <v>film &amp; video</v>
      </c>
      <c r="T28" t="str">
        <f t="shared" si="3"/>
        <v>television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0">
        <f t="shared" si="0"/>
        <v>41978.206400462965</v>
      </c>
      <c r="K29">
        <v>1413518233</v>
      </c>
      <c r="L29" s="10">
        <f t="shared" si="1"/>
        <v>41948.164733796293</v>
      </c>
      <c r="M29" t="b">
        <v>0</v>
      </c>
      <c r="N29">
        <v>150</v>
      </c>
      <c r="O29" t="b">
        <v>1</v>
      </c>
      <c r="P29" t="s">
        <v>8265</v>
      </c>
      <c r="Q29" s="6">
        <f>E29/D29</f>
        <v>1.1172500000000001</v>
      </c>
      <c r="R29">
        <f>IFERROR(ROUND(E29/N29,0),0)</f>
        <v>149</v>
      </c>
      <c r="S29" t="str">
        <f t="shared" si="2"/>
        <v>film &amp; video</v>
      </c>
      <c r="T29" t="str">
        <f t="shared" si="3"/>
        <v>television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0">
        <f t="shared" si="0"/>
        <v>42373.96393518518</v>
      </c>
      <c r="K30">
        <v>1447715284</v>
      </c>
      <c r="L30" s="10">
        <f t="shared" si="1"/>
        <v>42343.96393518518</v>
      </c>
      <c r="M30" t="b">
        <v>0</v>
      </c>
      <c r="N30">
        <v>71</v>
      </c>
      <c r="O30" t="b">
        <v>1</v>
      </c>
      <c r="P30" t="s">
        <v>8265</v>
      </c>
      <c r="Q30" s="6">
        <f>E30/D30</f>
        <v>1.0035000000000001</v>
      </c>
      <c r="R30">
        <f>IFERROR(ROUND(E30/N30,0),0)</f>
        <v>170</v>
      </c>
      <c r="S30" t="str">
        <f t="shared" si="2"/>
        <v>film &amp; video</v>
      </c>
      <c r="T30" t="str">
        <f t="shared" si="3"/>
        <v>television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0">
        <f t="shared" si="0"/>
        <v>41861.67324074074</v>
      </c>
      <c r="K31">
        <v>1403453368</v>
      </c>
      <c r="L31" s="10">
        <f t="shared" si="1"/>
        <v>41831.67324074074</v>
      </c>
      <c r="M31" t="b">
        <v>0</v>
      </c>
      <c r="N31">
        <v>117</v>
      </c>
      <c r="O31" t="b">
        <v>1</v>
      </c>
      <c r="P31" t="s">
        <v>8265</v>
      </c>
      <c r="Q31" s="6">
        <f>E31/D31</f>
        <v>1.2333333333333334</v>
      </c>
      <c r="R31">
        <f>IFERROR(ROUND(E31/N31,0),0)</f>
        <v>32</v>
      </c>
      <c r="S31" t="str">
        <f t="shared" si="2"/>
        <v>film &amp; video</v>
      </c>
      <c r="T31" t="str">
        <f t="shared" si="3"/>
        <v>television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0">
        <f t="shared" si="0"/>
        <v>41891.292997685188</v>
      </c>
      <c r="K32">
        <v>1406012515</v>
      </c>
      <c r="L32" s="10">
        <f t="shared" si="1"/>
        <v>41861.292997685188</v>
      </c>
      <c r="M32" t="b">
        <v>0</v>
      </c>
      <c r="N32">
        <v>53</v>
      </c>
      <c r="O32" t="b">
        <v>1</v>
      </c>
      <c r="P32" t="s">
        <v>8265</v>
      </c>
      <c r="Q32" s="6">
        <f>E32/D32</f>
        <v>1.0129975</v>
      </c>
      <c r="R32">
        <f>IFERROR(ROUND(E32/N32,0),0)</f>
        <v>76</v>
      </c>
      <c r="S32" t="str">
        <f t="shared" si="2"/>
        <v>film &amp; video</v>
      </c>
      <c r="T32" t="str">
        <f t="shared" si="3"/>
        <v>television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0">
        <f t="shared" si="0"/>
        <v>42413.79206018518</v>
      </c>
      <c r="K33">
        <v>1452193234</v>
      </c>
      <c r="L33" s="10">
        <f t="shared" si="1"/>
        <v>42395.79206018518</v>
      </c>
      <c r="M33" t="b">
        <v>0</v>
      </c>
      <c r="N33">
        <v>1</v>
      </c>
      <c r="O33" t="b">
        <v>1</v>
      </c>
      <c r="P33" t="s">
        <v>8265</v>
      </c>
      <c r="Q33" s="6">
        <f>E33/D33</f>
        <v>1</v>
      </c>
      <c r="R33">
        <f>IFERROR(ROUND(E33/N33,0),0)</f>
        <v>13</v>
      </c>
      <c r="S33" t="str">
        <f t="shared" si="2"/>
        <v>film &amp; video</v>
      </c>
      <c r="T33" t="str">
        <f t="shared" si="3"/>
        <v>television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0">
        <f t="shared" si="0"/>
        <v>42522.165972222225</v>
      </c>
      <c r="K34">
        <v>1459523017</v>
      </c>
      <c r="L34" s="10">
        <f t="shared" si="1"/>
        <v>42480.627511574072</v>
      </c>
      <c r="M34" t="b">
        <v>0</v>
      </c>
      <c r="N34">
        <v>89</v>
      </c>
      <c r="O34" t="b">
        <v>1</v>
      </c>
      <c r="P34" t="s">
        <v>8265</v>
      </c>
      <c r="Q34" s="6">
        <f>E34/D34</f>
        <v>1.0024604569420035</v>
      </c>
      <c r="R34">
        <f>IFERROR(ROUND(E34/N34,0),0)</f>
        <v>320</v>
      </c>
      <c r="S34" t="str">
        <f t="shared" si="2"/>
        <v>film &amp; video</v>
      </c>
      <c r="T34" t="str">
        <f t="shared" si="3"/>
        <v>television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0">
        <f t="shared" si="0"/>
        <v>42335.702557870369</v>
      </c>
      <c r="K35">
        <v>1444405901</v>
      </c>
      <c r="L35" s="10">
        <f t="shared" si="1"/>
        <v>42305.660891203705</v>
      </c>
      <c r="M35" t="b">
        <v>0</v>
      </c>
      <c r="N35">
        <v>64</v>
      </c>
      <c r="O35" t="b">
        <v>1</v>
      </c>
      <c r="P35" t="s">
        <v>8265</v>
      </c>
      <c r="Q35" s="6">
        <f>E35/D35</f>
        <v>1.0209523809523811</v>
      </c>
      <c r="R35">
        <f>IFERROR(ROUND(E35/N35,0),0)</f>
        <v>84</v>
      </c>
      <c r="S35" t="str">
        <f t="shared" si="2"/>
        <v>film &amp; video</v>
      </c>
      <c r="T35" t="str">
        <f t="shared" si="3"/>
        <v>television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0">
        <f t="shared" si="0"/>
        <v>41875.321770833332</v>
      </c>
      <c r="K36">
        <v>1405928601</v>
      </c>
      <c r="L36" s="10">
        <f t="shared" si="1"/>
        <v>41860.321770833332</v>
      </c>
      <c r="M36" t="b">
        <v>0</v>
      </c>
      <c r="N36">
        <v>68</v>
      </c>
      <c r="O36" t="b">
        <v>1</v>
      </c>
      <c r="P36" t="s">
        <v>8265</v>
      </c>
      <c r="Q36" s="6">
        <f>E36/D36</f>
        <v>1.3046153846153845</v>
      </c>
      <c r="R36">
        <f>IFERROR(ROUND(E36/N36,0),0)</f>
        <v>50</v>
      </c>
      <c r="S36" t="str">
        <f t="shared" si="2"/>
        <v>film &amp; video</v>
      </c>
      <c r="T36" t="str">
        <f t="shared" si="3"/>
        <v>television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0">
        <f t="shared" si="0"/>
        <v>42141</v>
      </c>
      <c r="K37">
        <v>1428130814</v>
      </c>
      <c r="L37" s="10">
        <f t="shared" si="1"/>
        <v>42117.291828703703</v>
      </c>
      <c r="M37" t="b">
        <v>0</v>
      </c>
      <c r="N37">
        <v>28</v>
      </c>
      <c r="O37" t="b">
        <v>1</v>
      </c>
      <c r="P37" t="s">
        <v>8265</v>
      </c>
      <c r="Q37" s="6">
        <f>E37/D37</f>
        <v>1.665</v>
      </c>
      <c r="R37">
        <f>IFERROR(ROUND(E37/N37,0),0)</f>
        <v>59</v>
      </c>
      <c r="S37" t="str">
        <f t="shared" si="2"/>
        <v>film &amp; video</v>
      </c>
      <c r="T37" t="str">
        <f t="shared" si="3"/>
        <v>television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0">
        <f t="shared" si="0"/>
        <v>42117.265335648146</v>
      </c>
      <c r="K38">
        <v>1425540125</v>
      </c>
      <c r="L38" s="10">
        <f t="shared" si="1"/>
        <v>42087.307002314818</v>
      </c>
      <c r="M38" t="b">
        <v>0</v>
      </c>
      <c r="N38">
        <v>44</v>
      </c>
      <c r="O38" t="b">
        <v>1</v>
      </c>
      <c r="P38" t="s">
        <v>8265</v>
      </c>
      <c r="Q38" s="6">
        <f>E38/D38</f>
        <v>1.4215</v>
      </c>
      <c r="R38">
        <f>IFERROR(ROUND(E38/N38,0),0)</f>
        <v>194</v>
      </c>
      <c r="S38" t="str">
        <f t="shared" si="2"/>
        <v>film &amp; video</v>
      </c>
      <c r="T38" t="str">
        <f t="shared" si="3"/>
        <v>television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0">
        <f t="shared" si="0"/>
        <v>42081.693043981482</v>
      </c>
      <c r="K39">
        <v>1422463079</v>
      </c>
      <c r="L39" s="10">
        <f t="shared" si="1"/>
        <v>42051.693043981482</v>
      </c>
      <c r="M39" t="b">
        <v>0</v>
      </c>
      <c r="N39">
        <v>253</v>
      </c>
      <c r="O39" t="b">
        <v>1</v>
      </c>
      <c r="P39" t="s">
        <v>8265</v>
      </c>
      <c r="Q39" s="6">
        <f>E39/D39</f>
        <v>1.8344090909090909</v>
      </c>
      <c r="R39">
        <f>IFERROR(ROUND(E39/N39,0),0)</f>
        <v>160</v>
      </c>
      <c r="S39" t="str">
        <f t="shared" si="2"/>
        <v>film &amp; video</v>
      </c>
      <c r="T39" t="str">
        <f t="shared" si="3"/>
        <v>television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0">
        <f t="shared" si="0"/>
        <v>41424.057222222225</v>
      </c>
      <c r="K40">
        <v>1365643344</v>
      </c>
      <c r="L40" s="10">
        <f t="shared" si="1"/>
        <v>41394.057222222225</v>
      </c>
      <c r="M40" t="b">
        <v>0</v>
      </c>
      <c r="N40">
        <v>66</v>
      </c>
      <c r="O40" t="b">
        <v>1</v>
      </c>
      <c r="P40" t="s">
        <v>8265</v>
      </c>
      <c r="Q40" s="6">
        <f>E40/D40</f>
        <v>1.1004</v>
      </c>
      <c r="R40">
        <f>IFERROR(ROUND(E40/N40,0),0)</f>
        <v>42</v>
      </c>
      <c r="S40" t="str">
        <f t="shared" si="2"/>
        <v>film &amp; video</v>
      </c>
      <c r="T40" t="str">
        <f t="shared" si="3"/>
        <v>television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0">
        <f t="shared" si="0"/>
        <v>41803.957638888889</v>
      </c>
      <c r="K41">
        <v>1398388068</v>
      </c>
      <c r="L41" s="10">
        <f t="shared" si="1"/>
        <v>41773.047083333331</v>
      </c>
      <c r="M41" t="b">
        <v>0</v>
      </c>
      <c r="N41">
        <v>217</v>
      </c>
      <c r="O41" t="b">
        <v>1</v>
      </c>
      <c r="P41" t="s">
        <v>8265</v>
      </c>
      <c r="Q41" s="6">
        <f>E41/D41</f>
        <v>1.3098000000000001</v>
      </c>
      <c r="R41">
        <f>IFERROR(ROUND(E41/N41,0),0)</f>
        <v>151</v>
      </c>
      <c r="S41" t="str">
        <f t="shared" si="2"/>
        <v>film &amp; video</v>
      </c>
      <c r="T41" t="str">
        <f t="shared" si="3"/>
        <v>television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0">
        <f t="shared" si="0"/>
        <v>41828.166666666664</v>
      </c>
      <c r="K42">
        <v>1401426488</v>
      </c>
      <c r="L42" s="10">
        <f t="shared" si="1"/>
        <v>41808.21398148148</v>
      </c>
      <c r="M42" t="b">
        <v>0</v>
      </c>
      <c r="N42">
        <v>16</v>
      </c>
      <c r="O42" t="b">
        <v>1</v>
      </c>
      <c r="P42" t="s">
        <v>8265</v>
      </c>
      <c r="Q42" s="6">
        <f>E42/D42</f>
        <v>1.0135000000000001</v>
      </c>
      <c r="R42">
        <f>IFERROR(ROUND(E42/N42,0),0)</f>
        <v>127</v>
      </c>
      <c r="S42" t="str">
        <f t="shared" si="2"/>
        <v>film &amp; video</v>
      </c>
      <c r="T42" t="str">
        <f t="shared" si="3"/>
        <v>television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0">
        <f t="shared" si="0"/>
        <v>41936.568912037037</v>
      </c>
      <c r="K43">
        <v>1409924354</v>
      </c>
      <c r="L43" s="10">
        <f t="shared" si="1"/>
        <v>41906.568912037037</v>
      </c>
      <c r="M43" t="b">
        <v>0</v>
      </c>
      <c r="N43">
        <v>19</v>
      </c>
      <c r="O43" t="b">
        <v>1</v>
      </c>
      <c r="P43" t="s">
        <v>8265</v>
      </c>
      <c r="Q43" s="6">
        <f>E43/D43</f>
        <v>1</v>
      </c>
      <c r="R43">
        <f>IFERROR(ROUND(E43/N43,0),0)</f>
        <v>105</v>
      </c>
      <c r="S43" t="str">
        <f t="shared" si="2"/>
        <v>film &amp; video</v>
      </c>
      <c r="T43" t="str">
        <f t="shared" si="3"/>
        <v>television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0">
        <f t="shared" si="0"/>
        <v>42020.639189814814</v>
      </c>
      <c r="K44">
        <v>1417188026</v>
      </c>
      <c r="L44" s="10">
        <f t="shared" si="1"/>
        <v>41990.639189814814</v>
      </c>
      <c r="M44" t="b">
        <v>0</v>
      </c>
      <c r="N44">
        <v>169</v>
      </c>
      <c r="O44" t="b">
        <v>1</v>
      </c>
      <c r="P44" t="s">
        <v>8265</v>
      </c>
      <c r="Q44" s="6">
        <f>E44/D44</f>
        <v>1.4185714285714286</v>
      </c>
      <c r="R44">
        <f>IFERROR(ROUND(E44/N44,0),0)</f>
        <v>118</v>
      </c>
      <c r="S44" t="str">
        <f t="shared" si="2"/>
        <v>film &amp; video</v>
      </c>
      <c r="T44" t="str">
        <f t="shared" si="3"/>
        <v>television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0">
        <f t="shared" si="0"/>
        <v>41852</v>
      </c>
      <c r="K45">
        <v>1402599486</v>
      </c>
      <c r="L45" s="10">
        <f t="shared" si="1"/>
        <v>41821.790347222224</v>
      </c>
      <c r="M45" t="b">
        <v>0</v>
      </c>
      <c r="N45">
        <v>263</v>
      </c>
      <c r="O45" t="b">
        <v>1</v>
      </c>
      <c r="P45" t="s">
        <v>8265</v>
      </c>
      <c r="Q45" s="6">
        <f>E45/D45</f>
        <v>3.0865999999999998</v>
      </c>
      <c r="R45">
        <f>IFERROR(ROUND(E45/N45,0),0)</f>
        <v>117</v>
      </c>
      <c r="S45" t="str">
        <f t="shared" si="2"/>
        <v>film &amp; video</v>
      </c>
      <c r="T45" t="str">
        <f t="shared" si="3"/>
        <v>television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0">
        <f t="shared" si="0"/>
        <v>41938.098807870367</v>
      </c>
      <c r="K46">
        <v>1408760537</v>
      </c>
      <c r="L46" s="10">
        <f t="shared" si="1"/>
        <v>41893.098807870367</v>
      </c>
      <c r="M46" t="b">
        <v>0</v>
      </c>
      <c r="N46">
        <v>15</v>
      </c>
      <c r="O46" t="b">
        <v>1</v>
      </c>
      <c r="P46" t="s">
        <v>8265</v>
      </c>
      <c r="Q46" s="6">
        <f>E46/D46</f>
        <v>1</v>
      </c>
      <c r="R46">
        <f>IFERROR(ROUND(E46/N46,0),0)</f>
        <v>133</v>
      </c>
      <c r="S46" t="str">
        <f t="shared" si="2"/>
        <v>film &amp; video</v>
      </c>
      <c r="T46" t="str">
        <f t="shared" si="3"/>
        <v>television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0">
        <f t="shared" si="0"/>
        <v>42506.623923611114</v>
      </c>
      <c r="K47">
        <v>1459177107</v>
      </c>
      <c r="L47" s="10">
        <f t="shared" si="1"/>
        <v>42476.623923611114</v>
      </c>
      <c r="M47" t="b">
        <v>0</v>
      </c>
      <c r="N47">
        <v>61</v>
      </c>
      <c r="O47" t="b">
        <v>1</v>
      </c>
      <c r="P47" t="s">
        <v>8265</v>
      </c>
      <c r="Q47" s="6">
        <f>E47/D47</f>
        <v>1.2</v>
      </c>
      <c r="R47">
        <f>IFERROR(ROUND(E47/N47,0),0)</f>
        <v>98</v>
      </c>
      <c r="S47" t="str">
        <f t="shared" si="2"/>
        <v>film &amp; video</v>
      </c>
      <c r="T47" t="str">
        <f t="shared" si="3"/>
        <v>television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0">
        <f t="shared" si="0"/>
        <v>42372.96497685185</v>
      </c>
      <c r="K48">
        <v>1447628974</v>
      </c>
      <c r="L48" s="10">
        <f t="shared" si="1"/>
        <v>42342.96497685185</v>
      </c>
      <c r="M48" t="b">
        <v>0</v>
      </c>
      <c r="N48">
        <v>45</v>
      </c>
      <c r="O48" t="b">
        <v>1</v>
      </c>
      <c r="P48" t="s">
        <v>8265</v>
      </c>
      <c r="Q48" s="6">
        <f>E48/D48</f>
        <v>1.0416666666666667</v>
      </c>
      <c r="R48">
        <f>IFERROR(ROUND(E48/N48,0),0)</f>
        <v>194</v>
      </c>
      <c r="S48" t="str">
        <f t="shared" si="2"/>
        <v>film &amp; video</v>
      </c>
      <c r="T48" t="str">
        <f t="shared" si="3"/>
        <v>television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0">
        <f t="shared" si="0"/>
        <v>42011.861192129625</v>
      </c>
      <c r="K49">
        <v>1413834007</v>
      </c>
      <c r="L49" s="10">
        <f t="shared" si="1"/>
        <v>41951.819525462961</v>
      </c>
      <c r="M49" t="b">
        <v>0</v>
      </c>
      <c r="N49">
        <v>70</v>
      </c>
      <c r="O49" t="b">
        <v>1</v>
      </c>
      <c r="P49" t="s">
        <v>8265</v>
      </c>
      <c r="Q49" s="6">
        <f>E49/D49</f>
        <v>1.0761100000000001</v>
      </c>
      <c r="R49">
        <f>IFERROR(ROUND(E49/N49,0),0)</f>
        <v>77</v>
      </c>
      <c r="S49" t="str">
        <f t="shared" si="2"/>
        <v>film &amp; video</v>
      </c>
      <c r="T49" t="str">
        <f t="shared" si="3"/>
        <v>television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0">
        <f t="shared" si="0"/>
        <v>42083.5</v>
      </c>
      <c r="K50">
        <v>1422534260</v>
      </c>
      <c r="L50" s="10">
        <f t="shared" si="1"/>
        <v>42052.516898148147</v>
      </c>
      <c r="M50" t="b">
        <v>0</v>
      </c>
      <c r="N50">
        <v>38</v>
      </c>
      <c r="O50" t="b">
        <v>1</v>
      </c>
      <c r="P50" t="s">
        <v>8265</v>
      </c>
      <c r="Q50" s="6">
        <f>E50/D50</f>
        <v>1.0794999999999999</v>
      </c>
      <c r="R50">
        <f>IFERROR(ROUND(E50/N50,0),0)</f>
        <v>57</v>
      </c>
      <c r="S50" t="str">
        <f t="shared" si="2"/>
        <v>film &amp; video</v>
      </c>
      <c r="T50" t="str">
        <f t="shared" si="3"/>
        <v>television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0">
        <f t="shared" si="0"/>
        <v>42320.176446759258</v>
      </c>
      <c r="K51">
        <v>1443068045</v>
      </c>
      <c r="L51" s="10">
        <f t="shared" si="1"/>
        <v>42290.176446759258</v>
      </c>
      <c r="M51" t="b">
        <v>0</v>
      </c>
      <c r="N51">
        <v>87</v>
      </c>
      <c r="O51" t="b">
        <v>1</v>
      </c>
      <c r="P51" t="s">
        <v>8265</v>
      </c>
      <c r="Q51" s="6">
        <f>E51/D51</f>
        <v>1</v>
      </c>
      <c r="R51">
        <f>IFERROR(ROUND(E51/N51,0),0)</f>
        <v>138</v>
      </c>
      <c r="S51" t="str">
        <f t="shared" si="2"/>
        <v>film &amp; video</v>
      </c>
      <c r="T51" t="str">
        <f t="shared" si="3"/>
        <v>television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0">
        <f t="shared" si="0"/>
        <v>42053.708333333328</v>
      </c>
      <c r="K52">
        <v>1419271458</v>
      </c>
      <c r="L52" s="10">
        <f t="shared" si="1"/>
        <v>42014.752986111111</v>
      </c>
      <c r="M52" t="b">
        <v>0</v>
      </c>
      <c r="N52">
        <v>22</v>
      </c>
      <c r="O52" t="b">
        <v>1</v>
      </c>
      <c r="P52" t="s">
        <v>8265</v>
      </c>
      <c r="Q52" s="6">
        <f>E52/D52</f>
        <v>1</v>
      </c>
      <c r="R52">
        <f>IFERROR(ROUND(E52/N52,0),0)</f>
        <v>27</v>
      </c>
      <c r="S52" t="str">
        <f t="shared" si="2"/>
        <v>film &amp; video</v>
      </c>
      <c r="T52" t="str">
        <f t="shared" si="3"/>
        <v>television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0">
        <f t="shared" si="0"/>
        <v>42245.928668981476</v>
      </c>
      <c r="K53">
        <v>1436653037</v>
      </c>
      <c r="L53" s="10">
        <f t="shared" si="1"/>
        <v>42215.928668981476</v>
      </c>
      <c r="M53" t="b">
        <v>0</v>
      </c>
      <c r="N53">
        <v>119</v>
      </c>
      <c r="O53" t="b">
        <v>1</v>
      </c>
      <c r="P53" t="s">
        <v>8265</v>
      </c>
      <c r="Q53" s="6">
        <f>E53/D53</f>
        <v>1.2801818181818181</v>
      </c>
      <c r="R53">
        <f>IFERROR(ROUND(E53/N53,0),0)</f>
        <v>118</v>
      </c>
      <c r="S53" t="str">
        <f t="shared" si="2"/>
        <v>film &amp; video</v>
      </c>
      <c r="T53" t="str">
        <f t="shared" si="3"/>
        <v>television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0">
        <f t="shared" si="0"/>
        <v>41856.701921296299</v>
      </c>
      <c r="K54">
        <v>1403023846</v>
      </c>
      <c r="L54" s="10">
        <f t="shared" si="1"/>
        <v>41826.701921296299</v>
      </c>
      <c r="M54" t="b">
        <v>0</v>
      </c>
      <c r="N54">
        <v>52</v>
      </c>
      <c r="O54" t="b">
        <v>1</v>
      </c>
      <c r="P54" t="s">
        <v>8265</v>
      </c>
      <c r="Q54" s="6">
        <f>E54/D54</f>
        <v>1.1620999999999999</v>
      </c>
      <c r="R54">
        <f>IFERROR(ROUND(E54/N54,0),0)</f>
        <v>223</v>
      </c>
      <c r="S54" t="str">
        <f t="shared" si="2"/>
        <v>film &amp; video</v>
      </c>
      <c r="T54" t="str">
        <f t="shared" si="3"/>
        <v>television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0">
        <f t="shared" si="0"/>
        <v>41752.916666666664</v>
      </c>
      <c r="K55">
        <v>1395407445</v>
      </c>
      <c r="L55" s="10">
        <f t="shared" si="1"/>
        <v>41738.549131944441</v>
      </c>
      <c r="M55" t="b">
        <v>0</v>
      </c>
      <c r="N55">
        <v>117</v>
      </c>
      <c r="O55" t="b">
        <v>1</v>
      </c>
      <c r="P55" t="s">
        <v>8265</v>
      </c>
      <c r="Q55" s="6">
        <f>E55/D55</f>
        <v>1.0963333333333334</v>
      </c>
      <c r="R55">
        <f>IFERROR(ROUND(E55/N55,0),0)</f>
        <v>28</v>
      </c>
      <c r="S55" t="str">
        <f t="shared" si="2"/>
        <v>film &amp; video</v>
      </c>
      <c r="T55" t="str">
        <f t="shared" si="3"/>
        <v>television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0">
        <f t="shared" si="0"/>
        <v>42382.713206018518</v>
      </c>
      <c r="K56">
        <v>1448471221</v>
      </c>
      <c r="L56" s="10">
        <f t="shared" si="1"/>
        <v>42352.713206018518</v>
      </c>
      <c r="M56" t="b">
        <v>0</v>
      </c>
      <c r="N56">
        <v>52</v>
      </c>
      <c r="O56" t="b">
        <v>1</v>
      </c>
      <c r="P56" t="s">
        <v>8265</v>
      </c>
      <c r="Q56" s="6">
        <f>E56/D56</f>
        <v>1.01</v>
      </c>
      <c r="R56">
        <f>IFERROR(ROUND(E56/N56,0),0)</f>
        <v>194</v>
      </c>
      <c r="S56" t="str">
        <f t="shared" si="2"/>
        <v>film &amp; video</v>
      </c>
      <c r="T56" t="str">
        <f t="shared" si="3"/>
        <v>television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0">
        <f t="shared" si="0"/>
        <v>42536.968935185185</v>
      </c>
      <c r="K57">
        <v>1462576516</v>
      </c>
      <c r="L57" s="10">
        <f t="shared" si="1"/>
        <v>42515.968935185185</v>
      </c>
      <c r="M57" t="b">
        <v>0</v>
      </c>
      <c r="N57">
        <v>86</v>
      </c>
      <c r="O57" t="b">
        <v>1</v>
      </c>
      <c r="P57" t="s">
        <v>8265</v>
      </c>
      <c r="Q57" s="6">
        <f>E57/D57</f>
        <v>1.2895348837209302</v>
      </c>
      <c r="R57">
        <f>IFERROR(ROUND(E57/N57,0),0)</f>
        <v>129</v>
      </c>
      <c r="S57" t="str">
        <f t="shared" si="2"/>
        <v>film &amp; video</v>
      </c>
      <c r="T57" t="str">
        <f t="shared" si="3"/>
        <v>television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0">
        <f t="shared" si="0"/>
        <v>42182.666666666672</v>
      </c>
      <c r="K58">
        <v>1432559424</v>
      </c>
      <c r="L58" s="10">
        <f t="shared" si="1"/>
        <v>42168.548888888894</v>
      </c>
      <c r="M58" t="b">
        <v>0</v>
      </c>
      <c r="N58">
        <v>174</v>
      </c>
      <c r="O58" t="b">
        <v>1</v>
      </c>
      <c r="P58" t="s">
        <v>8265</v>
      </c>
      <c r="Q58" s="6">
        <f>E58/D58</f>
        <v>1.0726249999999999</v>
      </c>
      <c r="R58">
        <f>IFERROR(ROUND(E58/N58,0),0)</f>
        <v>49</v>
      </c>
      <c r="S58" t="str">
        <f t="shared" si="2"/>
        <v>film &amp; video</v>
      </c>
      <c r="T58" t="str">
        <f t="shared" si="3"/>
        <v>television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0">
        <f t="shared" si="0"/>
        <v>42138.83289351852</v>
      </c>
      <c r="K59">
        <v>1427399962</v>
      </c>
      <c r="L59" s="10">
        <f t="shared" si="1"/>
        <v>42108.83289351852</v>
      </c>
      <c r="M59" t="b">
        <v>0</v>
      </c>
      <c r="N59">
        <v>69</v>
      </c>
      <c r="O59" t="b">
        <v>1</v>
      </c>
      <c r="P59" t="s">
        <v>8265</v>
      </c>
      <c r="Q59" s="6">
        <f>E59/D59</f>
        <v>1.0189999999999999</v>
      </c>
      <c r="R59">
        <f>IFERROR(ROUND(E59/N59,0),0)</f>
        <v>222</v>
      </c>
      <c r="S59" t="str">
        <f t="shared" si="2"/>
        <v>film &amp; video</v>
      </c>
      <c r="T59" t="str">
        <f t="shared" si="3"/>
        <v>television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0">
        <f t="shared" si="0"/>
        <v>41981.786712962959</v>
      </c>
      <c r="K60">
        <v>1413827572</v>
      </c>
      <c r="L60" s="10">
        <f t="shared" si="1"/>
        <v>41951.745046296295</v>
      </c>
      <c r="M60" t="b">
        <v>0</v>
      </c>
      <c r="N60">
        <v>75</v>
      </c>
      <c r="O60" t="b">
        <v>1</v>
      </c>
      <c r="P60" t="s">
        <v>8265</v>
      </c>
      <c r="Q60" s="6">
        <f>E60/D60</f>
        <v>1.0290999999999999</v>
      </c>
      <c r="R60">
        <f>IFERROR(ROUND(E60/N60,0),0)</f>
        <v>137</v>
      </c>
      <c r="S60" t="str">
        <f t="shared" si="2"/>
        <v>film &amp; video</v>
      </c>
      <c r="T60" t="str">
        <f t="shared" si="3"/>
        <v>television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0">
        <f t="shared" si="0"/>
        <v>42280.875</v>
      </c>
      <c r="K61">
        <v>1439530776</v>
      </c>
      <c r="L61" s="10">
        <f t="shared" si="1"/>
        <v>42249.235833333332</v>
      </c>
      <c r="M61" t="b">
        <v>0</v>
      </c>
      <c r="N61">
        <v>33</v>
      </c>
      <c r="O61" t="b">
        <v>1</v>
      </c>
      <c r="P61" t="s">
        <v>8265</v>
      </c>
      <c r="Q61" s="6">
        <f>E61/D61</f>
        <v>1.0012570000000001</v>
      </c>
      <c r="R61">
        <f>IFERROR(ROUND(E61/N61,0),0)</f>
        <v>607</v>
      </c>
      <c r="S61" t="str">
        <f t="shared" si="2"/>
        <v>film &amp; video</v>
      </c>
      <c r="T61" t="str">
        <f t="shared" si="3"/>
        <v>television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0">
        <f t="shared" si="0"/>
        <v>41740</v>
      </c>
      <c r="K62">
        <v>1393882717</v>
      </c>
      <c r="L62" s="10">
        <f t="shared" si="1"/>
        <v>41720.901817129634</v>
      </c>
      <c r="M62" t="b">
        <v>0</v>
      </c>
      <c r="N62">
        <v>108</v>
      </c>
      <c r="O62" t="b">
        <v>1</v>
      </c>
      <c r="P62" t="s">
        <v>8266</v>
      </c>
      <c r="Q62" s="6">
        <f>E62/D62</f>
        <v>1.0329622222222221</v>
      </c>
      <c r="R62">
        <f>IFERROR(ROUND(E62/N62,0),0)</f>
        <v>43</v>
      </c>
      <c r="S62" t="str">
        <f t="shared" si="2"/>
        <v>film &amp; video</v>
      </c>
      <c r="T62" t="str">
        <f t="shared" si="3"/>
        <v>shorts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0">
        <f t="shared" si="0"/>
        <v>41450.814317129625</v>
      </c>
      <c r="K63">
        <v>1368646357</v>
      </c>
      <c r="L63" s="10">
        <f t="shared" si="1"/>
        <v>41428.814317129625</v>
      </c>
      <c r="M63" t="b">
        <v>0</v>
      </c>
      <c r="N63">
        <v>23</v>
      </c>
      <c r="O63" t="b">
        <v>1</v>
      </c>
      <c r="P63" t="s">
        <v>8266</v>
      </c>
      <c r="Q63" s="6">
        <f>E63/D63</f>
        <v>1.4830000000000001</v>
      </c>
      <c r="R63">
        <f>IFERROR(ROUND(E63/N63,0),0)</f>
        <v>322</v>
      </c>
      <c r="S63" t="str">
        <f t="shared" si="2"/>
        <v>film &amp; video</v>
      </c>
      <c r="T63" t="str">
        <f t="shared" si="3"/>
        <v>shorts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0">
        <f t="shared" si="0"/>
        <v>41355.799513888887</v>
      </c>
      <c r="K64">
        <v>1360177878</v>
      </c>
      <c r="L64" s="10">
        <f t="shared" si="1"/>
        <v>41330.799513888887</v>
      </c>
      <c r="M64" t="b">
        <v>0</v>
      </c>
      <c r="N64">
        <v>48</v>
      </c>
      <c r="O64" t="b">
        <v>1</v>
      </c>
      <c r="P64" t="s">
        <v>8266</v>
      </c>
      <c r="Q64" s="6">
        <f>E64/D64</f>
        <v>1.5473333333333332</v>
      </c>
      <c r="R64">
        <f>IFERROR(ROUND(E64/N64,0),0)</f>
        <v>97</v>
      </c>
      <c r="S64" t="str">
        <f t="shared" si="2"/>
        <v>film &amp; video</v>
      </c>
      <c r="T64" t="str">
        <f t="shared" si="3"/>
        <v>shorts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0">
        <f t="shared" si="0"/>
        <v>41655.207638888889</v>
      </c>
      <c r="K65">
        <v>1386194013</v>
      </c>
      <c r="L65" s="10">
        <f t="shared" si="1"/>
        <v>41631.912187499998</v>
      </c>
      <c r="M65" t="b">
        <v>0</v>
      </c>
      <c r="N65">
        <v>64</v>
      </c>
      <c r="O65" t="b">
        <v>1</v>
      </c>
      <c r="P65" t="s">
        <v>8266</v>
      </c>
      <c r="Q65" s="6">
        <f>E65/D65</f>
        <v>1.1351849999999999</v>
      </c>
      <c r="R65">
        <f>IFERROR(ROUND(E65/N65,0),0)</f>
        <v>35</v>
      </c>
      <c r="S65" t="str">
        <f t="shared" si="2"/>
        <v>film &amp; video</v>
      </c>
      <c r="T65" t="str">
        <f t="shared" si="3"/>
        <v>shorts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0">
        <f t="shared" si="0"/>
        <v>41482.01829861111</v>
      </c>
      <c r="K66">
        <v>1370651181</v>
      </c>
      <c r="L66" s="10">
        <f t="shared" si="1"/>
        <v>41452.01829861111</v>
      </c>
      <c r="M66" t="b">
        <v>0</v>
      </c>
      <c r="N66">
        <v>24</v>
      </c>
      <c r="O66" t="b">
        <v>1</v>
      </c>
      <c r="P66" t="s">
        <v>8266</v>
      </c>
      <c r="Q66" s="6">
        <f>E66/D66</f>
        <v>1.7333333333333334</v>
      </c>
      <c r="R66">
        <f>IFERROR(ROUND(E66/N66,0),0)</f>
        <v>87</v>
      </c>
      <c r="S66" t="str">
        <f t="shared" si="2"/>
        <v>film &amp; video</v>
      </c>
      <c r="T66" t="str">
        <f t="shared" si="3"/>
        <v>shorts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0">
        <f t="shared" ref="J67:J130" si="4">(I67/86400)+25569+(-5+24)</f>
        <v>41881.249305555553</v>
      </c>
      <c r="K67">
        <v>1405453354</v>
      </c>
      <c r="L67" s="10">
        <f t="shared" ref="L67:L130" si="5">(K67/86400)+25569+(-5+24)</f>
        <v>41854.821226851855</v>
      </c>
      <c r="M67" t="b">
        <v>0</v>
      </c>
      <c r="N67">
        <v>57</v>
      </c>
      <c r="O67" t="b">
        <v>1</v>
      </c>
      <c r="P67" t="s">
        <v>8266</v>
      </c>
      <c r="Q67" s="6">
        <f>E67/D67</f>
        <v>1.0752857142857142</v>
      </c>
      <c r="R67">
        <f>IFERROR(ROUND(E67/N67,0),0)</f>
        <v>132</v>
      </c>
      <c r="S67" t="str">
        <f t="shared" ref="S67:S130" si="6">LEFT(P67,FIND("/",P67)-1)</f>
        <v>film &amp; video</v>
      </c>
      <c r="T67" t="str">
        <f t="shared" ref="T67:T130" si="7">RIGHT(P67,LEN(P67)-FIND("/",P67))</f>
        <v>shorts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0">
        <f t="shared" si="4"/>
        <v>42588.849768518514</v>
      </c>
      <c r="K68">
        <v>1466281420</v>
      </c>
      <c r="L68" s="10">
        <f t="shared" si="5"/>
        <v>42558.849768518514</v>
      </c>
      <c r="M68" t="b">
        <v>0</v>
      </c>
      <c r="N68">
        <v>26</v>
      </c>
      <c r="O68" t="b">
        <v>1</v>
      </c>
      <c r="P68" t="s">
        <v>8266</v>
      </c>
      <c r="Q68" s="6">
        <f>E68/D68</f>
        <v>1.1859999999999999</v>
      </c>
      <c r="R68">
        <f>IFERROR(ROUND(E68/N68,0),0)</f>
        <v>91</v>
      </c>
      <c r="S68" t="str">
        <f t="shared" si="6"/>
        <v>film &amp; video</v>
      </c>
      <c r="T68" t="str">
        <f t="shared" si="7"/>
        <v>shorts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0">
        <f t="shared" si="4"/>
        <v>41124.583379629628</v>
      </c>
      <c r="K69">
        <v>1339768804</v>
      </c>
      <c r="L69" s="10">
        <f t="shared" si="5"/>
        <v>41094.583379629628</v>
      </c>
      <c r="M69" t="b">
        <v>0</v>
      </c>
      <c r="N69">
        <v>20</v>
      </c>
      <c r="O69" t="b">
        <v>1</v>
      </c>
      <c r="P69" t="s">
        <v>8266</v>
      </c>
      <c r="Q69" s="6">
        <f>E69/D69</f>
        <v>1.1625000000000001</v>
      </c>
      <c r="R69">
        <f>IFERROR(ROUND(E69/N69,0),0)</f>
        <v>116</v>
      </c>
      <c r="S69" t="str">
        <f t="shared" si="6"/>
        <v>film &amp; video</v>
      </c>
      <c r="T69" t="str">
        <f t="shared" si="7"/>
        <v>shorts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0">
        <f t="shared" si="4"/>
        <v>41712.569340277776</v>
      </c>
      <c r="K70">
        <v>1390570791</v>
      </c>
      <c r="L70" s="10">
        <f t="shared" si="5"/>
        <v>41682.569340277776</v>
      </c>
      <c r="M70" t="b">
        <v>0</v>
      </c>
      <c r="N70">
        <v>36</v>
      </c>
      <c r="O70" t="b">
        <v>1</v>
      </c>
      <c r="P70" t="s">
        <v>8266</v>
      </c>
      <c r="Q70" s="6">
        <f>E70/D70</f>
        <v>1.2716666666666667</v>
      </c>
      <c r="R70">
        <f>IFERROR(ROUND(E70/N70,0),0)</f>
        <v>21</v>
      </c>
      <c r="S70" t="str">
        <f t="shared" si="6"/>
        <v>film &amp; video</v>
      </c>
      <c r="T70" t="str">
        <f t="shared" si="7"/>
        <v>shorts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0">
        <f t="shared" si="4"/>
        <v>40837.290972222225</v>
      </c>
      <c r="K71">
        <v>1314765025</v>
      </c>
      <c r="L71" s="10">
        <f t="shared" si="5"/>
        <v>40805.187789351854</v>
      </c>
      <c r="M71" t="b">
        <v>0</v>
      </c>
      <c r="N71">
        <v>178</v>
      </c>
      <c r="O71" t="b">
        <v>1</v>
      </c>
      <c r="P71" t="s">
        <v>8266</v>
      </c>
      <c r="Q71" s="6">
        <f>E71/D71</f>
        <v>1.109423</v>
      </c>
      <c r="R71">
        <f>IFERROR(ROUND(E71/N71,0),0)</f>
        <v>62</v>
      </c>
      <c r="S71" t="str">
        <f t="shared" si="6"/>
        <v>film &amp; video</v>
      </c>
      <c r="T71" t="str">
        <f t="shared" si="7"/>
        <v>shorts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0">
        <f t="shared" si="4"/>
        <v>40809.896354166667</v>
      </c>
      <c r="K72">
        <v>1309987845</v>
      </c>
      <c r="L72" s="10">
        <f t="shared" si="5"/>
        <v>40749.896354166667</v>
      </c>
      <c r="M72" t="b">
        <v>0</v>
      </c>
      <c r="N72">
        <v>17</v>
      </c>
      <c r="O72" t="b">
        <v>1</v>
      </c>
      <c r="P72" t="s">
        <v>8266</v>
      </c>
      <c r="Q72" s="6">
        <f>E72/D72</f>
        <v>1.272</v>
      </c>
      <c r="R72">
        <f>IFERROR(ROUND(E72/N72,0),0)</f>
        <v>37</v>
      </c>
      <c r="S72" t="str">
        <f t="shared" si="6"/>
        <v>film &amp; video</v>
      </c>
      <c r="T72" t="str">
        <f t="shared" si="7"/>
        <v>shorts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0">
        <f t="shared" si="4"/>
        <v>41076.271493055552</v>
      </c>
      <c r="K73">
        <v>1333002657</v>
      </c>
      <c r="L73" s="10">
        <f t="shared" si="5"/>
        <v>41016.271493055552</v>
      </c>
      <c r="M73" t="b">
        <v>0</v>
      </c>
      <c r="N73">
        <v>32</v>
      </c>
      <c r="O73" t="b">
        <v>1</v>
      </c>
      <c r="P73" t="s">
        <v>8266</v>
      </c>
      <c r="Q73" s="6">
        <f>E73/D73</f>
        <v>1.2394444444444443</v>
      </c>
      <c r="R73">
        <f>IFERROR(ROUND(E73/N73,0),0)</f>
        <v>70</v>
      </c>
      <c r="S73" t="str">
        <f t="shared" si="6"/>
        <v>film &amp; video</v>
      </c>
      <c r="T73" t="str">
        <f t="shared" si="7"/>
        <v>shorts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0">
        <f t="shared" si="4"/>
        <v>41247</v>
      </c>
      <c r="K74">
        <v>1351210481</v>
      </c>
      <c r="L74" s="10">
        <f t="shared" si="5"/>
        <v>41227.010196759264</v>
      </c>
      <c r="M74" t="b">
        <v>0</v>
      </c>
      <c r="N74">
        <v>41</v>
      </c>
      <c r="O74" t="b">
        <v>1</v>
      </c>
      <c r="P74" t="s">
        <v>8266</v>
      </c>
      <c r="Q74" s="6">
        <f>E74/D74</f>
        <v>1.084090909090909</v>
      </c>
      <c r="R74">
        <f>IFERROR(ROUND(E74/N74,0),0)</f>
        <v>58</v>
      </c>
      <c r="S74" t="str">
        <f t="shared" si="6"/>
        <v>film &amp; video</v>
      </c>
      <c r="T74" t="str">
        <f t="shared" si="7"/>
        <v>shorts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0">
        <f t="shared" si="4"/>
        <v>40685.165972222225</v>
      </c>
      <c r="K75">
        <v>1297620584</v>
      </c>
      <c r="L75" s="10">
        <f t="shared" si="5"/>
        <v>40606.75675925926</v>
      </c>
      <c r="M75" t="b">
        <v>0</v>
      </c>
      <c r="N75">
        <v>18</v>
      </c>
      <c r="O75" t="b">
        <v>1</v>
      </c>
      <c r="P75" t="s">
        <v>8266</v>
      </c>
      <c r="Q75" s="6">
        <f>E75/D75</f>
        <v>1</v>
      </c>
      <c r="R75">
        <f>IFERROR(ROUND(E75/N75,0),0)</f>
        <v>50</v>
      </c>
      <c r="S75" t="str">
        <f t="shared" si="6"/>
        <v>film &amp; video</v>
      </c>
      <c r="T75" t="str">
        <f t="shared" si="7"/>
        <v>shorts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0">
        <f t="shared" si="4"/>
        <v>42409.487210648149</v>
      </c>
      <c r="K76">
        <v>1450784495</v>
      </c>
      <c r="L76" s="10">
        <f t="shared" si="5"/>
        <v>42379.487210648149</v>
      </c>
      <c r="M76" t="b">
        <v>0</v>
      </c>
      <c r="N76">
        <v>29</v>
      </c>
      <c r="O76" t="b">
        <v>1</v>
      </c>
      <c r="P76" t="s">
        <v>8266</v>
      </c>
      <c r="Q76" s="6">
        <f>E76/D76</f>
        <v>1.1293199999999999</v>
      </c>
      <c r="R76">
        <f>IFERROR(ROUND(E76/N76,0),0)</f>
        <v>19</v>
      </c>
      <c r="S76" t="str">
        <f t="shared" si="6"/>
        <v>film &amp; video</v>
      </c>
      <c r="T76" t="str">
        <f t="shared" si="7"/>
        <v>shorts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0">
        <f t="shared" si="4"/>
        <v>41406.209166666667</v>
      </c>
      <c r="K77">
        <v>1364101272</v>
      </c>
      <c r="L77" s="10">
        <f t="shared" si="5"/>
        <v>41376.209166666667</v>
      </c>
      <c r="M77" t="b">
        <v>0</v>
      </c>
      <c r="N77">
        <v>47</v>
      </c>
      <c r="O77" t="b">
        <v>1</v>
      </c>
      <c r="P77" t="s">
        <v>8266</v>
      </c>
      <c r="Q77" s="6">
        <f>E77/D77</f>
        <v>1.1542857142857144</v>
      </c>
      <c r="R77">
        <f>IFERROR(ROUND(E77/N77,0),0)</f>
        <v>86</v>
      </c>
      <c r="S77" t="str">
        <f t="shared" si="6"/>
        <v>film &amp; video</v>
      </c>
      <c r="T77" t="str">
        <f t="shared" si="7"/>
        <v>shorts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0">
        <f t="shared" si="4"/>
        <v>40923.733310185184</v>
      </c>
      <c r="K78">
        <v>1319819758</v>
      </c>
      <c r="L78" s="10">
        <f t="shared" si="5"/>
        <v>40863.691643518519</v>
      </c>
      <c r="M78" t="b">
        <v>0</v>
      </c>
      <c r="N78">
        <v>15</v>
      </c>
      <c r="O78" t="b">
        <v>1</v>
      </c>
      <c r="P78" t="s">
        <v>8266</v>
      </c>
      <c r="Q78" s="6">
        <f>E78/D78</f>
        <v>1.5333333333333334</v>
      </c>
      <c r="R78">
        <f>IFERROR(ROUND(E78/N78,0),0)</f>
        <v>31</v>
      </c>
      <c r="S78" t="str">
        <f t="shared" si="6"/>
        <v>film &amp; video</v>
      </c>
      <c r="T78" t="str">
        <f t="shared" si="7"/>
        <v>shorts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0">
        <f t="shared" si="4"/>
        <v>41069.124305555553</v>
      </c>
      <c r="K79">
        <v>1332991717</v>
      </c>
      <c r="L79" s="10">
        <f t="shared" si="5"/>
        <v>41016.144872685181</v>
      </c>
      <c r="M79" t="b">
        <v>0</v>
      </c>
      <c r="N79">
        <v>26</v>
      </c>
      <c r="O79" t="b">
        <v>1</v>
      </c>
      <c r="P79" t="s">
        <v>8266</v>
      </c>
      <c r="Q79" s="6">
        <f>E79/D79</f>
        <v>3.9249999999999998</v>
      </c>
      <c r="R79">
        <f>IFERROR(ROUND(E79/N79,0),0)</f>
        <v>60</v>
      </c>
      <c r="S79" t="str">
        <f t="shared" si="6"/>
        <v>film &amp; video</v>
      </c>
      <c r="T79" t="str">
        <f t="shared" si="7"/>
        <v>shorts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0">
        <f t="shared" si="4"/>
        <v>42633.730567129634</v>
      </c>
      <c r="K80">
        <v>1471887121</v>
      </c>
      <c r="L80" s="10">
        <f t="shared" si="5"/>
        <v>42623.730567129634</v>
      </c>
      <c r="M80" t="b">
        <v>0</v>
      </c>
      <c r="N80">
        <v>35</v>
      </c>
      <c r="O80" t="b">
        <v>1</v>
      </c>
      <c r="P80" t="s">
        <v>8266</v>
      </c>
      <c r="Q80" s="6">
        <f>E80/D80</f>
        <v>27.02</v>
      </c>
      <c r="R80">
        <f>IFERROR(ROUND(E80/N80,0),0)</f>
        <v>39</v>
      </c>
      <c r="S80" t="str">
        <f t="shared" si="6"/>
        <v>film &amp; video</v>
      </c>
      <c r="T80" t="str">
        <f t="shared" si="7"/>
        <v>shorts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0">
        <f t="shared" si="4"/>
        <v>41773.776539351849</v>
      </c>
      <c r="K81">
        <v>1395859093</v>
      </c>
      <c r="L81" s="10">
        <f t="shared" si="5"/>
        <v>41743.776539351849</v>
      </c>
      <c r="M81" t="b">
        <v>0</v>
      </c>
      <c r="N81">
        <v>41</v>
      </c>
      <c r="O81" t="b">
        <v>1</v>
      </c>
      <c r="P81" t="s">
        <v>8266</v>
      </c>
      <c r="Q81" s="6">
        <f>E81/D81</f>
        <v>1.27</v>
      </c>
      <c r="R81">
        <f>IFERROR(ROUND(E81/N81,0),0)</f>
        <v>40</v>
      </c>
      <c r="S81" t="str">
        <f t="shared" si="6"/>
        <v>film &amp; video</v>
      </c>
      <c r="T81" t="str">
        <f t="shared" si="7"/>
        <v>shorts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0">
        <f t="shared" si="4"/>
        <v>41637.083981481483</v>
      </c>
      <c r="K82">
        <v>1383616856</v>
      </c>
      <c r="L82" s="10">
        <f t="shared" si="5"/>
        <v>41602.083981481483</v>
      </c>
      <c r="M82" t="b">
        <v>0</v>
      </c>
      <c r="N82">
        <v>47</v>
      </c>
      <c r="O82" t="b">
        <v>1</v>
      </c>
      <c r="P82" t="s">
        <v>8266</v>
      </c>
      <c r="Q82" s="6">
        <f>E82/D82</f>
        <v>1.0725</v>
      </c>
      <c r="R82">
        <f>IFERROR(ROUND(E82/N82,0),0)</f>
        <v>274</v>
      </c>
      <c r="S82" t="str">
        <f t="shared" si="6"/>
        <v>film &amp; video</v>
      </c>
      <c r="T82" t="str">
        <f t="shared" si="7"/>
        <v>shorts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0">
        <f t="shared" si="4"/>
        <v>41123.126388888893</v>
      </c>
      <c r="K83">
        <v>1341892127</v>
      </c>
      <c r="L83" s="10">
        <f t="shared" si="5"/>
        <v>41119.158877314811</v>
      </c>
      <c r="M83" t="b">
        <v>0</v>
      </c>
      <c r="N83">
        <v>28</v>
      </c>
      <c r="O83" t="b">
        <v>1</v>
      </c>
      <c r="P83" t="s">
        <v>8266</v>
      </c>
      <c r="Q83" s="6">
        <f>E83/D83</f>
        <v>1.98</v>
      </c>
      <c r="R83">
        <f>IFERROR(ROUND(E83/N83,0),0)</f>
        <v>53</v>
      </c>
      <c r="S83" t="str">
        <f t="shared" si="6"/>
        <v>film &amp; video</v>
      </c>
      <c r="T83" t="str">
        <f t="shared" si="7"/>
        <v>shorts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0">
        <f t="shared" si="4"/>
        <v>40844.820150462961</v>
      </c>
      <c r="K84">
        <v>1315597261</v>
      </c>
      <c r="L84" s="10">
        <f t="shared" si="5"/>
        <v>40814.820150462961</v>
      </c>
      <c r="M84" t="b">
        <v>0</v>
      </c>
      <c r="N84">
        <v>100</v>
      </c>
      <c r="O84" t="b">
        <v>1</v>
      </c>
      <c r="P84" t="s">
        <v>8266</v>
      </c>
      <c r="Q84" s="6">
        <f>E84/D84</f>
        <v>1.0001249999999999</v>
      </c>
      <c r="R84">
        <f>IFERROR(ROUND(E84/N84,0),0)</f>
        <v>40</v>
      </c>
      <c r="S84" t="str">
        <f t="shared" si="6"/>
        <v>film &amp; video</v>
      </c>
      <c r="T84" t="str">
        <f t="shared" si="7"/>
        <v>shorts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0">
        <f t="shared" si="4"/>
        <v>42076.479166666672</v>
      </c>
      <c r="K85">
        <v>1423320389</v>
      </c>
      <c r="L85" s="10">
        <f t="shared" si="5"/>
        <v>42061.615613425922</v>
      </c>
      <c r="M85" t="b">
        <v>0</v>
      </c>
      <c r="N85">
        <v>13</v>
      </c>
      <c r="O85" t="b">
        <v>1</v>
      </c>
      <c r="P85" t="s">
        <v>8266</v>
      </c>
      <c r="Q85" s="6">
        <f>E85/D85</f>
        <v>1.0249999999999999</v>
      </c>
      <c r="R85">
        <f>IFERROR(ROUND(E85/N85,0),0)</f>
        <v>16</v>
      </c>
      <c r="S85" t="str">
        <f t="shared" si="6"/>
        <v>film &amp; video</v>
      </c>
      <c r="T85" t="str">
        <f t="shared" si="7"/>
        <v>shorts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0">
        <f t="shared" si="4"/>
        <v>40697.757939814815</v>
      </c>
      <c r="K86">
        <v>1302891086</v>
      </c>
      <c r="L86" s="10">
        <f t="shared" si="5"/>
        <v>40667.757939814815</v>
      </c>
      <c r="M86" t="b">
        <v>0</v>
      </c>
      <c r="N86">
        <v>7</v>
      </c>
      <c r="O86" t="b">
        <v>1</v>
      </c>
      <c r="P86" t="s">
        <v>8266</v>
      </c>
      <c r="Q86" s="6">
        <f>E86/D86</f>
        <v>1</v>
      </c>
      <c r="R86">
        <f>IFERROR(ROUND(E86/N86,0),0)</f>
        <v>71</v>
      </c>
      <c r="S86" t="str">
        <f t="shared" si="6"/>
        <v>film &amp; video</v>
      </c>
      <c r="T86" t="str">
        <f t="shared" si="7"/>
        <v>shorts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0">
        <f t="shared" si="4"/>
        <v>40828.125428240739</v>
      </c>
      <c r="K87">
        <v>1314154837</v>
      </c>
      <c r="L87" s="10">
        <f t="shared" si="5"/>
        <v>40798.125428240739</v>
      </c>
      <c r="M87" t="b">
        <v>0</v>
      </c>
      <c r="N87">
        <v>21</v>
      </c>
      <c r="O87" t="b">
        <v>1</v>
      </c>
      <c r="P87" t="s">
        <v>8266</v>
      </c>
      <c r="Q87" s="6">
        <f>E87/D87</f>
        <v>1.2549999999999999</v>
      </c>
      <c r="R87">
        <f>IFERROR(ROUND(E87/N87,0),0)</f>
        <v>72</v>
      </c>
      <c r="S87" t="str">
        <f t="shared" si="6"/>
        <v>film &amp; video</v>
      </c>
      <c r="T87" t="str">
        <f t="shared" si="7"/>
        <v>shorts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0">
        <f t="shared" si="4"/>
        <v>42384.59774305555</v>
      </c>
      <c r="K88">
        <v>1444828845</v>
      </c>
      <c r="L88" s="10">
        <f t="shared" si="5"/>
        <v>42310.556076388893</v>
      </c>
      <c r="M88" t="b">
        <v>0</v>
      </c>
      <c r="N88">
        <v>17</v>
      </c>
      <c r="O88" t="b">
        <v>1</v>
      </c>
      <c r="P88" t="s">
        <v>8266</v>
      </c>
      <c r="Q88" s="6">
        <f>E88/D88</f>
        <v>1.0646666666666667</v>
      </c>
      <c r="R88">
        <f>IFERROR(ROUND(E88/N88,0),0)</f>
        <v>376</v>
      </c>
      <c r="S88" t="str">
        <f t="shared" si="6"/>
        <v>film &amp; video</v>
      </c>
      <c r="T88" t="str">
        <f t="shared" si="7"/>
        <v>shorts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0">
        <f t="shared" si="4"/>
        <v>40351.070138888885</v>
      </c>
      <c r="K89">
        <v>1274705803</v>
      </c>
      <c r="L89" s="10">
        <f t="shared" si="5"/>
        <v>40341.539386574077</v>
      </c>
      <c r="M89" t="b">
        <v>0</v>
      </c>
      <c r="N89">
        <v>25</v>
      </c>
      <c r="O89" t="b">
        <v>1</v>
      </c>
      <c r="P89" t="s">
        <v>8266</v>
      </c>
      <c r="Q89" s="6">
        <f>E89/D89</f>
        <v>1.046</v>
      </c>
      <c r="R89">
        <f>IFERROR(ROUND(E89/N89,0),0)</f>
        <v>105</v>
      </c>
      <c r="S89" t="str">
        <f t="shared" si="6"/>
        <v>film &amp; video</v>
      </c>
      <c r="T89" t="str">
        <f t="shared" si="7"/>
        <v>shorts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0">
        <f t="shared" si="4"/>
        <v>41831.65892361111</v>
      </c>
      <c r="K90">
        <v>1401205731</v>
      </c>
      <c r="L90" s="10">
        <f t="shared" si="5"/>
        <v>41805.65892361111</v>
      </c>
      <c r="M90" t="b">
        <v>0</v>
      </c>
      <c r="N90">
        <v>60</v>
      </c>
      <c r="O90" t="b">
        <v>1</v>
      </c>
      <c r="P90" t="s">
        <v>8266</v>
      </c>
      <c r="Q90" s="6">
        <f>E90/D90</f>
        <v>1.0285714285714285</v>
      </c>
      <c r="R90">
        <f>IFERROR(ROUND(E90/N90,0),0)</f>
        <v>60</v>
      </c>
      <c r="S90" t="str">
        <f t="shared" si="6"/>
        <v>film &amp; video</v>
      </c>
      <c r="T90" t="str">
        <f t="shared" si="7"/>
        <v>shorts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0">
        <f t="shared" si="4"/>
        <v>41446.752222222218</v>
      </c>
      <c r="K91">
        <v>1368036192</v>
      </c>
      <c r="L91" s="10">
        <f t="shared" si="5"/>
        <v>41421.752222222218</v>
      </c>
      <c r="M91" t="b">
        <v>0</v>
      </c>
      <c r="N91">
        <v>56</v>
      </c>
      <c r="O91" t="b">
        <v>1</v>
      </c>
      <c r="P91" t="s">
        <v>8266</v>
      </c>
      <c r="Q91" s="6">
        <f>E91/D91</f>
        <v>1.1506666666666667</v>
      </c>
      <c r="R91">
        <f>IFERROR(ROUND(E91/N91,0),0)</f>
        <v>123</v>
      </c>
      <c r="S91" t="str">
        <f t="shared" si="6"/>
        <v>film &amp; video</v>
      </c>
      <c r="T91" t="str">
        <f t="shared" si="7"/>
        <v>shorts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0">
        <f t="shared" si="4"/>
        <v>40755.297442129631</v>
      </c>
      <c r="K92">
        <v>1307862499</v>
      </c>
      <c r="L92" s="10">
        <f t="shared" si="5"/>
        <v>40725.297442129631</v>
      </c>
      <c r="M92" t="b">
        <v>0</v>
      </c>
      <c r="N92">
        <v>16</v>
      </c>
      <c r="O92" t="b">
        <v>1</v>
      </c>
      <c r="P92" t="s">
        <v>8266</v>
      </c>
      <c r="Q92" s="6">
        <f>E92/D92</f>
        <v>1.004</v>
      </c>
      <c r="R92">
        <f>IFERROR(ROUND(E92/N92,0),0)</f>
        <v>31</v>
      </c>
      <c r="S92" t="str">
        <f t="shared" si="6"/>
        <v>film &amp; video</v>
      </c>
      <c r="T92" t="str">
        <f t="shared" si="7"/>
        <v>shorts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0">
        <f t="shared" si="4"/>
        <v>40699.402361111112</v>
      </c>
      <c r="K93">
        <v>1300354764</v>
      </c>
      <c r="L93" s="10">
        <f t="shared" si="5"/>
        <v>40638.402361111112</v>
      </c>
      <c r="M93" t="b">
        <v>0</v>
      </c>
      <c r="N93">
        <v>46</v>
      </c>
      <c r="O93" t="b">
        <v>1</v>
      </c>
      <c r="P93" t="s">
        <v>8266</v>
      </c>
      <c r="Q93" s="6">
        <f>E93/D93</f>
        <v>1.2</v>
      </c>
      <c r="R93">
        <f>IFERROR(ROUND(E93/N93,0),0)</f>
        <v>78</v>
      </c>
      <c r="S93" t="str">
        <f t="shared" si="6"/>
        <v>film &amp; video</v>
      </c>
      <c r="T93" t="str">
        <f t="shared" si="7"/>
        <v>shorts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0">
        <f t="shared" si="4"/>
        <v>42786.333333333328</v>
      </c>
      <c r="K94">
        <v>1481949983</v>
      </c>
      <c r="L94" s="10">
        <f t="shared" si="5"/>
        <v>42740.198877314819</v>
      </c>
      <c r="M94" t="b">
        <v>0</v>
      </c>
      <c r="N94">
        <v>43</v>
      </c>
      <c r="O94" t="b">
        <v>1</v>
      </c>
      <c r="P94" t="s">
        <v>8266</v>
      </c>
      <c r="Q94" s="6">
        <f>E94/D94</f>
        <v>1.052</v>
      </c>
      <c r="R94">
        <f>IFERROR(ROUND(E94/N94,0),0)</f>
        <v>122</v>
      </c>
      <c r="S94" t="str">
        <f t="shared" si="6"/>
        <v>film &amp; video</v>
      </c>
      <c r="T94" t="str">
        <f t="shared" si="7"/>
        <v>shorts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0">
        <f t="shared" si="4"/>
        <v>41112.875</v>
      </c>
      <c r="K95">
        <v>1338928537</v>
      </c>
      <c r="L95" s="10">
        <f t="shared" si="5"/>
        <v>41084.858067129629</v>
      </c>
      <c r="M95" t="b">
        <v>0</v>
      </c>
      <c r="N95">
        <v>15</v>
      </c>
      <c r="O95" t="b">
        <v>1</v>
      </c>
      <c r="P95" t="s">
        <v>8266</v>
      </c>
      <c r="Q95" s="6">
        <f>E95/D95</f>
        <v>1.1060000000000001</v>
      </c>
      <c r="R95">
        <f>IFERROR(ROUND(E95/N95,0),0)</f>
        <v>74</v>
      </c>
      <c r="S95" t="str">
        <f t="shared" si="6"/>
        <v>film &amp; video</v>
      </c>
      <c r="T95" t="str">
        <f t="shared" si="7"/>
        <v>shorts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0">
        <f t="shared" si="4"/>
        <v>41755.717847222222</v>
      </c>
      <c r="K96">
        <v>1395162822</v>
      </c>
      <c r="L96" s="10">
        <f t="shared" si="5"/>
        <v>41735.717847222222</v>
      </c>
      <c r="M96" t="b">
        <v>0</v>
      </c>
      <c r="N96">
        <v>12</v>
      </c>
      <c r="O96" t="b">
        <v>1</v>
      </c>
      <c r="P96" t="s">
        <v>8266</v>
      </c>
      <c r="Q96" s="6">
        <f>E96/D96</f>
        <v>1.04</v>
      </c>
      <c r="R96">
        <f>IFERROR(ROUND(E96/N96,0),0)</f>
        <v>22</v>
      </c>
      <c r="S96" t="str">
        <f t="shared" si="6"/>
        <v>film &amp; video</v>
      </c>
      <c r="T96" t="str">
        <f t="shared" si="7"/>
        <v>shorts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0">
        <f t="shared" si="4"/>
        <v>40984.005104166667</v>
      </c>
      <c r="K97">
        <v>1327622841</v>
      </c>
      <c r="L97" s="10">
        <f t="shared" si="5"/>
        <v>40954.005104166667</v>
      </c>
      <c r="M97" t="b">
        <v>0</v>
      </c>
      <c r="N97">
        <v>21</v>
      </c>
      <c r="O97" t="b">
        <v>1</v>
      </c>
      <c r="P97" t="s">
        <v>8266</v>
      </c>
      <c r="Q97" s="6">
        <f>E97/D97</f>
        <v>1.3142857142857143</v>
      </c>
      <c r="R97">
        <f>IFERROR(ROUND(E97/N97,0),0)</f>
        <v>22</v>
      </c>
      <c r="S97" t="str">
        <f t="shared" si="6"/>
        <v>film &amp; video</v>
      </c>
      <c r="T97" t="str">
        <f t="shared" si="7"/>
        <v>shorts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0">
        <f t="shared" si="4"/>
        <v>40410.125</v>
      </c>
      <c r="K98">
        <v>1274889241</v>
      </c>
      <c r="L98" s="10">
        <f t="shared" si="5"/>
        <v>40343.662511574075</v>
      </c>
      <c r="M98" t="b">
        <v>0</v>
      </c>
      <c r="N98">
        <v>34</v>
      </c>
      <c r="O98" t="b">
        <v>1</v>
      </c>
      <c r="P98" t="s">
        <v>8266</v>
      </c>
      <c r="Q98" s="6">
        <f>E98/D98</f>
        <v>1.1466666666666667</v>
      </c>
      <c r="R98">
        <f>IFERROR(ROUND(E98/N98,0),0)</f>
        <v>51</v>
      </c>
      <c r="S98" t="str">
        <f t="shared" si="6"/>
        <v>film &amp; video</v>
      </c>
      <c r="T98" t="str">
        <f t="shared" si="7"/>
        <v>shorts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0">
        <f t="shared" si="4"/>
        <v>40755.135208333333</v>
      </c>
      <c r="K99">
        <v>1307848482</v>
      </c>
      <c r="L99" s="10">
        <f t="shared" si="5"/>
        <v>40725.135208333333</v>
      </c>
      <c r="M99" t="b">
        <v>0</v>
      </c>
      <c r="N99">
        <v>8</v>
      </c>
      <c r="O99" t="b">
        <v>1</v>
      </c>
      <c r="P99" t="s">
        <v>8266</v>
      </c>
      <c r="Q99" s="6">
        <f>E99/D99</f>
        <v>1.0625</v>
      </c>
      <c r="R99">
        <f>IFERROR(ROUND(E99/N99,0),0)</f>
        <v>53</v>
      </c>
      <c r="S99" t="str">
        <f t="shared" si="6"/>
        <v>film &amp; video</v>
      </c>
      <c r="T99" t="str">
        <f t="shared" si="7"/>
        <v>shorts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0">
        <f t="shared" si="4"/>
        <v>41269.979166666664</v>
      </c>
      <c r="K100">
        <v>1351796674</v>
      </c>
      <c r="L100" s="10">
        <f t="shared" si="5"/>
        <v>41233.794837962967</v>
      </c>
      <c r="M100" t="b">
        <v>0</v>
      </c>
      <c r="N100">
        <v>60</v>
      </c>
      <c r="O100" t="b">
        <v>1</v>
      </c>
      <c r="P100" t="s">
        <v>8266</v>
      </c>
      <c r="Q100" s="6">
        <f>E100/D100</f>
        <v>1.0625</v>
      </c>
      <c r="R100">
        <f>IFERROR(ROUND(E100/N100,0),0)</f>
        <v>57</v>
      </c>
      <c r="S100" t="str">
        <f t="shared" si="6"/>
        <v>film &amp; video</v>
      </c>
      <c r="T100" t="str">
        <f t="shared" si="7"/>
        <v>shorts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0">
        <f t="shared" si="4"/>
        <v>41680.902766203704</v>
      </c>
      <c r="K101">
        <v>1387834799</v>
      </c>
      <c r="L101" s="10">
        <f t="shared" si="5"/>
        <v>41650.902766203704</v>
      </c>
      <c r="M101" t="b">
        <v>0</v>
      </c>
      <c r="N101">
        <v>39</v>
      </c>
      <c r="O101" t="b">
        <v>1</v>
      </c>
      <c r="P101" t="s">
        <v>8266</v>
      </c>
      <c r="Q101" s="6">
        <f>E101/D101</f>
        <v>1.0601933333333333</v>
      </c>
      <c r="R101">
        <f>IFERROR(ROUND(E101/N101,0),0)</f>
        <v>41</v>
      </c>
      <c r="S101" t="str">
        <f t="shared" si="6"/>
        <v>film &amp; video</v>
      </c>
      <c r="T101" t="str">
        <f t="shared" si="7"/>
        <v>shorts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0">
        <f t="shared" si="4"/>
        <v>41236.794976851852</v>
      </c>
      <c r="K102">
        <v>1350324286</v>
      </c>
      <c r="L102" s="10">
        <f t="shared" si="5"/>
        <v>41216.753310185188</v>
      </c>
      <c r="M102" t="b">
        <v>0</v>
      </c>
      <c r="N102">
        <v>26</v>
      </c>
      <c r="O102" t="b">
        <v>1</v>
      </c>
      <c r="P102" t="s">
        <v>8266</v>
      </c>
      <c r="Q102" s="6">
        <f>E102/D102</f>
        <v>1</v>
      </c>
      <c r="R102">
        <f>IFERROR(ROUND(E102/N102,0),0)</f>
        <v>192</v>
      </c>
      <c r="S102" t="str">
        <f t="shared" si="6"/>
        <v>film &amp; video</v>
      </c>
      <c r="T102" t="str">
        <f t="shared" si="7"/>
        <v>shorts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0">
        <f t="shared" si="4"/>
        <v>41317.776736111111</v>
      </c>
      <c r="K103">
        <v>1356979110</v>
      </c>
      <c r="L103" s="10">
        <f t="shared" si="5"/>
        <v>41293.776736111111</v>
      </c>
      <c r="M103" t="b">
        <v>0</v>
      </c>
      <c r="N103">
        <v>35</v>
      </c>
      <c r="O103" t="b">
        <v>1</v>
      </c>
      <c r="P103" t="s">
        <v>8266</v>
      </c>
      <c r="Q103" s="6">
        <f>E103/D103</f>
        <v>1</v>
      </c>
      <c r="R103">
        <f>IFERROR(ROUND(E103/N103,0),0)</f>
        <v>100</v>
      </c>
      <c r="S103" t="str">
        <f t="shared" si="6"/>
        <v>film &amp; video</v>
      </c>
      <c r="T103" t="str">
        <f t="shared" si="7"/>
        <v>shorts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0">
        <f t="shared" si="4"/>
        <v>40554.131168981483</v>
      </c>
      <c r="K104">
        <v>1290481733</v>
      </c>
      <c r="L104" s="10">
        <f t="shared" si="5"/>
        <v>40524.131168981483</v>
      </c>
      <c r="M104" t="b">
        <v>0</v>
      </c>
      <c r="N104">
        <v>65</v>
      </c>
      <c r="O104" t="b">
        <v>1</v>
      </c>
      <c r="P104" t="s">
        <v>8266</v>
      </c>
      <c r="Q104" s="6">
        <f>E104/D104</f>
        <v>1.2775000000000001</v>
      </c>
      <c r="R104">
        <f>IFERROR(ROUND(E104/N104,0),0)</f>
        <v>118</v>
      </c>
      <c r="S104" t="str">
        <f t="shared" si="6"/>
        <v>film &amp; video</v>
      </c>
      <c r="T104" t="str">
        <f t="shared" si="7"/>
        <v>shorts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0">
        <f t="shared" si="4"/>
        <v>41724.805902777778</v>
      </c>
      <c r="K105">
        <v>1392232830</v>
      </c>
      <c r="L105" s="10">
        <f t="shared" si="5"/>
        <v>41701.805902777778</v>
      </c>
      <c r="M105" t="b">
        <v>0</v>
      </c>
      <c r="N105">
        <v>49</v>
      </c>
      <c r="O105" t="b">
        <v>1</v>
      </c>
      <c r="P105" t="s">
        <v>8266</v>
      </c>
      <c r="Q105" s="6">
        <f>E105/D105</f>
        <v>1.0515384615384615</v>
      </c>
      <c r="R105">
        <f>IFERROR(ROUND(E105/N105,0),0)</f>
        <v>28</v>
      </c>
      <c r="S105" t="str">
        <f t="shared" si="6"/>
        <v>film &amp; video</v>
      </c>
      <c r="T105" t="str">
        <f t="shared" si="7"/>
        <v>shorts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0">
        <f t="shared" si="4"/>
        <v>40655.041666666664</v>
      </c>
      <c r="K106">
        <v>1299775266</v>
      </c>
      <c r="L106" s="10">
        <f t="shared" si="5"/>
        <v>40631.695208333331</v>
      </c>
      <c r="M106" t="b">
        <v>0</v>
      </c>
      <c r="N106">
        <v>10</v>
      </c>
      <c r="O106" t="b">
        <v>1</v>
      </c>
      <c r="P106" t="s">
        <v>8266</v>
      </c>
      <c r="Q106" s="6">
        <f>E106/D106</f>
        <v>1.2</v>
      </c>
      <c r="R106">
        <f>IFERROR(ROUND(E106/N106,0),0)</f>
        <v>60</v>
      </c>
      <c r="S106" t="str">
        <f t="shared" si="6"/>
        <v>film &amp; video</v>
      </c>
      <c r="T106" t="str">
        <f t="shared" si="7"/>
        <v>shorts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0">
        <f t="shared" si="4"/>
        <v>42523</v>
      </c>
      <c r="K107">
        <v>1461605020</v>
      </c>
      <c r="L107" s="10">
        <f t="shared" si="5"/>
        <v>42504.724768518514</v>
      </c>
      <c r="M107" t="b">
        <v>0</v>
      </c>
      <c r="N107">
        <v>60</v>
      </c>
      <c r="O107" t="b">
        <v>1</v>
      </c>
      <c r="P107" t="s">
        <v>8266</v>
      </c>
      <c r="Q107" s="6">
        <f>E107/D107</f>
        <v>1.074090909090909</v>
      </c>
      <c r="R107">
        <f>IFERROR(ROUND(E107/N107,0),0)</f>
        <v>39</v>
      </c>
      <c r="S107" t="str">
        <f t="shared" si="6"/>
        <v>film &amp; video</v>
      </c>
      <c r="T107" t="str">
        <f t="shared" si="7"/>
        <v>shorts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0">
        <f t="shared" si="4"/>
        <v>41020.776631944442</v>
      </c>
      <c r="K108">
        <v>1332182301</v>
      </c>
      <c r="L108" s="10">
        <f t="shared" si="5"/>
        <v>41006.776631944442</v>
      </c>
      <c r="M108" t="b">
        <v>0</v>
      </c>
      <c r="N108">
        <v>27</v>
      </c>
      <c r="O108" t="b">
        <v>1</v>
      </c>
      <c r="P108" t="s">
        <v>8266</v>
      </c>
      <c r="Q108" s="6">
        <f>E108/D108</f>
        <v>1.0049999999999999</v>
      </c>
      <c r="R108">
        <f>IFERROR(ROUND(E108/N108,0),0)</f>
        <v>186</v>
      </c>
      <c r="S108" t="str">
        <f t="shared" si="6"/>
        <v>film &amp; video</v>
      </c>
      <c r="T108" t="str">
        <f t="shared" si="7"/>
        <v>shorts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0">
        <f t="shared" si="4"/>
        <v>40676.982488425929</v>
      </c>
      <c r="K109">
        <v>1301787287</v>
      </c>
      <c r="L109" s="10">
        <f t="shared" si="5"/>
        <v>40654.982488425929</v>
      </c>
      <c r="M109" t="b">
        <v>0</v>
      </c>
      <c r="N109">
        <v>69</v>
      </c>
      <c r="O109" t="b">
        <v>1</v>
      </c>
      <c r="P109" t="s">
        <v>8266</v>
      </c>
      <c r="Q109" s="6">
        <f>E109/D109</f>
        <v>1.0246666666666666</v>
      </c>
      <c r="R109">
        <f>IFERROR(ROUND(E109/N109,0),0)</f>
        <v>111</v>
      </c>
      <c r="S109" t="str">
        <f t="shared" si="6"/>
        <v>film &amp; video</v>
      </c>
      <c r="T109" t="str">
        <f t="shared" si="7"/>
        <v>shorts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0">
        <f t="shared" si="4"/>
        <v>41444.613078703704</v>
      </c>
      <c r="K110">
        <v>1364827370</v>
      </c>
      <c r="L110" s="10">
        <f t="shared" si="5"/>
        <v>41384.613078703704</v>
      </c>
      <c r="M110" t="b">
        <v>0</v>
      </c>
      <c r="N110">
        <v>47</v>
      </c>
      <c r="O110" t="b">
        <v>1</v>
      </c>
      <c r="P110" t="s">
        <v>8266</v>
      </c>
      <c r="Q110" s="6">
        <f>E110/D110</f>
        <v>2.4666666666666668</v>
      </c>
      <c r="R110">
        <f>IFERROR(ROUND(E110/N110,0),0)</f>
        <v>79</v>
      </c>
      <c r="S110" t="str">
        <f t="shared" si="6"/>
        <v>film &amp; video</v>
      </c>
      <c r="T110" t="str">
        <f t="shared" si="7"/>
        <v>shorts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0">
        <f t="shared" si="4"/>
        <v>40619.025810185187</v>
      </c>
      <c r="K111">
        <v>1296088630</v>
      </c>
      <c r="L111" s="10">
        <f t="shared" si="5"/>
        <v>40589.025810185187</v>
      </c>
      <c r="M111" t="b">
        <v>0</v>
      </c>
      <c r="N111">
        <v>47</v>
      </c>
      <c r="O111" t="b">
        <v>1</v>
      </c>
      <c r="P111" t="s">
        <v>8266</v>
      </c>
      <c r="Q111" s="6">
        <f>E111/D111</f>
        <v>2.1949999999999998</v>
      </c>
      <c r="R111">
        <f>IFERROR(ROUND(E111/N111,0),0)</f>
        <v>47</v>
      </c>
      <c r="S111" t="str">
        <f t="shared" si="6"/>
        <v>film &amp; video</v>
      </c>
      <c r="T111" t="str">
        <f t="shared" si="7"/>
        <v>shorts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0">
        <f t="shared" si="4"/>
        <v>41611.249305555553</v>
      </c>
      <c r="K112">
        <v>1381445253</v>
      </c>
      <c r="L112" s="10">
        <f t="shared" si="5"/>
        <v>41576.949687500004</v>
      </c>
      <c r="M112" t="b">
        <v>0</v>
      </c>
      <c r="N112">
        <v>26</v>
      </c>
      <c r="O112" t="b">
        <v>1</v>
      </c>
      <c r="P112" t="s">
        <v>8266</v>
      </c>
      <c r="Q112" s="6">
        <f>E112/D112</f>
        <v>1.3076923076923077</v>
      </c>
      <c r="R112">
        <f>IFERROR(ROUND(E112/N112,0),0)</f>
        <v>65</v>
      </c>
      <c r="S112" t="str">
        <f t="shared" si="6"/>
        <v>film &amp; video</v>
      </c>
      <c r="T112" t="str">
        <f t="shared" si="7"/>
        <v>shorts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0">
        <f t="shared" si="4"/>
        <v>42174.333182870367</v>
      </c>
      <c r="K113">
        <v>1430467187</v>
      </c>
      <c r="L113" s="10">
        <f t="shared" si="5"/>
        <v>42144.333182870367</v>
      </c>
      <c r="M113" t="b">
        <v>0</v>
      </c>
      <c r="N113">
        <v>53</v>
      </c>
      <c r="O113" t="b">
        <v>1</v>
      </c>
      <c r="P113" t="s">
        <v>8266</v>
      </c>
      <c r="Q113" s="6">
        <f>E113/D113</f>
        <v>1.5457142857142858</v>
      </c>
      <c r="R113">
        <f>IFERROR(ROUND(E113/N113,0),0)</f>
        <v>102</v>
      </c>
      <c r="S113" t="str">
        <f t="shared" si="6"/>
        <v>film &amp; video</v>
      </c>
      <c r="T113" t="str">
        <f t="shared" si="7"/>
        <v>shorts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0">
        <f t="shared" si="4"/>
        <v>41761.083333333336</v>
      </c>
      <c r="K114">
        <v>1395277318</v>
      </c>
      <c r="L114" s="10">
        <f t="shared" si="5"/>
        <v>41737.043032407411</v>
      </c>
      <c r="M114" t="b">
        <v>0</v>
      </c>
      <c r="N114">
        <v>81</v>
      </c>
      <c r="O114" t="b">
        <v>1</v>
      </c>
      <c r="P114" t="s">
        <v>8266</v>
      </c>
      <c r="Q114" s="6">
        <f>E114/D114</f>
        <v>1.04</v>
      </c>
      <c r="R114">
        <f>IFERROR(ROUND(E114/N114,0),0)</f>
        <v>64</v>
      </c>
      <c r="S114" t="str">
        <f t="shared" si="6"/>
        <v>film &amp; video</v>
      </c>
      <c r="T114" t="str">
        <f t="shared" si="7"/>
        <v>shorts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0">
        <f t="shared" si="4"/>
        <v>40780.625</v>
      </c>
      <c r="K115">
        <v>1311963128</v>
      </c>
      <c r="L115" s="10">
        <f t="shared" si="5"/>
        <v>40772.758425925924</v>
      </c>
      <c r="M115" t="b">
        <v>0</v>
      </c>
      <c r="N115">
        <v>78</v>
      </c>
      <c r="O115" t="b">
        <v>1</v>
      </c>
      <c r="P115" t="s">
        <v>8266</v>
      </c>
      <c r="Q115" s="6">
        <f>E115/D115</f>
        <v>1.41</v>
      </c>
      <c r="R115">
        <f>IFERROR(ROUND(E115/N115,0),0)</f>
        <v>90</v>
      </c>
      <c r="S115" t="str">
        <f t="shared" si="6"/>
        <v>film &amp; video</v>
      </c>
      <c r="T115" t="str">
        <f t="shared" si="7"/>
        <v>shorts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0">
        <f t="shared" si="4"/>
        <v>40940.27416666667</v>
      </c>
      <c r="K116">
        <v>1321252488</v>
      </c>
      <c r="L116" s="10">
        <f t="shared" si="5"/>
        <v>40880.27416666667</v>
      </c>
      <c r="M116" t="b">
        <v>0</v>
      </c>
      <c r="N116">
        <v>35</v>
      </c>
      <c r="O116" t="b">
        <v>1</v>
      </c>
      <c r="P116" t="s">
        <v>8266</v>
      </c>
      <c r="Q116" s="6">
        <f>E116/D116</f>
        <v>1.0333333333333334</v>
      </c>
      <c r="R116">
        <f>IFERROR(ROUND(E116/N116,0),0)</f>
        <v>89</v>
      </c>
      <c r="S116" t="str">
        <f t="shared" si="6"/>
        <v>film &amp; video</v>
      </c>
      <c r="T116" t="str">
        <f t="shared" si="7"/>
        <v>shorts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0">
        <f t="shared" si="4"/>
        <v>40962.738935185189</v>
      </c>
      <c r="K117">
        <v>1326217444</v>
      </c>
      <c r="L117" s="10">
        <f t="shared" si="5"/>
        <v>40937.738935185189</v>
      </c>
      <c r="M117" t="b">
        <v>0</v>
      </c>
      <c r="N117">
        <v>22</v>
      </c>
      <c r="O117" t="b">
        <v>1</v>
      </c>
      <c r="P117" t="s">
        <v>8266</v>
      </c>
      <c r="Q117" s="6">
        <f>E117/D117</f>
        <v>1.4044444444444444</v>
      </c>
      <c r="R117">
        <f>IFERROR(ROUND(E117/N117,0),0)</f>
        <v>29</v>
      </c>
      <c r="S117" t="str">
        <f t="shared" si="6"/>
        <v>film &amp; video</v>
      </c>
      <c r="T117" t="str">
        <f t="shared" si="7"/>
        <v>shorts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0">
        <f t="shared" si="4"/>
        <v>40660.455497685187</v>
      </c>
      <c r="K118">
        <v>1298289355</v>
      </c>
      <c r="L118" s="10">
        <f t="shared" si="5"/>
        <v>40614.497164351851</v>
      </c>
      <c r="M118" t="b">
        <v>0</v>
      </c>
      <c r="N118">
        <v>57</v>
      </c>
      <c r="O118" t="b">
        <v>1</v>
      </c>
      <c r="P118" t="s">
        <v>8266</v>
      </c>
      <c r="Q118" s="6">
        <f>E118/D118</f>
        <v>1.1365714285714286</v>
      </c>
      <c r="R118">
        <f>IFERROR(ROUND(E118/N118,0),0)</f>
        <v>70</v>
      </c>
      <c r="S118" t="str">
        <f t="shared" si="6"/>
        <v>film &amp; video</v>
      </c>
      <c r="T118" t="str">
        <f t="shared" si="7"/>
        <v>shorts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0">
        <f t="shared" si="4"/>
        <v>40357.791666666664</v>
      </c>
      <c r="K119">
        <v>1268337744</v>
      </c>
      <c r="L119" s="10">
        <f t="shared" si="5"/>
        <v>40267.834999999999</v>
      </c>
      <c r="M119" t="b">
        <v>0</v>
      </c>
      <c r="N119">
        <v>27</v>
      </c>
      <c r="O119" t="b">
        <v>1</v>
      </c>
      <c r="P119" t="s">
        <v>8266</v>
      </c>
      <c r="Q119" s="6">
        <f>E119/D119</f>
        <v>1.0049377777777779</v>
      </c>
      <c r="R119">
        <f>IFERROR(ROUND(E119/N119,0),0)</f>
        <v>167</v>
      </c>
      <c r="S119" t="str">
        <f t="shared" si="6"/>
        <v>film &amp; video</v>
      </c>
      <c r="T119" t="str">
        <f t="shared" si="7"/>
        <v>shorts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0">
        <f t="shared" si="4"/>
        <v>40772.053657407407</v>
      </c>
      <c r="K120">
        <v>1309310236</v>
      </c>
      <c r="L120" s="10">
        <f t="shared" si="5"/>
        <v>40742.053657407407</v>
      </c>
      <c r="M120" t="b">
        <v>0</v>
      </c>
      <c r="N120">
        <v>39</v>
      </c>
      <c r="O120" t="b">
        <v>1</v>
      </c>
      <c r="P120" t="s">
        <v>8266</v>
      </c>
      <c r="Q120" s="6">
        <f>E120/D120</f>
        <v>1.1303159999999999</v>
      </c>
      <c r="R120">
        <f>IFERROR(ROUND(E120/N120,0),0)</f>
        <v>145</v>
      </c>
      <c r="S120" t="str">
        <f t="shared" si="6"/>
        <v>film &amp; video</v>
      </c>
      <c r="T120" t="str">
        <f t="shared" si="7"/>
        <v>shorts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0">
        <f t="shared" si="4"/>
        <v>40787.958333333336</v>
      </c>
      <c r="K121">
        <v>1310693986</v>
      </c>
      <c r="L121" s="10">
        <f t="shared" si="5"/>
        <v>40758.069282407407</v>
      </c>
      <c r="M121" t="b">
        <v>0</v>
      </c>
      <c r="N121">
        <v>37</v>
      </c>
      <c r="O121" t="b">
        <v>1</v>
      </c>
      <c r="P121" t="s">
        <v>8266</v>
      </c>
      <c r="Q121" s="6">
        <f>E121/D121</f>
        <v>1.0455692307692308</v>
      </c>
      <c r="R121">
        <f>IFERROR(ROUND(E121/N121,0),0)</f>
        <v>92</v>
      </c>
      <c r="S121" t="str">
        <f t="shared" si="6"/>
        <v>film &amp; video</v>
      </c>
      <c r="T121" t="str">
        <f t="shared" si="7"/>
        <v>shorts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0">
        <f t="shared" si="4"/>
        <v>42665.049849537041</v>
      </c>
      <c r="K122">
        <v>1472865107</v>
      </c>
      <c r="L122" s="10">
        <f t="shared" si="5"/>
        <v>42635.049849537041</v>
      </c>
      <c r="M122" t="b">
        <v>0</v>
      </c>
      <c r="N122">
        <v>1</v>
      </c>
      <c r="O122" t="b">
        <v>0</v>
      </c>
      <c r="P122" t="s">
        <v>8267</v>
      </c>
      <c r="Q122" s="6">
        <f>E122/D122</f>
        <v>1.4285714285714287E-4</v>
      </c>
      <c r="R122">
        <f>IFERROR(ROUND(E122/N122,0),0)</f>
        <v>10</v>
      </c>
      <c r="S122" t="str">
        <f t="shared" si="6"/>
        <v>film &amp; video</v>
      </c>
      <c r="T122" t="str">
        <f t="shared" si="7"/>
        <v>science fiction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0">
        <f t="shared" si="4"/>
        <v>42131.427777777775</v>
      </c>
      <c r="K123">
        <v>1427993710</v>
      </c>
      <c r="L123" s="10">
        <f t="shared" si="5"/>
        <v>42115.704976851848</v>
      </c>
      <c r="M123" t="b">
        <v>0</v>
      </c>
      <c r="N123">
        <v>1</v>
      </c>
      <c r="O123" t="b">
        <v>0</v>
      </c>
      <c r="P123" t="s">
        <v>8267</v>
      </c>
      <c r="Q123" s="6">
        <f>E123/D123</f>
        <v>3.3333333333333332E-4</v>
      </c>
      <c r="R123">
        <f>IFERROR(ROUND(E123/N123,0),0)</f>
        <v>1</v>
      </c>
      <c r="S123" t="str">
        <f t="shared" si="6"/>
        <v>film &amp; video</v>
      </c>
      <c r="T123" t="str">
        <f t="shared" si="7"/>
        <v>science fiction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0">
        <f t="shared" si="4"/>
        <v>42672.431793981479</v>
      </c>
      <c r="K124">
        <v>1470910907</v>
      </c>
      <c r="L124" s="10">
        <f t="shared" si="5"/>
        <v>42612.431793981479</v>
      </c>
      <c r="M124" t="b">
        <v>0</v>
      </c>
      <c r="N124">
        <v>0</v>
      </c>
      <c r="O124" t="b">
        <v>0</v>
      </c>
      <c r="P124" t="s">
        <v>8267</v>
      </c>
      <c r="Q124" s="6">
        <f>E124/D124</f>
        <v>0</v>
      </c>
      <c r="R124">
        <f>IFERROR(ROUND(E124/N124,0),0)</f>
        <v>0</v>
      </c>
      <c r="S124" t="str">
        <f t="shared" si="6"/>
        <v>film &amp; video</v>
      </c>
      <c r="T124" t="str">
        <f t="shared" si="7"/>
        <v>science fiction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0">
        <f t="shared" si="4"/>
        <v>41959.916666666664</v>
      </c>
      <c r="K125">
        <v>1411411564</v>
      </c>
      <c r="L125" s="10">
        <f t="shared" si="5"/>
        <v>41923.781990740739</v>
      </c>
      <c r="M125" t="b">
        <v>0</v>
      </c>
      <c r="N125">
        <v>6</v>
      </c>
      <c r="O125" t="b">
        <v>0</v>
      </c>
      <c r="P125" t="s">
        <v>8267</v>
      </c>
      <c r="Q125" s="6">
        <f>E125/D125</f>
        <v>2.7454545454545453E-3</v>
      </c>
      <c r="R125">
        <f>IFERROR(ROUND(E125/N125,0),0)</f>
        <v>25</v>
      </c>
      <c r="S125" t="str">
        <f t="shared" si="6"/>
        <v>film &amp; video</v>
      </c>
      <c r="T125" t="str">
        <f t="shared" si="7"/>
        <v>science fiction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0">
        <f t="shared" si="4"/>
        <v>42158.928726851853</v>
      </c>
      <c r="K126">
        <v>1429568242</v>
      </c>
      <c r="L126" s="10">
        <f t="shared" si="5"/>
        <v>42133.928726851853</v>
      </c>
      <c r="M126" t="b">
        <v>0</v>
      </c>
      <c r="N126">
        <v>0</v>
      </c>
      <c r="O126" t="b">
        <v>0</v>
      </c>
      <c r="P126" t="s">
        <v>8267</v>
      </c>
      <c r="Q126" s="6">
        <f>E126/D126</f>
        <v>0</v>
      </c>
      <c r="R126">
        <f>IFERROR(ROUND(E126/N126,0),0)</f>
        <v>0</v>
      </c>
      <c r="S126" t="str">
        <f t="shared" si="6"/>
        <v>film &amp; video</v>
      </c>
      <c r="T126" t="str">
        <f t="shared" si="7"/>
        <v>science fiction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0">
        <f t="shared" si="4"/>
        <v>42788.993981481486</v>
      </c>
      <c r="K127">
        <v>1480981880</v>
      </c>
      <c r="L127" s="10">
        <f t="shared" si="5"/>
        <v>42728.993981481486</v>
      </c>
      <c r="M127" t="b">
        <v>0</v>
      </c>
      <c r="N127">
        <v>6</v>
      </c>
      <c r="O127" t="b">
        <v>0</v>
      </c>
      <c r="P127" t="s">
        <v>8267</v>
      </c>
      <c r="Q127" s="6">
        <f>E127/D127</f>
        <v>0.14000000000000001</v>
      </c>
      <c r="R127">
        <f>IFERROR(ROUND(E127/N127,0),0)</f>
        <v>12</v>
      </c>
      <c r="S127" t="str">
        <f t="shared" si="6"/>
        <v>film &amp; video</v>
      </c>
      <c r="T127" t="str">
        <f t="shared" si="7"/>
        <v>science fiction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0">
        <f t="shared" si="4"/>
        <v>42185.083333333328</v>
      </c>
      <c r="K128">
        <v>1431353337</v>
      </c>
      <c r="L128" s="10">
        <f t="shared" si="5"/>
        <v>42154.589548611111</v>
      </c>
      <c r="M128" t="b">
        <v>0</v>
      </c>
      <c r="N128">
        <v>13</v>
      </c>
      <c r="O128" t="b">
        <v>0</v>
      </c>
      <c r="P128" t="s">
        <v>8267</v>
      </c>
      <c r="Q128" s="6">
        <f>E128/D128</f>
        <v>5.5480000000000002E-2</v>
      </c>
      <c r="R128">
        <f>IFERROR(ROUND(E128/N128,0),0)</f>
        <v>107</v>
      </c>
      <c r="S128" t="str">
        <f t="shared" si="6"/>
        <v>film &amp; video</v>
      </c>
      <c r="T128" t="str">
        <f t="shared" si="7"/>
        <v>science fiction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0">
        <f t="shared" si="4"/>
        <v>42116.582650462966</v>
      </c>
      <c r="K129">
        <v>1425481141</v>
      </c>
      <c r="L129" s="10">
        <f t="shared" si="5"/>
        <v>42086.62431712963</v>
      </c>
      <c r="M129" t="b">
        <v>0</v>
      </c>
      <c r="N129">
        <v>4</v>
      </c>
      <c r="O129" t="b">
        <v>0</v>
      </c>
      <c r="P129" t="s">
        <v>8267</v>
      </c>
      <c r="Q129" s="6">
        <f>E129/D129</f>
        <v>2.375E-2</v>
      </c>
      <c r="R129">
        <f>IFERROR(ROUND(E129/N129,0),0)</f>
        <v>48</v>
      </c>
      <c r="S129" t="str">
        <f t="shared" si="6"/>
        <v>film &amp; video</v>
      </c>
      <c r="T129" t="str">
        <f t="shared" si="7"/>
        <v>science fiction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0">
        <f t="shared" si="4"/>
        <v>42682.22792824074</v>
      </c>
      <c r="K130">
        <v>1473917293</v>
      </c>
      <c r="L130" s="10">
        <f t="shared" si="5"/>
        <v>42647.22792824074</v>
      </c>
      <c r="M130" t="b">
        <v>0</v>
      </c>
      <c r="N130">
        <v>6</v>
      </c>
      <c r="O130" t="b">
        <v>0</v>
      </c>
      <c r="P130" t="s">
        <v>8267</v>
      </c>
      <c r="Q130" s="6">
        <f>E130/D130</f>
        <v>1.8669999999999999E-2</v>
      </c>
      <c r="R130">
        <f>IFERROR(ROUND(E130/N130,0),0)</f>
        <v>311</v>
      </c>
      <c r="S130" t="str">
        <f t="shared" si="6"/>
        <v>film &amp; video</v>
      </c>
      <c r="T130" t="str">
        <f t="shared" si="7"/>
        <v>science fiction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0">
        <f t="shared" ref="J131:J194" si="8">(I131/86400)+25569+(-5+24)</f>
        <v>41961.937303240738</v>
      </c>
      <c r="K131">
        <v>1409524183</v>
      </c>
      <c r="L131" s="10">
        <f t="shared" ref="L131:L194" si="9">(K131/86400)+25569+(-5+24)</f>
        <v>41901.937303240738</v>
      </c>
      <c r="M131" t="b">
        <v>0</v>
      </c>
      <c r="N131">
        <v>0</v>
      </c>
      <c r="O131" t="b">
        <v>0</v>
      </c>
      <c r="P131" t="s">
        <v>8267</v>
      </c>
      <c r="Q131" s="6">
        <f>E131/D131</f>
        <v>0</v>
      </c>
      <c r="R131">
        <f>IFERROR(ROUND(E131/N131,0),0)</f>
        <v>0</v>
      </c>
      <c r="S131" t="str">
        <f t="shared" ref="S131:S194" si="10">LEFT(P131,FIND("/",P131)-1)</f>
        <v>film &amp; video</v>
      </c>
      <c r="T131" t="str">
        <f t="shared" ref="T131:T194" si="11">RIGHT(P131,LEN(P131)-FIND("/",P131))</f>
        <v>science fiction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0">
        <f t="shared" si="8"/>
        <v>41825.844444444447</v>
      </c>
      <c r="K132">
        <v>1400536692</v>
      </c>
      <c r="L132" s="10">
        <f t="shared" si="9"/>
        <v>41797.91541666667</v>
      </c>
      <c r="M132" t="b">
        <v>0</v>
      </c>
      <c r="N132">
        <v>0</v>
      </c>
      <c r="O132" t="b">
        <v>0</v>
      </c>
      <c r="P132" t="s">
        <v>8267</v>
      </c>
      <c r="Q132" s="6">
        <f>E132/D132</f>
        <v>0</v>
      </c>
      <c r="R132">
        <f>IFERROR(ROUND(E132/N132,0),0)</f>
        <v>0</v>
      </c>
      <c r="S132" t="str">
        <f t="shared" si="10"/>
        <v>film &amp; video</v>
      </c>
      <c r="T132" t="str">
        <f t="shared" si="11"/>
        <v>science fiction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0">
        <f t="shared" si="8"/>
        <v>42576</v>
      </c>
      <c r="K133">
        <v>1466453161</v>
      </c>
      <c r="L133" s="10">
        <f t="shared" si="9"/>
        <v>42560.837511574078</v>
      </c>
      <c r="M133" t="b">
        <v>0</v>
      </c>
      <c r="N133">
        <v>0</v>
      </c>
      <c r="O133" t="b">
        <v>0</v>
      </c>
      <c r="P133" t="s">
        <v>8267</v>
      </c>
      <c r="Q133" s="6">
        <f>E133/D133</f>
        <v>0</v>
      </c>
      <c r="R133">
        <f>IFERROR(ROUND(E133/N133,0),0)</f>
        <v>0</v>
      </c>
      <c r="S133" t="str">
        <f t="shared" si="10"/>
        <v>film &amp; video</v>
      </c>
      <c r="T133" t="str">
        <f t="shared" si="11"/>
        <v>science fiction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0">
        <f t="shared" si="8"/>
        <v>41969.854247685187</v>
      </c>
      <c r="K134">
        <v>1411500607</v>
      </c>
      <c r="L134" s="10">
        <f t="shared" si="9"/>
        <v>41924.812581018516</v>
      </c>
      <c r="M134" t="b">
        <v>0</v>
      </c>
      <c r="N134">
        <v>81</v>
      </c>
      <c r="O134" t="b">
        <v>0</v>
      </c>
      <c r="P134" t="s">
        <v>8267</v>
      </c>
      <c r="Q134" s="6">
        <f>E134/D134</f>
        <v>9.5687499999999995E-2</v>
      </c>
      <c r="R134">
        <f>IFERROR(ROUND(E134/N134,0),0)</f>
        <v>95</v>
      </c>
      <c r="S134" t="str">
        <f t="shared" si="10"/>
        <v>film &amp; video</v>
      </c>
      <c r="T134" t="str">
        <f t="shared" si="11"/>
        <v>science fiction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0">
        <f t="shared" si="8"/>
        <v>42540.729861111111</v>
      </c>
      <c r="K135">
        <v>1462130584</v>
      </c>
      <c r="L135" s="10">
        <f t="shared" si="9"/>
        <v>42510.80768518518</v>
      </c>
      <c r="M135" t="b">
        <v>0</v>
      </c>
      <c r="N135">
        <v>0</v>
      </c>
      <c r="O135" t="b">
        <v>0</v>
      </c>
      <c r="P135" t="s">
        <v>8267</v>
      </c>
      <c r="Q135" s="6">
        <f>E135/D135</f>
        <v>0</v>
      </c>
      <c r="R135">
        <f>IFERROR(ROUND(E135/N135,0),0)</f>
        <v>0</v>
      </c>
      <c r="S135" t="str">
        <f t="shared" si="10"/>
        <v>film &amp; video</v>
      </c>
      <c r="T135" t="str">
        <f t="shared" si="11"/>
        <v>science fiction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0">
        <f t="shared" si="8"/>
        <v>42270.708333333328</v>
      </c>
      <c r="K136">
        <v>1438811418</v>
      </c>
      <c r="L136" s="10">
        <f t="shared" si="9"/>
        <v>42240.909930555557</v>
      </c>
      <c r="M136" t="b">
        <v>0</v>
      </c>
      <c r="N136">
        <v>0</v>
      </c>
      <c r="O136" t="b">
        <v>0</v>
      </c>
      <c r="P136" t="s">
        <v>8267</v>
      </c>
      <c r="Q136" s="6">
        <f>E136/D136</f>
        <v>0</v>
      </c>
      <c r="R136">
        <f>IFERROR(ROUND(E136/N136,0),0)</f>
        <v>0</v>
      </c>
      <c r="S136" t="str">
        <f t="shared" si="10"/>
        <v>film &amp; video</v>
      </c>
      <c r="T136" t="str">
        <f t="shared" si="11"/>
        <v>science fiction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0">
        <f t="shared" si="8"/>
        <v>41840.791666666664</v>
      </c>
      <c r="K137">
        <v>1401354597</v>
      </c>
      <c r="L137" s="10">
        <f t="shared" si="9"/>
        <v>41807.381909722222</v>
      </c>
      <c r="M137" t="b">
        <v>0</v>
      </c>
      <c r="N137">
        <v>5</v>
      </c>
      <c r="O137" t="b">
        <v>0</v>
      </c>
      <c r="P137" t="s">
        <v>8267</v>
      </c>
      <c r="Q137" s="6">
        <f>E137/D137</f>
        <v>0.13433333333333333</v>
      </c>
      <c r="R137">
        <f>IFERROR(ROUND(E137/N137,0),0)</f>
        <v>81</v>
      </c>
      <c r="S137" t="str">
        <f t="shared" si="10"/>
        <v>film &amp; video</v>
      </c>
      <c r="T137" t="str">
        <f t="shared" si="11"/>
        <v>science fiction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0">
        <f t="shared" si="8"/>
        <v>42159.427777777775</v>
      </c>
      <c r="K138">
        <v>1427968234</v>
      </c>
      <c r="L138" s="10">
        <f t="shared" si="9"/>
        <v>42115.410115740742</v>
      </c>
      <c r="M138" t="b">
        <v>0</v>
      </c>
      <c r="N138">
        <v>0</v>
      </c>
      <c r="O138" t="b">
        <v>0</v>
      </c>
      <c r="P138" t="s">
        <v>8267</v>
      </c>
      <c r="Q138" s="6">
        <f>E138/D138</f>
        <v>0</v>
      </c>
      <c r="R138">
        <f>IFERROR(ROUND(E138/N138,0),0)</f>
        <v>0</v>
      </c>
      <c r="S138" t="str">
        <f t="shared" si="10"/>
        <v>film &amp; video</v>
      </c>
      <c r="T138" t="str">
        <f t="shared" si="11"/>
        <v>science fiction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0">
        <f t="shared" si="8"/>
        <v>42308.573993055557</v>
      </c>
      <c r="K139">
        <v>1440337593</v>
      </c>
      <c r="L139" s="10">
        <f t="shared" si="9"/>
        <v>42258.573993055557</v>
      </c>
      <c r="M139" t="b">
        <v>0</v>
      </c>
      <c r="N139">
        <v>0</v>
      </c>
      <c r="O139" t="b">
        <v>0</v>
      </c>
      <c r="P139" t="s">
        <v>8267</v>
      </c>
      <c r="Q139" s="6">
        <f>E139/D139</f>
        <v>0</v>
      </c>
      <c r="R139">
        <f>IFERROR(ROUND(E139/N139,0),0)</f>
        <v>0</v>
      </c>
      <c r="S139" t="str">
        <f t="shared" si="10"/>
        <v>film &amp; video</v>
      </c>
      <c r="T139" t="str">
        <f t="shared" si="11"/>
        <v>science fiction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0">
        <f t="shared" si="8"/>
        <v>42236.207638888889</v>
      </c>
      <c r="K140">
        <v>1435731041</v>
      </c>
      <c r="L140" s="10">
        <f t="shared" si="9"/>
        <v>42205.257418981477</v>
      </c>
      <c r="M140" t="b">
        <v>0</v>
      </c>
      <c r="N140">
        <v>58</v>
      </c>
      <c r="O140" t="b">
        <v>0</v>
      </c>
      <c r="P140" t="s">
        <v>8267</v>
      </c>
      <c r="Q140" s="6">
        <f>E140/D140</f>
        <v>3.1413333333333335E-2</v>
      </c>
      <c r="R140">
        <f>IFERROR(ROUND(E140/N140,0),0)</f>
        <v>81</v>
      </c>
      <c r="S140" t="str">
        <f t="shared" si="10"/>
        <v>film &amp; video</v>
      </c>
      <c r="T140" t="str">
        <f t="shared" si="11"/>
        <v>science fiction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0">
        <f t="shared" si="8"/>
        <v>42216.920972222222</v>
      </c>
      <c r="K141">
        <v>1435874772</v>
      </c>
      <c r="L141" s="10">
        <f t="shared" si="9"/>
        <v>42206.920972222222</v>
      </c>
      <c r="M141" t="b">
        <v>0</v>
      </c>
      <c r="N141">
        <v>1</v>
      </c>
      <c r="O141" t="b">
        <v>0</v>
      </c>
      <c r="P141" t="s">
        <v>8267</v>
      </c>
      <c r="Q141" s="6">
        <f>E141/D141</f>
        <v>1</v>
      </c>
      <c r="R141">
        <f>IFERROR(ROUND(E141/N141,0),0)</f>
        <v>500</v>
      </c>
      <c r="S141" t="str">
        <f t="shared" si="10"/>
        <v>film &amp; video</v>
      </c>
      <c r="T141" t="str">
        <f t="shared" si="11"/>
        <v>science fiction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0">
        <f t="shared" si="8"/>
        <v>42102.15662037037</v>
      </c>
      <c r="K142">
        <v>1424234732</v>
      </c>
      <c r="L142" s="10">
        <f t="shared" si="9"/>
        <v>42072.198287037041</v>
      </c>
      <c r="M142" t="b">
        <v>0</v>
      </c>
      <c r="N142">
        <v>0</v>
      </c>
      <c r="O142" t="b">
        <v>0</v>
      </c>
      <c r="P142" t="s">
        <v>8267</v>
      </c>
      <c r="Q142" s="6">
        <f>E142/D142</f>
        <v>0</v>
      </c>
      <c r="R142">
        <f>IFERROR(ROUND(E142/N142,0),0)</f>
        <v>0</v>
      </c>
      <c r="S142" t="str">
        <f t="shared" si="10"/>
        <v>film &amp; video</v>
      </c>
      <c r="T142" t="str">
        <f t="shared" si="11"/>
        <v>science fiction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0">
        <f t="shared" si="8"/>
        <v>42174.153043981481</v>
      </c>
      <c r="K143">
        <v>1429155623</v>
      </c>
      <c r="L143" s="10">
        <f t="shared" si="9"/>
        <v>42129.153043981481</v>
      </c>
      <c r="M143" t="b">
        <v>0</v>
      </c>
      <c r="N143">
        <v>28</v>
      </c>
      <c r="O143" t="b">
        <v>0</v>
      </c>
      <c r="P143" t="s">
        <v>8267</v>
      </c>
      <c r="Q143" s="6">
        <f>E143/D143</f>
        <v>0.10775</v>
      </c>
      <c r="R143">
        <f>IFERROR(ROUND(E143/N143,0),0)</f>
        <v>46</v>
      </c>
      <c r="S143" t="str">
        <f t="shared" si="10"/>
        <v>film &amp; video</v>
      </c>
      <c r="T143" t="str">
        <f t="shared" si="11"/>
        <v>science fiction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0">
        <f t="shared" si="8"/>
        <v>41978.934930555552</v>
      </c>
      <c r="K144">
        <v>1414358778</v>
      </c>
      <c r="L144" s="10">
        <f t="shared" si="9"/>
        <v>41957.893263888887</v>
      </c>
      <c r="M144" t="b">
        <v>0</v>
      </c>
      <c r="N144">
        <v>1</v>
      </c>
      <c r="O144" t="b">
        <v>0</v>
      </c>
      <c r="P144" t="s">
        <v>8267</v>
      </c>
      <c r="Q144" s="6">
        <f>E144/D144</f>
        <v>3.3333333333333335E-3</v>
      </c>
      <c r="R144">
        <f>IFERROR(ROUND(E144/N144,0),0)</f>
        <v>10</v>
      </c>
      <c r="S144" t="str">
        <f t="shared" si="10"/>
        <v>film &amp; video</v>
      </c>
      <c r="T144" t="str">
        <f t="shared" si="11"/>
        <v>science fiction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0">
        <f t="shared" si="8"/>
        <v>42635.246527777781</v>
      </c>
      <c r="K145">
        <v>1467941542</v>
      </c>
      <c r="L145" s="10">
        <f t="shared" si="9"/>
        <v>42578.064143518517</v>
      </c>
      <c r="M145" t="b">
        <v>0</v>
      </c>
      <c r="N145">
        <v>0</v>
      </c>
      <c r="O145" t="b">
        <v>0</v>
      </c>
      <c r="P145" t="s">
        <v>8267</v>
      </c>
      <c r="Q145" s="6">
        <f>E145/D145</f>
        <v>0</v>
      </c>
      <c r="R145">
        <f>IFERROR(ROUND(E145/N145,0),0)</f>
        <v>0</v>
      </c>
      <c r="S145" t="str">
        <f t="shared" si="10"/>
        <v>film &amp; video</v>
      </c>
      <c r="T145" t="str">
        <f t="shared" si="11"/>
        <v>science fiction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0">
        <f t="shared" si="8"/>
        <v>42126.72074074074</v>
      </c>
      <c r="K146">
        <v>1423765072</v>
      </c>
      <c r="L146" s="10">
        <f t="shared" si="9"/>
        <v>42066.762407407412</v>
      </c>
      <c r="M146" t="b">
        <v>0</v>
      </c>
      <c r="N146">
        <v>37</v>
      </c>
      <c r="O146" t="b">
        <v>0</v>
      </c>
      <c r="P146" t="s">
        <v>8267</v>
      </c>
      <c r="Q146" s="6">
        <f>E146/D146</f>
        <v>0.27600000000000002</v>
      </c>
      <c r="R146">
        <f>IFERROR(ROUND(E146/N146,0),0)</f>
        <v>56</v>
      </c>
      <c r="S146" t="str">
        <f t="shared" si="10"/>
        <v>film &amp; video</v>
      </c>
      <c r="T146" t="str">
        <f t="shared" si="11"/>
        <v>science fiction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0">
        <f t="shared" si="8"/>
        <v>42246.542268518519</v>
      </c>
      <c r="K147">
        <v>1436965252</v>
      </c>
      <c r="L147" s="10">
        <f t="shared" si="9"/>
        <v>42219.542268518519</v>
      </c>
      <c r="M147" t="b">
        <v>0</v>
      </c>
      <c r="N147">
        <v>9</v>
      </c>
      <c r="O147" t="b">
        <v>0</v>
      </c>
      <c r="P147" t="s">
        <v>8267</v>
      </c>
      <c r="Q147" s="6">
        <f>E147/D147</f>
        <v>7.5111111111111115E-2</v>
      </c>
      <c r="R147">
        <f>IFERROR(ROUND(E147/N147,0),0)</f>
        <v>38</v>
      </c>
      <c r="S147" t="str">
        <f t="shared" si="10"/>
        <v>film &amp; video</v>
      </c>
      <c r="T147" t="str">
        <f t="shared" si="11"/>
        <v>science fiction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0">
        <f t="shared" si="8"/>
        <v>42772.016180555554</v>
      </c>
      <c r="K148">
        <v>1479514998</v>
      </c>
      <c r="L148" s="10">
        <f t="shared" si="9"/>
        <v>42712.016180555554</v>
      </c>
      <c r="M148" t="b">
        <v>0</v>
      </c>
      <c r="N148">
        <v>3</v>
      </c>
      <c r="O148" t="b">
        <v>0</v>
      </c>
      <c r="P148" t="s">
        <v>8267</v>
      </c>
      <c r="Q148" s="6">
        <f>E148/D148</f>
        <v>5.7499999999999999E-3</v>
      </c>
      <c r="R148">
        <f>IFERROR(ROUND(E148/N148,0),0)</f>
        <v>38</v>
      </c>
      <c r="S148" t="str">
        <f t="shared" si="10"/>
        <v>film &amp; video</v>
      </c>
      <c r="T148" t="str">
        <f t="shared" si="11"/>
        <v>science fiction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0">
        <f t="shared" si="8"/>
        <v>42031.762499999997</v>
      </c>
      <c r="K149">
        <v>1417026340</v>
      </c>
      <c r="L149" s="10">
        <f t="shared" si="9"/>
        <v>41988.767824074079</v>
      </c>
      <c r="M149" t="b">
        <v>0</v>
      </c>
      <c r="N149">
        <v>0</v>
      </c>
      <c r="O149" t="b">
        <v>0</v>
      </c>
      <c r="P149" t="s">
        <v>8267</v>
      </c>
      <c r="Q149" s="6">
        <f>E149/D149</f>
        <v>0</v>
      </c>
      <c r="R149">
        <f>IFERROR(ROUND(E149/N149,0),0)</f>
        <v>0</v>
      </c>
      <c r="S149" t="str">
        <f t="shared" si="10"/>
        <v>film &amp; video</v>
      </c>
      <c r="T149" t="str">
        <f t="shared" si="11"/>
        <v>science fiction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0">
        <f t="shared" si="8"/>
        <v>42446.281666666662</v>
      </c>
      <c r="K150">
        <v>1453963536</v>
      </c>
      <c r="L150" s="10">
        <f t="shared" si="9"/>
        <v>42416.281666666662</v>
      </c>
      <c r="M150" t="b">
        <v>0</v>
      </c>
      <c r="N150">
        <v>2</v>
      </c>
      <c r="O150" t="b">
        <v>0</v>
      </c>
      <c r="P150" t="s">
        <v>8267</v>
      </c>
      <c r="Q150" s="6">
        <f>E150/D150</f>
        <v>8.0000000000000004E-4</v>
      </c>
      <c r="R150">
        <f>IFERROR(ROUND(E150/N150,0),0)</f>
        <v>20</v>
      </c>
      <c r="S150" t="str">
        <f t="shared" si="10"/>
        <v>film &amp; video</v>
      </c>
      <c r="T150" t="str">
        <f t="shared" si="11"/>
        <v>science fiction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0">
        <f t="shared" si="8"/>
        <v>42017.333333333328</v>
      </c>
      <c r="K151">
        <v>1416888470</v>
      </c>
      <c r="L151" s="10">
        <f t="shared" si="9"/>
        <v>41987.172106481477</v>
      </c>
      <c r="M151" t="b">
        <v>0</v>
      </c>
      <c r="N151">
        <v>6</v>
      </c>
      <c r="O151" t="b">
        <v>0</v>
      </c>
      <c r="P151" t="s">
        <v>8267</v>
      </c>
      <c r="Q151" s="6">
        <f>E151/D151</f>
        <v>9.1999999999999998E-3</v>
      </c>
      <c r="R151">
        <f>IFERROR(ROUND(E151/N151,0),0)</f>
        <v>15</v>
      </c>
      <c r="S151" t="str">
        <f t="shared" si="10"/>
        <v>film &amp; video</v>
      </c>
      <c r="T151" t="str">
        <f t="shared" si="11"/>
        <v>science fiction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0">
        <f t="shared" si="8"/>
        <v>42169.161828703705</v>
      </c>
      <c r="K152">
        <v>1427428382</v>
      </c>
      <c r="L152" s="10">
        <f t="shared" si="9"/>
        <v>42109.161828703705</v>
      </c>
      <c r="M152" t="b">
        <v>0</v>
      </c>
      <c r="N152">
        <v>67</v>
      </c>
      <c r="O152" t="b">
        <v>0</v>
      </c>
      <c r="P152" t="s">
        <v>8267</v>
      </c>
      <c r="Q152" s="6">
        <f>E152/D152</f>
        <v>0.23163076923076922</v>
      </c>
      <c r="R152">
        <f>IFERROR(ROUND(E152/N152,0),0)</f>
        <v>449</v>
      </c>
      <c r="S152" t="str">
        <f t="shared" si="10"/>
        <v>film &amp; video</v>
      </c>
      <c r="T152" t="str">
        <f t="shared" si="11"/>
        <v>science fiction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0">
        <f t="shared" si="8"/>
        <v>42192.550821759258</v>
      </c>
      <c r="K153">
        <v>1429449191</v>
      </c>
      <c r="L153" s="10">
        <f t="shared" si="9"/>
        <v>42132.550821759258</v>
      </c>
      <c r="M153" t="b">
        <v>0</v>
      </c>
      <c r="N153">
        <v>5</v>
      </c>
      <c r="O153" t="b">
        <v>0</v>
      </c>
      <c r="P153" t="s">
        <v>8267</v>
      </c>
      <c r="Q153" s="6">
        <f>E153/D153</f>
        <v>5.5999999999999995E-4</v>
      </c>
      <c r="R153">
        <f>IFERROR(ROUND(E153/N153,0),0)</f>
        <v>28</v>
      </c>
      <c r="S153" t="str">
        <f t="shared" si="10"/>
        <v>film &amp; video</v>
      </c>
      <c r="T153" t="str">
        <f t="shared" si="11"/>
        <v>science fiction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0">
        <f t="shared" si="8"/>
        <v>41924.077546296292</v>
      </c>
      <c r="K154">
        <v>1408845100</v>
      </c>
      <c r="L154" s="10">
        <f t="shared" si="9"/>
        <v>41894.077546296292</v>
      </c>
      <c r="M154" t="b">
        <v>0</v>
      </c>
      <c r="N154">
        <v>2</v>
      </c>
      <c r="O154" t="b">
        <v>0</v>
      </c>
      <c r="P154" t="s">
        <v>8267</v>
      </c>
      <c r="Q154" s="6">
        <f>E154/D154</f>
        <v>7.8947368421052633E-5</v>
      </c>
      <c r="R154">
        <f>IFERROR(ROUND(E154/N154,0),0)</f>
        <v>15</v>
      </c>
      <c r="S154" t="str">
        <f t="shared" si="10"/>
        <v>film &amp; video</v>
      </c>
      <c r="T154" t="str">
        <f t="shared" si="11"/>
        <v>science fiction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0">
        <f t="shared" si="8"/>
        <v>41994.627824074079</v>
      </c>
      <c r="K155">
        <v>1413900244</v>
      </c>
      <c r="L155" s="10">
        <f t="shared" si="9"/>
        <v>41952.586157407408</v>
      </c>
      <c r="M155" t="b">
        <v>0</v>
      </c>
      <c r="N155">
        <v>10</v>
      </c>
      <c r="O155" t="b">
        <v>0</v>
      </c>
      <c r="P155" t="s">
        <v>8267</v>
      </c>
      <c r="Q155" s="6">
        <f>E155/D155</f>
        <v>7.1799999999999998E-3</v>
      </c>
      <c r="R155">
        <f>IFERROR(ROUND(E155/N155,0),0)</f>
        <v>36</v>
      </c>
      <c r="S155" t="str">
        <f t="shared" si="10"/>
        <v>film &amp; video</v>
      </c>
      <c r="T155" t="str">
        <f t="shared" si="11"/>
        <v>science fiction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0">
        <f t="shared" si="8"/>
        <v>42177.547395833331</v>
      </c>
      <c r="K156">
        <v>1429621695</v>
      </c>
      <c r="L156" s="10">
        <f t="shared" si="9"/>
        <v>42134.547395833331</v>
      </c>
      <c r="M156" t="b">
        <v>0</v>
      </c>
      <c r="N156">
        <v>3</v>
      </c>
      <c r="O156" t="b">
        <v>0</v>
      </c>
      <c r="P156" t="s">
        <v>8267</v>
      </c>
      <c r="Q156" s="6">
        <f>E156/D156</f>
        <v>2.6666666666666668E-2</v>
      </c>
      <c r="R156">
        <f>IFERROR(ROUND(E156/N156,0),0)</f>
        <v>13</v>
      </c>
      <c r="S156" t="str">
        <f t="shared" si="10"/>
        <v>film &amp; video</v>
      </c>
      <c r="T156" t="str">
        <f t="shared" si="11"/>
        <v>science fiction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0">
        <f t="shared" si="8"/>
        <v>42227.559432870374</v>
      </c>
      <c r="K157">
        <v>1434201935</v>
      </c>
      <c r="L157" s="10">
        <f t="shared" si="9"/>
        <v>42187.559432870374</v>
      </c>
      <c r="M157" t="b">
        <v>0</v>
      </c>
      <c r="N157">
        <v>4</v>
      </c>
      <c r="O157" t="b">
        <v>0</v>
      </c>
      <c r="P157" t="s">
        <v>8267</v>
      </c>
      <c r="Q157" s="6">
        <f>E157/D157</f>
        <v>6.0000000000000002E-5</v>
      </c>
      <c r="R157">
        <f>IFERROR(ROUND(E157/N157,0),0)</f>
        <v>20</v>
      </c>
      <c r="S157" t="str">
        <f t="shared" si="10"/>
        <v>film &amp; video</v>
      </c>
      <c r="T157" t="str">
        <f t="shared" si="11"/>
        <v>science fiction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0">
        <f t="shared" si="8"/>
        <v>41873.124953703707</v>
      </c>
      <c r="K158">
        <v>1401850796</v>
      </c>
      <c r="L158" s="10">
        <f t="shared" si="9"/>
        <v>41813.124953703707</v>
      </c>
      <c r="M158" t="b">
        <v>0</v>
      </c>
      <c r="N158">
        <v>15</v>
      </c>
      <c r="O158" t="b">
        <v>0</v>
      </c>
      <c r="P158" t="s">
        <v>8267</v>
      </c>
      <c r="Q158" s="6">
        <f>E158/D158</f>
        <v>5.0999999999999997E-2</v>
      </c>
      <c r="R158">
        <f>IFERROR(ROUND(E158/N158,0),0)</f>
        <v>119</v>
      </c>
      <c r="S158" t="str">
        <f t="shared" si="10"/>
        <v>film &amp; video</v>
      </c>
      <c r="T158" t="str">
        <f t="shared" si="11"/>
        <v>science fiction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0">
        <f t="shared" si="8"/>
        <v>42445.911712962959</v>
      </c>
      <c r="K159">
        <v>1453931572</v>
      </c>
      <c r="L159" s="10">
        <f t="shared" si="9"/>
        <v>42415.911712962959</v>
      </c>
      <c r="M159" t="b">
        <v>0</v>
      </c>
      <c r="N159">
        <v>2</v>
      </c>
      <c r="O159" t="b">
        <v>0</v>
      </c>
      <c r="P159" t="s">
        <v>8267</v>
      </c>
      <c r="Q159" s="6">
        <f>E159/D159</f>
        <v>2.671118530884808E-3</v>
      </c>
      <c r="R159">
        <f>IFERROR(ROUND(E159/N159,0),0)</f>
        <v>4</v>
      </c>
      <c r="S159" t="str">
        <f t="shared" si="10"/>
        <v>film &amp; video</v>
      </c>
      <c r="T159" t="str">
        <f t="shared" si="11"/>
        <v>science fiction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0">
        <f t="shared" si="8"/>
        <v>41953.07671296296</v>
      </c>
      <c r="K160">
        <v>1411350628</v>
      </c>
      <c r="L160" s="10">
        <f t="shared" si="9"/>
        <v>41923.07671296296</v>
      </c>
      <c r="M160" t="b">
        <v>0</v>
      </c>
      <c r="N160">
        <v>0</v>
      </c>
      <c r="O160" t="b">
        <v>0</v>
      </c>
      <c r="P160" t="s">
        <v>8267</v>
      </c>
      <c r="Q160" s="6">
        <f>E160/D160</f>
        <v>0</v>
      </c>
      <c r="R160">
        <f>IFERROR(ROUND(E160/N160,0),0)</f>
        <v>0</v>
      </c>
      <c r="S160" t="str">
        <f t="shared" si="10"/>
        <v>film &amp; video</v>
      </c>
      <c r="T160" t="str">
        <f t="shared" si="11"/>
        <v>science fiction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0">
        <f t="shared" si="8"/>
        <v>42573.434548611112</v>
      </c>
      <c r="K161">
        <v>1464085545</v>
      </c>
      <c r="L161" s="10">
        <f t="shared" si="9"/>
        <v>42533.434548611112</v>
      </c>
      <c r="M161" t="b">
        <v>0</v>
      </c>
      <c r="N161">
        <v>1</v>
      </c>
      <c r="O161" t="b">
        <v>0</v>
      </c>
      <c r="P161" t="s">
        <v>8267</v>
      </c>
      <c r="Q161" s="6">
        <f>E161/D161</f>
        <v>2.0000000000000002E-5</v>
      </c>
      <c r="R161">
        <f>IFERROR(ROUND(E161/N161,0),0)</f>
        <v>10</v>
      </c>
      <c r="S161" t="str">
        <f t="shared" si="10"/>
        <v>film &amp; video</v>
      </c>
      <c r="T161" t="str">
        <f t="shared" si="11"/>
        <v>science fiction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0">
        <f t="shared" si="8"/>
        <v>42250.913090277776</v>
      </c>
      <c r="K162">
        <v>1434491691</v>
      </c>
      <c r="L162" s="10">
        <f t="shared" si="9"/>
        <v>42190.913090277776</v>
      </c>
      <c r="M162" t="b">
        <v>0</v>
      </c>
      <c r="N162">
        <v>0</v>
      </c>
      <c r="O162" t="b">
        <v>0</v>
      </c>
      <c r="P162" t="s">
        <v>8268</v>
      </c>
      <c r="Q162" s="6">
        <f>E162/D162</f>
        <v>0</v>
      </c>
      <c r="R162">
        <f>IFERROR(ROUND(E162/N162,0),0)</f>
        <v>0</v>
      </c>
      <c r="S162" t="str">
        <f t="shared" si="10"/>
        <v>film &amp; video</v>
      </c>
      <c r="T162" t="str">
        <f t="shared" si="11"/>
        <v>drama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0">
        <f t="shared" si="8"/>
        <v>41841.687442129631</v>
      </c>
      <c r="K163">
        <v>1401726595</v>
      </c>
      <c r="L163" s="10">
        <f t="shared" si="9"/>
        <v>41811.687442129631</v>
      </c>
      <c r="M163" t="b">
        <v>0</v>
      </c>
      <c r="N163">
        <v>1</v>
      </c>
      <c r="O163" t="b">
        <v>0</v>
      </c>
      <c r="P163" t="s">
        <v>8268</v>
      </c>
      <c r="Q163" s="6">
        <f>E163/D163</f>
        <v>1E-4</v>
      </c>
      <c r="R163">
        <f>IFERROR(ROUND(E163/N163,0),0)</f>
        <v>5</v>
      </c>
      <c r="S163" t="str">
        <f t="shared" si="10"/>
        <v>film &amp; video</v>
      </c>
      <c r="T163" t="str">
        <f t="shared" si="11"/>
        <v>drama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0">
        <f t="shared" si="8"/>
        <v>41886.987500000003</v>
      </c>
      <c r="K164">
        <v>1405393356</v>
      </c>
      <c r="L164" s="10">
        <f t="shared" si="9"/>
        <v>41854.126805555556</v>
      </c>
      <c r="M164" t="b">
        <v>0</v>
      </c>
      <c r="N164">
        <v>10</v>
      </c>
      <c r="O164" t="b">
        <v>0</v>
      </c>
      <c r="P164" t="s">
        <v>8268</v>
      </c>
      <c r="Q164" s="6">
        <f>E164/D164</f>
        <v>0.15535714285714286</v>
      </c>
      <c r="R164">
        <f>IFERROR(ROUND(E164/N164,0),0)</f>
        <v>44</v>
      </c>
      <c r="S164" t="str">
        <f t="shared" si="10"/>
        <v>film &amp; video</v>
      </c>
      <c r="T164" t="str">
        <f t="shared" si="11"/>
        <v>drama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0">
        <f t="shared" si="8"/>
        <v>42297</v>
      </c>
      <c r="K165">
        <v>1440716654</v>
      </c>
      <c r="L165" s="10">
        <f t="shared" si="9"/>
        <v>42262.961273148147</v>
      </c>
      <c r="M165" t="b">
        <v>0</v>
      </c>
      <c r="N165">
        <v>0</v>
      </c>
      <c r="O165" t="b">
        <v>0</v>
      </c>
      <c r="P165" t="s">
        <v>8268</v>
      </c>
      <c r="Q165" s="6">
        <f>E165/D165</f>
        <v>0</v>
      </c>
      <c r="R165">
        <f>IFERROR(ROUND(E165/N165,0),0)</f>
        <v>0</v>
      </c>
      <c r="S165" t="str">
        <f t="shared" si="10"/>
        <v>film &amp; video</v>
      </c>
      <c r="T165" t="str">
        <f t="shared" si="11"/>
        <v>drama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0">
        <f t="shared" si="8"/>
        <v>41920.762743055559</v>
      </c>
      <c r="K166">
        <v>1405966701</v>
      </c>
      <c r="L166" s="10">
        <f t="shared" si="9"/>
        <v>41860.762743055559</v>
      </c>
      <c r="M166" t="b">
        <v>0</v>
      </c>
      <c r="N166">
        <v>7</v>
      </c>
      <c r="O166" t="b">
        <v>0</v>
      </c>
      <c r="P166" t="s">
        <v>8268</v>
      </c>
      <c r="Q166" s="6">
        <f>E166/D166</f>
        <v>5.3333333333333332E-3</v>
      </c>
      <c r="R166">
        <f>IFERROR(ROUND(E166/N166,0),0)</f>
        <v>91</v>
      </c>
      <c r="S166" t="str">
        <f t="shared" si="10"/>
        <v>film &amp; video</v>
      </c>
      <c r="T166" t="str">
        <f t="shared" si="11"/>
        <v>drama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0">
        <f t="shared" si="8"/>
        <v>42400.658842592587</v>
      </c>
      <c r="K167">
        <v>1450021724</v>
      </c>
      <c r="L167" s="10">
        <f t="shared" si="9"/>
        <v>42370.658842592587</v>
      </c>
      <c r="M167" t="b">
        <v>0</v>
      </c>
      <c r="N167">
        <v>0</v>
      </c>
      <c r="O167" t="b">
        <v>0</v>
      </c>
      <c r="P167" t="s">
        <v>8268</v>
      </c>
      <c r="Q167" s="6">
        <f>E167/D167</f>
        <v>0</v>
      </c>
      <c r="R167">
        <f>IFERROR(ROUND(E167/N167,0),0)</f>
        <v>0</v>
      </c>
      <c r="S167" t="str">
        <f t="shared" si="10"/>
        <v>film &amp; video</v>
      </c>
      <c r="T167" t="str">
        <f t="shared" si="11"/>
        <v>drama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0">
        <f t="shared" si="8"/>
        <v>42770.075949074075</v>
      </c>
      <c r="K168">
        <v>1481939362</v>
      </c>
      <c r="L168" s="10">
        <f t="shared" si="9"/>
        <v>42740.075949074075</v>
      </c>
      <c r="M168" t="b">
        <v>0</v>
      </c>
      <c r="N168">
        <v>1</v>
      </c>
      <c r="O168" t="b">
        <v>0</v>
      </c>
      <c r="P168" t="s">
        <v>8268</v>
      </c>
      <c r="Q168" s="6">
        <f>E168/D168</f>
        <v>0.6</v>
      </c>
      <c r="R168">
        <f>IFERROR(ROUND(E168/N168,0),0)</f>
        <v>3000</v>
      </c>
      <c r="S168" t="str">
        <f t="shared" si="10"/>
        <v>film &amp; video</v>
      </c>
      <c r="T168" t="str">
        <f t="shared" si="11"/>
        <v>drama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0">
        <f t="shared" si="8"/>
        <v>42239.927488425921</v>
      </c>
      <c r="K169">
        <v>1433542535</v>
      </c>
      <c r="L169" s="10">
        <f t="shared" si="9"/>
        <v>42179.927488425921</v>
      </c>
      <c r="M169" t="b">
        <v>0</v>
      </c>
      <c r="N169">
        <v>2</v>
      </c>
      <c r="O169" t="b">
        <v>0</v>
      </c>
      <c r="P169" t="s">
        <v>8268</v>
      </c>
      <c r="Q169" s="6">
        <f>E169/D169</f>
        <v>1E-4</v>
      </c>
      <c r="R169">
        <f>IFERROR(ROUND(E169/N169,0),0)</f>
        <v>6</v>
      </c>
      <c r="S169" t="str">
        <f t="shared" si="10"/>
        <v>film &amp; video</v>
      </c>
      <c r="T169" t="str">
        <f t="shared" si="11"/>
        <v>drama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0">
        <f t="shared" si="8"/>
        <v>42101.793634259258</v>
      </c>
      <c r="K170">
        <v>1424203370</v>
      </c>
      <c r="L170" s="10">
        <f t="shared" si="9"/>
        <v>42071.83530092593</v>
      </c>
      <c r="M170" t="b">
        <v>0</v>
      </c>
      <c r="N170">
        <v>3</v>
      </c>
      <c r="O170" t="b">
        <v>0</v>
      </c>
      <c r="P170" t="s">
        <v>8268</v>
      </c>
      <c r="Q170" s="6">
        <f>E170/D170</f>
        <v>4.0625000000000001E-2</v>
      </c>
      <c r="R170">
        <f>IFERROR(ROUND(E170/N170,0),0)</f>
        <v>108</v>
      </c>
      <c r="S170" t="str">
        <f t="shared" si="10"/>
        <v>film &amp; video</v>
      </c>
      <c r="T170" t="str">
        <f t="shared" si="11"/>
        <v>drama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0">
        <f t="shared" si="8"/>
        <v>41949.505312499998</v>
      </c>
      <c r="K171">
        <v>1411042059</v>
      </c>
      <c r="L171" s="10">
        <f t="shared" si="9"/>
        <v>41919.505312499998</v>
      </c>
      <c r="M171" t="b">
        <v>0</v>
      </c>
      <c r="N171">
        <v>10</v>
      </c>
      <c r="O171" t="b">
        <v>0</v>
      </c>
      <c r="P171" t="s">
        <v>8268</v>
      </c>
      <c r="Q171" s="6">
        <f>E171/D171</f>
        <v>0.224</v>
      </c>
      <c r="R171">
        <f>IFERROR(ROUND(E171/N171,0),0)</f>
        <v>56</v>
      </c>
      <c r="S171" t="str">
        <f t="shared" si="10"/>
        <v>film &amp; video</v>
      </c>
      <c r="T171" t="str">
        <f t="shared" si="11"/>
        <v>drama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0">
        <f t="shared" si="8"/>
        <v>42265.227777777778</v>
      </c>
      <c r="K172">
        <v>1438385283</v>
      </c>
      <c r="L172" s="10">
        <f t="shared" si="9"/>
        <v>42235.977812500001</v>
      </c>
      <c r="M172" t="b">
        <v>0</v>
      </c>
      <c r="N172">
        <v>10</v>
      </c>
      <c r="O172" t="b">
        <v>0</v>
      </c>
      <c r="P172" t="s">
        <v>8268</v>
      </c>
      <c r="Q172" s="6">
        <f>E172/D172</f>
        <v>3.2500000000000001E-2</v>
      </c>
      <c r="R172">
        <f>IFERROR(ROUND(E172/N172,0),0)</f>
        <v>33</v>
      </c>
      <c r="S172" t="str">
        <f t="shared" si="10"/>
        <v>film &amp; video</v>
      </c>
      <c r="T172" t="str">
        <f t="shared" si="11"/>
        <v>drama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0">
        <f t="shared" si="8"/>
        <v>42613.180717592593</v>
      </c>
      <c r="K173">
        <v>1465791614</v>
      </c>
      <c r="L173" s="10">
        <f t="shared" si="9"/>
        <v>42553.180717592593</v>
      </c>
      <c r="M173" t="b">
        <v>0</v>
      </c>
      <c r="N173">
        <v>1</v>
      </c>
      <c r="O173" t="b">
        <v>0</v>
      </c>
      <c r="P173" t="s">
        <v>8268</v>
      </c>
      <c r="Q173" s="6">
        <f>E173/D173</f>
        <v>2.0000000000000002E-5</v>
      </c>
      <c r="R173">
        <f>IFERROR(ROUND(E173/N173,0),0)</f>
        <v>1</v>
      </c>
      <c r="S173" t="str">
        <f t="shared" si="10"/>
        <v>film &amp; video</v>
      </c>
      <c r="T173" t="str">
        <f t="shared" si="11"/>
        <v>drama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0">
        <f t="shared" si="8"/>
        <v>42101.353275462963</v>
      </c>
      <c r="K174">
        <v>1423733323</v>
      </c>
      <c r="L174" s="10">
        <f t="shared" si="9"/>
        <v>42066.394942129627</v>
      </c>
      <c r="M174" t="b">
        <v>0</v>
      </c>
      <c r="N174">
        <v>0</v>
      </c>
      <c r="O174" t="b">
        <v>0</v>
      </c>
      <c r="P174" t="s">
        <v>8268</v>
      </c>
      <c r="Q174" s="6">
        <f>E174/D174</f>
        <v>0</v>
      </c>
      <c r="R174">
        <f>IFERROR(ROUND(E174/N174,0),0)</f>
        <v>0</v>
      </c>
      <c r="S174" t="str">
        <f t="shared" si="10"/>
        <v>film &amp; video</v>
      </c>
      <c r="T174" t="str">
        <f t="shared" si="11"/>
        <v>drama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0">
        <f t="shared" si="8"/>
        <v>42082.573009259257</v>
      </c>
      <c r="K175">
        <v>1422539108</v>
      </c>
      <c r="L175" s="10">
        <f t="shared" si="9"/>
        <v>42052.573009259257</v>
      </c>
      <c r="M175" t="b">
        <v>0</v>
      </c>
      <c r="N175">
        <v>0</v>
      </c>
      <c r="O175" t="b">
        <v>0</v>
      </c>
      <c r="P175" t="s">
        <v>8268</v>
      </c>
      <c r="Q175" s="6">
        <f>E175/D175</f>
        <v>0</v>
      </c>
      <c r="R175">
        <f>IFERROR(ROUND(E175/N175,0),0)</f>
        <v>0</v>
      </c>
      <c r="S175" t="str">
        <f t="shared" si="10"/>
        <v>film &amp; video</v>
      </c>
      <c r="T175" t="str">
        <f t="shared" si="11"/>
        <v>drama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0">
        <f t="shared" si="8"/>
        <v>42151.758981481486</v>
      </c>
      <c r="K176">
        <v>1425924776</v>
      </c>
      <c r="L176" s="10">
        <f t="shared" si="9"/>
        <v>42091.758981481486</v>
      </c>
      <c r="M176" t="b">
        <v>0</v>
      </c>
      <c r="N176">
        <v>0</v>
      </c>
      <c r="O176" t="b">
        <v>0</v>
      </c>
      <c r="P176" t="s">
        <v>8268</v>
      </c>
      <c r="Q176" s="6">
        <f>E176/D176</f>
        <v>0</v>
      </c>
      <c r="R176">
        <f>IFERROR(ROUND(E176/N176,0),0)</f>
        <v>0</v>
      </c>
      <c r="S176" t="str">
        <f t="shared" si="10"/>
        <v>film &amp; video</v>
      </c>
      <c r="T176" t="str">
        <f t="shared" si="11"/>
        <v>drama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0">
        <f t="shared" si="8"/>
        <v>41899.777905092589</v>
      </c>
      <c r="K177">
        <v>1407177611</v>
      </c>
      <c r="L177" s="10">
        <f t="shared" si="9"/>
        <v>41874.777905092589</v>
      </c>
      <c r="M177" t="b">
        <v>0</v>
      </c>
      <c r="N177">
        <v>26</v>
      </c>
      <c r="O177" t="b">
        <v>0</v>
      </c>
      <c r="P177" t="s">
        <v>8268</v>
      </c>
      <c r="Q177" s="6">
        <f>E177/D177</f>
        <v>6.4850000000000005E-2</v>
      </c>
      <c r="R177">
        <f>IFERROR(ROUND(E177/N177,0),0)</f>
        <v>50</v>
      </c>
      <c r="S177" t="str">
        <f t="shared" si="10"/>
        <v>film &amp; video</v>
      </c>
      <c r="T177" t="str">
        <f t="shared" si="11"/>
        <v>drama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0">
        <f t="shared" si="8"/>
        <v>42240.824062500003</v>
      </c>
      <c r="K178">
        <v>1436211999</v>
      </c>
      <c r="L178" s="10">
        <f t="shared" si="9"/>
        <v>42210.824062500003</v>
      </c>
      <c r="M178" t="b">
        <v>0</v>
      </c>
      <c r="N178">
        <v>0</v>
      </c>
      <c r="O178" t="b">
        <v>0</v>
      </c>
      <c r="P178" t="s">
        <v>8268</v>
      </c>
      <c r="Q178" s="6">
        <f>E178/D178</f>
        <v>0</v>
      </c>
      <c r="R178">
        <f>IFERROR(ROUND(E178/N178,0),0)</f>
        <v>0</v>
      </c>
      <c r="S178" t="str">
        <f t="shared" si="10"/>
        <v>film &amp; video</v>
      </c>
      <c r="T178" t="str">
        <f t="shared" si="11"/>
        <v>drama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0">
        <f t="shared" si="8"/>
        <v>42106.00608796296</v>
      </c>
      <c r="K179">
        <v>1425690526</v>
      </c>
      <c r="L179" s="10">
        <f t="shared" si="9"/>
        <v>42089.047754629632</v>
      </c>
      <c r="M179" t="b">
        <v>0</v>
      </c>
      <c r="N179">
        <v>7</v>
      </c>
      <c r="O179" t="b">
        <v>0</v>
      </c>
      <c r="P179" t="s">
        <v>8268</v>
      </c>
      <c r="Q179" s="6">
        <f>E179/D179</f>
        <v>0.4</v>
      </c>
      <c r="R179">
        <f>IFERROR(ROUND(E179/N179,0),0)</f>
        <v>26</v>
      </c>
      <c r="S179" t="str">
        <f t="shared" si="10"/>
        <v>film &amp; video</v>
      </c>
      <c r="T179" t="str">
        <f t="shared" si="11"/>
        <v>drama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0">
        <f t="shared" si="8"/>
        <v>42353.997048611112</v>
      </c>
      <c r="K180">
        <v>1445986545</v>
      </c>
      <c r="L180" s="10">
        <f t="shared" si="9"/>
        <v>42323.955381944441</v>
      </c>
      <c r="M180" t="b">
        <v>0</v>
      </c>
      <c r="N180">
        <v>0</v>
      </c>
      <c r="O180" t="b">
        <v>0</v>
      </c>
      <c r="P180" t="s">
        <v>8268</v>
      </c>
      <c r="Q180" s="6">
        <f>E180/D180</f>
        <v>0</v>
      </c>
      <c r="R180">
        <f>IFERROR(ROUND(E180/N180,0),0)</f>
        <v>0</v>
      </c>
      <c r="S180" t="str">
        <f t="shared" si="10"/>
        <v>film &amp; video</v>
      </c>
      <c r="T180" t="str">
        <f t="shared" si="11"/>
        <v>drama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0">
        <f t="shared" si="8"/>
        <v>42452.080497685187</v>
      </c>
      <c r="K181">
        <v>1454464555</v>
      </c>
      <c r="L181" s="10">
        <f t="shared" si="9"/>
        <v>42422.080497685187</v>
      </c>
      <c r="M181" t="b">
        <v>0</v>
      </c>
      <c r="N181">
        <v>2</v>
      </c>
      <c r="O181" t="b">
        <v>0</v>
      </c>
      <c r="P181" t="s">
        <v>8268</v>
      </c>
      <c r="Q181" s="6">
        <f>E181/D181</f>
        <v>0.2</v>
      </c>
      <c r="R181">
        <f>IFERROR(ROUND(E181/N181,0),0)</f>
        <v>100</v>
      </c>
      <c r="S181" t="str">
        <f t="shared" si="10"/>
        <v>film &amp; video</v>
      </c>
      <c r="T181" t="str">
        <f t="shared" si="11"/>
        <v>drama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0">
        <f t="shared" si="8"/>
        <v>42126.791666666672</v>
      </c>
      <c r="K182">
        <v>1425512843</v>
      </c>
      <c r="L182" s="10">
        <f t="shared" si="9"/>
        <v>42086.991238425922</v>
      </c>
      <c r="M182" t="b">
        <v>0</v>
      </c>
      <c r="N182">
        <v>13</v>
      </c>
      <c r="O182" t="b">
        <v>0</v>
      </c>
      <c r="P182" t="s">
        <v>8268</v>
      </c>
      <c r="Q182" s="6">
        <f>E182/D182</f>
        <v>0.33416666666666667</v>
      </c>
      <c r="R182">
        <f>IFERROR(ROUND(E182/N182,0),0)</f>
        <v>31</v>
      </c>
      <c r="S182" t="str">
        <f t="shared" si="10"/>
        <v>film &amp; video</v>
      </c>
      <c r="T182" t="str">
        <f t="shared" si="11"/>
        <v>drama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0">
        <f t="shared" si="8"/>
        <v>42196.741840277777</v>
      </c>
      <c r="K183">
        <v>1432403295</v>
      </c>
      <c r="L183" s="10">
        <f t="shared" si="9"/>
        <v>42166.741840277777</v>
      </c>
      <c r="M183" t="b">
        <v>0</v>
      </c>
      <c r="N183">
        <v>4</v>
      </c>
      <c r="O183" t="b">
        <v>0</v>
      </c>
      <c r="P183" t="s">
        <v>8268</v>
      </c>
      <c r="Q183" s="6">
        <f>E183/D183</f>
        <v>0.21092608822670172</v>
      </c>
      <c r="R183">
        <f>IFERROR(ROUND(E183/N183,0),0)</f>
        <v>181</v>
      </c>
      <c r="S183" t="str">
        <f t="shared" si="10"/>
        <v>film &amp; video</v>
      </c>
      <c r="T183" t="str">
        <f t="shared" si="11"/>
        <v>drama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0">
        <f t="shared" si="8"/>
        <v>42761.011944444443</v>
      </c>
      <c r="K184">
        <v>1481156232</v>
      </c>
      <c r="L184" s="10">
        <f t="shared" si="9"/>
        <v>42731.011944444443</v>
      </c>
      <c r="M184" t="b">
        <v>0</v>
      </c>
      <c r="N184">
        <v>0</v>
      </c>
      <c r="O184" t="b">
        <v>0</v>
      </c>
      <c r="P184" t="s">
        <v>8268</v>
      </c>
      <c r="Q184" s="6">
        <f>E184/D184</f>
        <v>0</v>
      </c>
      <c r="R184">
        <f>IFERROR(ROUND(E184/N184,0),0)</f>
        <v>0</v>
      </c>
      <c r="S184" t="str">
        <f t="shared" si="10"/>
        <v>film &amp; video</v>
      </c>
      <c r="T184" t="str">
        <f t="shared" si="11"/>
        <v>drama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0">
        <f t="shared" si="8"/>
        <v>41988.851967592593</v>
      </c>
      <c r="K185">
        <v>1414438010</v>
      </c>
      <c r="L185" s="10">
        <f t="shared" si="9"/>
        <v>41958.810300925928</v>
      </c>
      <c r="M185" t="b">
        <v>0</v>
      </c>
      <c r="N185">
        <v>12</v>
      </c>
      <c r="O185" t="b">
        <v>0</v>
      </c>
      <c r="P185" t="s">
        <v>8268</v>
      </c>
      <c r="Q185" s="6">
        <f>E185/D185</f>
        <v>0.35855999999999999</v>
      </c>
      <c r="R185">
        <f>IFERROR(ROUND(E185/N185,0),0)</f>
        <v>374</v>
      </c>
      <c r="S185" t="str">
        <f t="shared" si="10"/>
        <v>film &amp; video</v>
      </c>
      <c r="T185" t="str">
        <f t="shared" si="11"/>
        <v>drama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0">
        <f t="shared" si="8"/>
        <v>41902.165972222225</v>
      </c>
      <c r="K186">
        <v>1404586762</v>
      </c>
      <c r="L186" s="10">
        <f t="shared" si="9"/>
        <v>41844.791226851856</v>
      </c>
      <c r="M186" t="b">
        <v>0</v>
      </c>
      <c r="N186">
        <v>2</v>
      </c>
      <c r="O186" t="b">
        <v>0</v>
      </c>
      <c r="P186" t="s">
        <v>8268</v>
      </c>
      <c r="Q186" s="6">
        <f>E186/D186</f>
        <v>3.4000000000000002E-2</v>
      </c>
      <c r="R186">
        <f>IFERROR(ROUND(E186/N186,0),0)</f>
        <v>26</v>
      </c>
      <c r="S186" t="str">
        <f t="shared" si="10"/>
        <v>film &amp; video</v>
      </c>
      <c r="T186" t="str">
        <f t="shared" si="11"/>
        <v>drama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0">
        <f t="shared" si="8"/>
        <v>42619.91133101852</v>
      </c>
      <c r="K187">
        <v>1468965139</v>
      </c>
      <c r="L187" s="10">
        <f t="shared" si="9"/>
        <v>42589.91133101852</v>
      </c>
      <c r="M187" t="b">
        <v>0</v>
      </c>
      <c r="N187">
        <v>10</v>
      </c>
      <c r="O187" t="b">
        <v>0</v>
      </c>
      <c r="P187" t="s">
        <v>8268</v>
      </c>
      <c r="Q187" s="6">
        <f>E187/D187</f>
        <v>5.5E-2</v>
      </c>
      <c r="R187">
        <f>IFERROR(ROUND(E187/N187,0),0)</f>
        <v>220</v>
      </c>
      <c r="S187" t="str">
        <f t="shared" si="10"/>
        <v>film &amp; video</v>
      </c>
      <c r="T187" t="str">
        <f t="shared" si="11"/>
        <v>drama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0">
        <f t="shared" si="8"/>
        <v>42816.833333333328</v>
      </c>
      <c r="K188">
        <v>1485977434</v>
      </c>
      <c r="L188" s="10">
        <f t="shared" si="9"/>
        <v>42786.812893518523</v>
      </c>
      <c r="M188" t="b">
        <v>0</v>
      </c>
      <c r="N188">
        <v>0</v>
      </c>
      <c r="O188" t="b">
        <v>0</v>
      </c>
      <c r="P188" t="s">
        <v>8268</v>
      </c>
      <c r="Q188" s="6">
        <f>E188/D188</f>
        <v>0</v>
      </c>
      <c r="R188">
        <f>IFERROR(ROUND(E188/N188,0),0)</f>
        <v>0</v>
      </c>
      <c r="S188" t="str">
        <f t="shared" si="10"/>
        <v>film &amp; video</v>
      </c>
      <c r="T188" t="str">
        <f t="shared" si="11"/>
        <v>drama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0">
        <f t="shared" si="8"/>
        <v>42225.290972222225</v>
      </c>
      <c r="K189">
        <v>1435383457</v>
      </c>
      <c r="L189" s="10">
        <f t="shared" si="9"/>
        <v>42201.234456018516</v>
      </c>
      <c r="M189" t="b">
        <v>0</v>
      </c>
      <c r="N189">
        <v>5</v>
      </c>
      <c r="O189" t="b">
        <v>0</v>
      </c>
      <c r="P189" t="s">
        <v>8268</v>
      </c>
      <c r="Q189" s="6">
        <f>E189/D189</f>
        <v>0.16</v>
      </c>
      <c r="R189">
        <f>IFERROR(ROUND(E189/N189,0),0)</f>
        <v>160</v>
      </c>
      <c r="S189" t="str">
        <f t="shared" si="10"/>
        <v>film &amp; video</v>
      </c>
      <c r="T189" t="str">
        <f t="shared" si="11"/>
        <v>drama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0">
        <f t="shared" si="8"/>
        <v>41906.18304398148</v>
      </c>
      <c r="K190">
        <v>1407299015</v>
      </c>
      <c r="L190" s="10">
        <f t="shared" si="9"/>
        <v>41876.18304398148</v>
      </c>
      <c r="M190" t="b">
        <v>0</v>
      </c>
      <c r="N190">
        <v>0</v>
      </c>
      <c r="O190" t="b">
        <v>0</v>
      </c>
      <c r="P190" t="s">
        <v>8268</v>
      </c>
      <c r="Q190" s="6">
        <f>E190/D190</f>
        <v>0</v>
      </c>
      <c r="R190">
        <f>IFERROR(ROUND(E190/N190,0),0)</f>
        <v>0</v>
      </c>
      <c r="S190" t="str">
        <f t="shared" si="10"/>
        <v>film &amp; video</v>
      </c>
      <c r="T190" t="str">
        <f t="shared" si="11"/>
        <v>drama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0">
        <f t="shared" si="8"/>
        <v>42635.690706018519</v>
      </c>
      <c r="K191">
        <v>1467736477</v>
      </c>
      <c r="L191" s="10">
        <f t="shared" si="9"/>
        <v>42575.690706018519</v>
      </c>
      <c r="M191" t="b">
        <v>0</v>
      </c>
      <c r="N191">
        <v>5</v>
      </c>
      <c r="O191" t="b">
        <v>0</v>
      </c>
      <c r="P191" t="s">
        <v>8268</v>
      </c>
      <c r="Q191" s="6">
        <f>E191/D191</f>
        <v>6.8999999999999997E-4</v>
      </c>
      <c r="R191">
        <f>IFERROR(ROUND(E191/N191,0),0)</f>
        <v>69</v>
      </c>
      <c r="S191" t="str">
        <f t="shared" si="10"/>
        <v>film &amp; video</v>
      </c>
      <c r="T191" t="str">
        <f t="shared" si="11"/>
        <v>drama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0">
        <f t="shared" si="8"/>
        <v>42556.650995370372</v>
      </c>
      <c r="K192">
        <v>1465227446</v>
      </c>
      <c r="L192" s="10">
        <f t="shared" si="9"/>
        <v>42546.650995370372</v>
      </c>
      <c r="M192" t="b">
        <v>0</v>
      </c>
      <c r="N192">
        <v>1</v>
      </c>
      <c r="O192" t="b">
        <v>0</v>
      </c>
      <c r="P192" t="s">
        <v>8268</v>
      </c>
      <c r="Q192" s="6">
        <f>E192/D192</f>
        <v>4.1666666666666666E-3</v>
      </c>
      <c r="R192">
        <f>IFERROR(ROUND(E192/N192,0),0)</f>
        <v>50</v>
      </c>
      <c r="S192" t="str">
        <f t="shared" si="10"/>
        <v>film &amp; video</v>
      </c>
      <c r="T192" t="str">
        <f t="shared" si="11"/>
        <v>drama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0">
        <f t="shared" si="8"/>
        <v>42298.441412037035</v>
      </c>
      <c r="K193">
        <v>1440326138</v>
      </c>
      <c r="L193" s="10">
        <f t="shared" si="9"/>
        <v>42258.441412037035</v>
      </c>
      <c r="M193" t="b">
        <v>0</v>
      </c>
      <c r="N193">
        <v>3</v>
      </c>
      <c r="O193" t="b">
        <v>0</v>
      </c>
      <c r="P193" t="s">
        <v>8268</v>
      </c>
      <c r="Q193" s="6">
        <f>E193/D193</f>
        <v>0.05</v>
      </c>
      <c r="R193">
        <f>IFERROR(ROUND(E193/N193,0),0)</f>
        <v>83</v>
      </c>
      <c r="S193" t="str">
        <f t="shared" si="10"/>
        <v>film &amp; video</v>
      </c>
      <c r="T193" t="str">
        <f t="shared" si="11"/>
        <v>drama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0">
        <f t="shared" si="8"/>
        <v>41948.792037037041</v>
      </c>
      <c r="K194">
        <v>1410980432</v>
      </c>
      <c r="L194" s="10">
        <f t="shared" si="9"/>
        <v>41918.792037037041</v>
      </c>
      <c r="M194" t="b">
        <v>0</v>
      </c>
      <c r="N194">
        <v>3</v>
      </c>
      <c r="O194" t="b">
        <v>0</v>
      </c>
      <c r="P194" t="s">
        <v>8268</v>
      </c>
      <c r="Q194" s="6">
        <f>E194/D194</f>
        <v>1.7E-5</v>
      </c>
      <c r="R194">
        <f>IFERROR(ROUND(E194/N194,0),0)</f>
        <v>6</v>
      </c>
      <c r="S194" t="str">
        <f t="shared" si="10"/>
        <v>film &amp; video</v>
      </c>
      <c r="T194" t="str">
        <f t="shared" si="11"/>
        <v>drama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0">
        <f t="shared" ref="J195:J258" si="12">(I195/86400)+25569+(-5+24)</f>
        <v>41990.976458333331</v>
      </c>
      <c r="K195">
        <v>1412029566</v>
      </c>
      <c r="L195" s="10">
        <f t="shared" ref="L195:L258" si="13">(K195/86400)+25569+(-5+24)</f>
        <v>41930.934791666667</v>
      </c>
      <c r="M195" t="b">
        <v>0</v>
      </c>
      <c r="N195">
        <v>0</v>
      </c>
      <c r="O195" t="b">
        <v>0</v>
      </c>
      <c r="P195" t="s">
        <v>8268</v>
      </c>
      <c r="Q195" s="6">
        <f>E195/D195</f>
        <v>0</v>
      </c>
      <c r="R195">
        <f>IFERROR(ROUND(E195/N195,0),0)</f>
        <v>0</v>
      </c>
      <c r="S195" t="str">
        <f t="shared" ref="S195:S258" si="14">LEFT(P195,FIND("/",P195)-1)</f>
        <v>film &amp; video</v>
      </c>
      <c r="T195" t="str">
        <f t="shared" ref="T195:T258" si="15">RIGHT(P195,LEN(P195)-FIND("/",P195))</f>
        <v>drama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0">
        <f t="shared" si="12"/>
        <v>42454.996886574074</v>
      </c>
      <c r="K196">
        <v>1452124531</v>
      </c>
      <c r="L196" s="10">
        <f t="shared" si="13"/>
        <v>42394.996886574074</v>
      </c>
      <c r="M196" t="b">
        <v>0</v>
      </c>
      <c r="N196">
        <v>3</v>
      </c>
      <c r="O196" t="b">
        <v>0</v>
      </c>
      <c r="P196" t="s">
        <v>8268</v>
      </c>
      <c r="Q196" s="6">
        <f>E196/D196</f>
        <v>1.1999999999999999E-3</v>
      </c>
      <c r="R196">
        <f>IFERROR(ROUND(E196/N196,0),0)</f>
        <v>1</v>
      </c>
      <c r="S196" t="str">
        <f t="shared" si="14"/>
        <v>film &amp; video</v>
      </c>
      <c r="T196" t="str">
        <f t="shared" si="15"/>
        <v>drama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0">
        <f t="shared" si="12"/>
        <v>42214.67050925926</v>
      </c>
      <c r="K197">
        <v>1431360332</v>
      </c>
      <c r="L197" s="10">
        <f t="shared" si="13"/>
        <v>42154.67050925926</v>
      </c>
      <c r="M197" t="b">
        <v>0</v>
      </c>
      <c r="N197">
        <v>0</v>
      </c>
      <c r="O197" t="b">
        <v>0</v>
      </c>
      <c r="P197" t="s">
        <v>8268</v>
      </c>
      <c r="Q197" s="6">
        <f>E197/D197</f>
        <v>0</v>
      </c>
      <c r="R197">
        <f>IFERROR(ROUND(E197/N197,0),0)</f>
        <v>0</v>
      </c>
      <c r="S197" t="str">
        <f t="shared" si="14"/>
        <v>film &amp; video</v>
      </c>
      <c r="T197" t="str">
        <f t="shared" si="15"/>
        <v>drama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0">
        <f t="shared" si="12"/>
        <v>42306.875</v>
      </c>
      <c r="K198">
        <v>1442062898</v>
      </c>
      <c r="L198" s="10">
        <f t="shared" si="13"/>
        <v>42278.542800925927</v>
      </c>
      <c r="M198" t="b">
        <v>0</v>
      </c>
      <c r="N198">
        <v>19</v>
      </c>
      <c r="O198" t="b">
        <v>0</v>
      </c>
      <c r="P198" t="s">
        <v>8268</v>
      </c>
      <c r="Q198" s="6">
        <f>E198/D198</f>
        <v>0.41857142857142859</v>
      </c>
      <c r="R198">
        <f>IFERROR(ROUND(E198/N198,0),0)</f>
        <v>77</v>
      </c>
      <c r="S198" t="str">
        <f t="shared" si="14"/>
        <v>film &amp; video</v>
      </c>
      <c r="T198" t="str">
        <f t="shared" si="15"/>
        <v>drama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0">
        <f t="shared" si="12"/>
        <v>42802.875</v>
      </c>
      <c r="K199">
        <v>1483734100</v>
      </c>
      <c r="L199" s="10">
        <f t="shared" si="13"/>
        <v>42760.848379629635</v>
      </c>
      <c r="M199" t="b">
        <v>0</v>
      </c>
      <c r="N199">
        <v>8</v>
      </c>
      <c r="O199" t="b">
        <v>0</v>
      </c>
      <c r="P199" t="s">
        <v>8268</v>
      </c>
      <c r="Q199" s="6">
        <f>E199/D199</f>
        <v>0.1048</v>
      </c>
      <c r="R199">
        <f>IFERROR(ROUND(E199/N199,0),0)</f>
        <v>33</v>
      </c>
      <c r="S199" t="str">
        <f t="shared" si="14"/>
        <v>film &amp; video</v>
      </c>
      <c r="T199" t="str">
        <f t="shared" si="15"/>
        <v>drama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0">
        <f t="shared" si="12"/>
        <v>41936.383356481485</v>
      </c>
      <c r="K200">
        <v>1409908322</v>
      </c>
      <c r="L200" s="10">
        <f t="shared" si="13"/>
        <v>41906.383356481485</v>
      </c>
      <c r="M200" t="b">
        <v>0</v>
      </c>
      <c r="N200">
        <v>6</v>
      </c>
      <c r="O200" t="b">
        <v>0</v>
      </c>
      <c r="P200" t="s">
        <v>8268</v>
      </c>
      <c r="Q200" s="6">
        <f>E200/D200</f>
        <v>1.116E-2</v>
      </c>
      <c r="R200">
        <f>IFERROR(ROUND(E200/N200,0),0)</f>
        <v>47</v>
      </c>
      <c r="S200" t="str">
        <f t="shared" si="14"/>
        <v>film &amp; video</v>
      </c>
      <c r="T200" t="str">
        <f t="shared" si="15"/>
        <v>drama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0">
        <f t="shared" si="12"/>
        <v>42633.123865740738</v>
      </c>
      <c r="K201">
        <v>1470106702</v>
      </c>
      <c r="L201" s="10">
        <f t="shared" si="13"/>
        <v>42603.123865740738</v>
      </c>
      <c r="M201" t="b">
        <v>0</v>
      </c>
      <c r="N201">
        <v>0</v>
      </c>
      <c r="O201" t="b">
        <v>0</v>
      </c>
      <c r="P201" t="s">
        <v>8268</v>
      </c>
      <c r="Q201" s="6">
        <f>E201/D201</f>
        <v>0</v>
      </c>
      <c r="R201">
        <f>IFERROR(ROUND(E201/N201,0),0)</f>
        <v>0</v>
      </c>
      <c r="S201" t="str">
        <f t="shared" si="14"/>
        <v>film &amp; video</v>
      </c>
      <c r="T201" t="str">
        <f t="shared" si="15"/>
        <v>drama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0">
        <f t="shared" si="12"/>
        <v>41916.083368055552</v>
      </c>
      <c r="K202">
        <v>1408154403</v>
      </c>
      <c r="L202" s="10">
        <f t="shared" si="13"/>
        <v>41886.083368055552</v>
      </c>
      <c r="M202" t="b">
        <v>0</v>
      </c>
      <c r="N202">
        <v>18</v>
      </c>
      <c r="O202" t="b">
        <v>0</v>
      </c>
      <c r="P202" t="s">
        <v>8268</v>
      </c>
      <c r="Q202" s="6">
        <f>E202/D202</f>
        <v>0.26192500000000002</v>
      </c>
      <c r="R202">
        <f>IFERROR(ROUND(E202/N202,0),0)</f>
        <v>87</v>
      </c>
      <c r="S202" t="str">
        <f t="shared" si="14"/>
        <v>film &amp; video</v>
      </c>
      <c r="T202" t="str">
        <f t="shared" si="15"/>
        <v>drama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0">
        <f t="shared" si="12"/>
        <v>42062.818622685183</v>
      </c>
      <c r="K203">
        <v>1421696329</v>
      </c>
      <c r="L203" s="10">
        <f t="shared" si="13"/>
        <v>42042.818622685183</v>
      </c>
      <c r="M203" t="b">
        <v>0</v>
      </c>
      <c r="N203">
        <v>7</v>
      </c>
      <c r="O203" t="b">
        <v>0</v>
      </c>
      <c r="P203" t="s">
        <v>8268</v>
      </c>
      <c r="Q203" s="6">
        <f>E203/D203</f>
        <v>0.58461538461538465</v>
      </c>
      <c r="R203">
        <f>IFERROR(ROUND(E203/N203,0),0)</f>
        <v>54</v>
      </c>
      <c r="S203" t="str">
        <f t="shared" si="14"/>
        <v>film &amp; video</v>
      </c>
      <c r="T203" t="str">
        <f t="shared" si="15"/>
        <v>drama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0">
        <f t="shared" si="12"/>
        <v>42304.874305555553</v>
      </c>
      <c r="K204">
        <v>1441750564</v>
      </c>
      <c r="L204" s="10">
        <f t="shared" si="13"/>
        <v>42274.927824074075</v>
      </c>
      <c r="M204" t="b">
        <v>0</v>
      </c>
      <c r="N204">
        <v>0</v>
      </c>
      <c r="O204" t="b">
        <v>0</v>
      </c>
      <c r="P204" t="s">
        <v>8268</v>
      </c>
      <c r="Q204" s="6">
        <f>E204/D204</f>
        <v>0</v>
      </c>
      <c r="R204">
        <f>IFERROR(ROUND(E204/N204,0),0)</f>
        <v>0</v>
      </c>
      <c r="S204" t="str">
        <f t="shared" si="14"/>
        <v>film &amp; video</v>
      </c>
      <c r="T204" t="str">
        <f t="shared" si="15"/>
        <v>drama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0">
        <f t="shared" si="12"/>
        <v>42052.847962962958</v>
      </c>
      <c r="K205">
        <v>1417378864</v>
      </c>
      <c r="L205" s="10">
        <f t="shared" si="13"/>
        <v>41992.847962962958</v>
      </c>
      <c r="M205" t="b">
        <v>0</v>
      </c>
      <c r="N205">
        <v>8</v>
      </c>
      <c r="O205" t="b">
        <v>0</v>
      </c>
      <c r="P205" t="s">
        <v>8268</v>
      </c>
      <c r="Q205" s="6">
        <f>E205/D205</f>
        <v>0.2984</v>
      </c>
      <c r="R205">
        <f>IFERROR(ROUND(E205/N205,0),0)</f>
        <v>93</v>
      </c>
      <c r="S205" t="str">
        <f t="shared" si="14"/>
        <v>film &amp; video</v>
      </c>
      <c r="T205" t="str">
        <f t="shared" si="15"/>
        <v>drama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0">
        <f t="shared" si="12"/>
        <v>42605.583368055552</v>
      </c>
      <c r="K206">
        <v>1467727203</v>
      </c>
      <c r="L206" s="10">
        <f t="shared" si="13"/>
        <v>42575.583368055552</v>
      </c>
      <c r="M206" t="b">
        <v>0</v>
      </c>
      <c r="N206">
        <v>1293</v>
      </c>
      <c r="O206" t="b">
        <v>0</v>
      </c>
      <c r="P206" t="s">
        <v>8268</v>
      </c>
      <c r="Q206" s="6">
        <f>E206/D206</f>
        <v>0.50721666666666665</v>
      </c>
      <c r="R206">
        <f>IFERROR(ROUND(E206/N206,0),0)</f>
        <v>118</v>
      </c>
      <c r="S206" t="str">
        <f t="shared" si="14"/>
        <v>film &amp; video</v>
      </c>
      <c r="T206" t="str">
        <f t="shared" si="15"/>
        <v>drama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0">
        <f t="shared" si="12"/>
        <v>42302.632199074069</v>
      </c>
      <c r="K207">
        <v>1441120222</v>
      </c>
      <c r="L207" s="10">
        <f t="shared" si="13"/>
        <v>42267.632199074069</v>
      </c>
      <c r="M207" t="b">
        <v>0</v>
      </c>
      <c r="N207">
        <v>17</v>
      </c>
      <c r="O207" t="b">
        <v>0</v>
      </c>
      <c r="P207" t="s">
        <v>8268</v>
      </c>
      <c r="Q207" s="6">
        <f>E207/D207</f>
        <v>0.16250000000000001</v>
      </c>
      <c r="R207">
        <f>IFERROR(ROUND(E207/N207,0),0)</f>
        <v>76</v>
      </c>
      <c r="S207" t="str">
        <f t="shared" si="14"/>
        <v>film &amp; video</v>
      </c>
      <c r="T207" t="str">
        <f t="shared" si="15"/>
        <v>drama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0">
        <f t="shared" si="12"/>
        <v>42607.004432870366</v>
      </c>
      <c r="K208">
        <v>1468627583</v>
      </c>
      <c r="L208" s="10">
        <f t="shared" si="13"/>
        <v>42586.004432870366</v>
      </c>
      <c r="M208" t="b">
        <v>0</v>
      </c>
      <c r="N208">
        <v>0</v>
      </c>
      <c r="O208" t="b">
        <v>0</v>
      </c>
      <c r="P208" t="s">
        <v>8268</v>
      </c>
      <c r="Q208" s="6">
        <f>E208/D208</f>
        <v>0</v>
      </c>
      <c r="R208">
        <f>IFERROR(ROUND(E208/N208,0),0)</f>
        <v>0</v>
      </c>
      <c r="S208" t="str">
        <f t="shared" si="14"/>
        <v>film &amp; video</v>
      </c>
      <c r="T208" t="str">
        <f t="shared" si="15"/>
        <v>drama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0">
        <f t="shared" si="12"/>
        <v>42027.197199074071</v>
      </c>
      <c r="K209">
        <v>1417754638</v>
      </c>
      <c r="L209" s="10">
        <f t="shared" si="13"/>
        <v>41997.197199074071</v>
      </c>
      <c r="M209" t="b">
        <v>0</v>
      </c>
      <c r="N209">
        <v>13</v>
      </c>
      <c r="O209" t="b">
        <v>0</v>
      </c>
      <c r="P209" t="s">
        <v>8268</v>
      </c>
      <c r="Q209" s="6">
        <f>E209/D209</f>
        <v>0.15214285714285714</v>
      </c>
      <c r="R209">
        <f>IFERROR(ROUND(E209/N209,0),0)</f>
        <v>164</v>
      </c>
      <c r="S209" t="str">
        <f t="shared" si="14"/>
        <v>film &amp; video</v>
      </c>
      <c r="T209" t="str">
        <f t="shared" si="15"/>
        <v>drama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0">
        <f t="shared" si="12"/>
        <v>42008.369988425926</v>
      </c>
      <c r="K210">
        <v>1416127967</v>
      </c>
      <c r="L210" s="10">
        <f t="shared" si="13"/>
        <v>41978.369988425926</v>
      </c>
      <c r="M210" t="b">
        <v>0</v>
      </c>
      <c r="N210">
        <v>0</v>
      </c>
      <c r="O210" t="b">
        <v>0</v>
      </c>
      <c r="P210" t="s">
        <v>8268</v>
      </c>
      <c r="Q210" s="6">
        <f>E210/D210</f>
        <v>0</v>
      </c>
      <c r="R210">
        <f>IFERROR(ROUND(E210/N210,0),0)</f>
        <v>0</v>
      </c>
      <c r="S210" t="str">
        <f t="shared" si="14"/>
        <v>film &amp; video</v>
      </c>
      <c r="T210" t="str">
        <f t="shared" si="15"/>
        <v>drama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0">
        <f t="shared" si="12"/>
        <v>42214.922858796301</v>
      </c>
      <c r="K211">
        <v>1433974135</v>
      </c>
      <c r="L211" s="10">
        <f t="shared" si="13"/>
        <v>42184.922858796301</v>
      </c>
      <c r="M211" t="b">
        <v>0</v>
      </c>
      <c r="N211">
        <v>0</v>
      </c>
      <c r="O211" t="b">
        <v>0</v>
      </c>
      <c r="P211" t="s">
        <v>8268</v>
      </c>
      <c r="Q211" s="6">
        <f>E211/D211</f>
        <v>0</v>
      </c>
      <c r="R211">
        <f>IFERROR(ROUND(E211/N211,0),0)</f>
        <v>0</v>
      </c>
      <c r="S211" t="str">
        <f t="shared" si="14"/>
        <v>film &amp; video</v>
      </c>
      <c r="T211" t="str">
        <f t="shared" si="15"/>
        <v>drama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0">
        <f t="shared" si="12"/>
        <v>42297.208333333328</v>
      </c>
      <c r="K212">
        <v>1441157592</v>
      </c>
      <c r="L212" s="10">
        <f t="shared" si="13"/>
        <v>42268.064722222218</v>
      </c>
      <c r="M212" t="b">
        <v>0</v>
      </c>
      <c r="N212">
        <v>33</v>
      </c>
      <c r="O212" t="b">
        <v>0</v>
      </c>
      <c r="P212" t="s">
        <v>8268</v>
      </c>
      <c r="Q212" s="6">
        <f>E212/D212</f>
        <v>0.2525</v>
      </c>
      <c r="R212">
        <f>IFERROR(ROUND(E212/N212,0),0)</f>
        <v>92</v>
      </c>
      <c r="S212" t="str">
        <f t="shared" si="14"/>
        <v>film &amp; video</v>
      </c>
      <c r="T212" t="str">
        <f t="shared" si="15"/>
        <v>drama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0">
        <f t="shared" si="12"/>
        <v>42285.159918981481</v>
      </c>
      <c r="K213">
        <v>1440042617</v>
      </c>
      <c r="L213" s="10">
        <f t="shared" si="13"/>
        <v>42255.159918981481</v>
      </c>
      <c r="M213" t="b">
        <v>0</v>
      </c>
      <c r="N213">
        <v>12</v>
      </c>
      <c r="O213" t="b">
        <v>0</v>
      </c>
      <c r="P213" t="s">
        <v>8268</v>
      </c>
      <c r="Q213" s="6">
        <f>E213/D213</f>
        <v>0.44600000000000001</v>
      </c>
      <c r="R213">
        <f>IFERROR(ROUND(E213/N213,0),0)</f>
        <v>186</v>
      </c>
      <c r="S213" t="str">
        <f t="shared" si="14"/>
        <v>film &amp; video</v>
      </c>
      <c r="T213" t="str">
        <f t="shared" si="15"/>
        <v>drama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0">
        <f t="shared" si="12"/>
        <v>42495.839351851857</v>
      </c>
      <c r="K214">
        <v>1455656920</v>
      </c>
      <c r="L214" s="10">
        <f t="shared" si="13"/>
        <v>42435.881018518514</v>
      </c>
      <c r="M214" t="b">
        <v>0</v>
      </c>
      <c r="N214">
        <v>1</v>
      </c>
      <c r="O214" t="b">
        <v>0</v>
      </c>
      <c r="P214" t="s">
        <v>8268</v>
      </c>
      <c r="Q214" s="6">
        <f>E214/D214</f>
        <v>1.5873015873015873E-4</v>
      </c>
      <c r="R214">
        <f>IFERROR(ROUND(E214/N214,0),0)</f>
        <v>1</v>
      </c>
      <c r="S214" t="str">
        <f t="shared" si="14"/>
        <v>film &amp; video</v>
      </c>
      <c r="T214" t="str">
        <f t="shared" si="15"/>
        <v>drama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0">
        <f t="shared" si="12"/>
        <v>42251.587974537033</v>
      </c>
      <c r="K215">
        <v>1437142547</v>
      </c>
      <c r="L215" s="10">
        <f t="shared" si="13"/>
        <v>42221.594293981485</v>
      </c>
      <c r="M215" t="b">
        <v>0</v>
      </c>
      <c r="N215">
        <v>1</v>
      </c>
      <c r="O215" t="b">
        <v>0</v>
      </c>
      <c r="P215" t="s">
        <v>8268</v>
      </c>
      <c r="Q215" s="6">
        <f>E215/D215</f>
        <v>4.0000000000000002E-4</v>
      </c>
      <c r="R215">
        <f>IFERROR(ROUND(E215/N215,0),0)</f>
        <v>20</v>
      </c>
      <c r="S215" t="str">
        <f t="shared" si="14"/>
        <v>film &amp; video</v>
      </c>
      <c r="T215" t="str">
        <f t="shared" si="15"/>
        <v>drama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0">
        <f t="shared" si="12"/>
        <v>42088.64061342593</v>
      </c>
      <c r="K216">
        <v>1420471349</v>
      </c>
      <c r="L216" s="10">
        <f t="shared" si="13"/>
        <v>42028.64061342593</v>
      </c>
      <c r="M216" t="b">
        <v>0</v>
      </c>
      <c r="N216">
        <v>1</v>
      </c>
      <c r="O216" t="b">
        <v>0</v>
      </c>
      <c r="P216" t="s">
        <v>8268</v>
      </c>
      <c r="Q216" s="6">
        <f>E216/D216</f>
        <v>8.0000000000000007E-5</v>
      </c>
      <c r="R216">
        <f>IFERROR(ROUND(E216/N216,0),0)</f>
        <v>1</v>
      </c>
      <c r="S216" t="str">
        <f t="shared" si="14"/>
        <v>film &amp; video</v>
      </c>
      <c r="T216" t="str">
        <f t="shared" si="15"/>
        <v>drama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0">
        <f t="shared" si="12"/>
        <v>42436.999305555553</v>
      </c>
      <c r="K217">
        <v>1452058282</v>
      </c>
      <c r="L217" s="10">
        <f t="shared" si="13"/>
        <v>42394.230115740742</v>
      </c>
      <c r="M217" t="b">
        <v>0</v>
      </c>
      <c r="N217">
        <v>1</v>
      </c>
      <c r="O217" t="b">
        <v>0</v>
      </c>
      <c r="P217" t="s">
        <v>8268</v>
      </c>
      <c r="Q217" s="6">
        <f>E217/D217</f>
        <v>2.2727272727272726E-3</v>
      </c>
      <c r="R217">
        <f>IFERROR(ROUND(E217/N217,0),0)</f>
        <v>10</v>
      </c>
      <c r="S217" t="str">
        <f t="shared" si="14"/>
        <v>film &amp; video</v>
      </c>
      <c r="T217" t="str">
        <f t="shared" si="15"/>
        <v>drama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0">
        <f t="shared" si="12"/>
        <v>42135.917094907403</v>
      </c>
      <c r="K218">
        <v>1425423637</v>
      </c>
      <c r="L218" s="10">
        <f t="shared" si="13"/>
        <v>42085.958761574075</v>
      </c>
      <c r="M218" t="b">
        <v>0</v>
      </c>
      <c r="N218">
        <v>84</v>
      </c>
      <c r="O218" t="b">
        <v>0</v>
      </c>
      <c r="P218" t="s">
        <v>8268</v>
      </c>
      <c r="Q218" s="6">
        <f>E218/D218</f>
        <v>0.55698440000000005</v>
      </c>
      <c r="R218">
        <f>IFERROR(ROUND(E218/N218,0),0)</f>
        <v>332</v>
      </c>
      <c r="S218" t="str">
        <f t="shared" si="14"/>
        <v>film &amp; video</v>
      </c>
      <c r="T218" t="str">
        <f t="shared" si="15"/>
        <v>drama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0">
        <f t="shared" si="12"/>
        <v>42020.64061342593</v>
      </c>
      <c r="K219">
        <v>1417101749</v>
      </c>
      <c r="L219" s="10">
        <f t="shared" si="13"/>
        <v>41989.64061342593</v>
      </c>
      <c r="M219" t="b">
        <v>0</v>
      </c>
      <c r="N219">
        <v>38</v>
      </c>
      <c r="O219" t="b">
        <v>0</v>
      </c>
      <c r="P219" t="s">
        <v>8268</v>
      </c>
      <c r="Q219" s="6">
        <f>E219/D219</f>
        <v>0.11942999999999999</v>
      </c>
      <c r="R219">
        <f>IFERROR(ROUND(E219/N219,0),0)</f>
        <v>314</v>
      </c>
      <c r="S219" t="str">
        <f t="shared" si="14"/>
        <v>film &amp; video</v>
      </c>
      <c r="T219" t="str">
        <f t="shared" si="15"/>
        <v>drama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0">
        <f t="shared" si="12"/>
        <v>42158.628344907411</v>
      </c>
      <c r="K220">
        <v>1426518289</v>
      </c>
      <c r="L220" s="10">
        <f t="shared" si="13"/>
        <v>42098.628344907411</v>
      </c>
      <c r="M220" t="b">
        <v>0</v>
      </c>
      <c r="N220">
        <v>1</v>
      </c>
      <c r="O220" t="b">
        <v>0</v>
      </c>
      <c r="P220" t="s">
        <v>8268</v>
      </c>
      <c r="Q220" s="6">
        <f>E220/D220</f>
        <v>0.02</v>
      </c>
      <c r="R220">
        <f>IFERROR(ROUND(E220/N220,0),0)</f>
        <v>100</v>
      </c>
      <c r="S220" t="str">
        <f t="shared" si="14"/>
        <v>film &amp; video</v>
      </c>
      <c r="T220" t="str">
        <f t="shared" si="15"/>
        <v>drama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0">
        <f t="shared" si="12"/>
        <v>42480.290972222225</v>
      </c>
      <c r="K221">
        <v>1456732225</v>
      </c>
      <c r="L221" s="10">
        <f t="shared" si="13"/>
        <v>42448.326678240745</v>
      </c>
      <c r="M221" t="b">
        <v>0</v>
      </c>
      <c r="N221">
        <v>76</v>
      </c>
      <c r="O221" t="b">
        <v>0</v>
      </c>
      <c r="P221" t="s">
        <v>8268</v>
      </c>
      <c r="Q221" s="6">
        <f>E221/D221</f>
        <v>0.17630000000000001</v>
      </c>
      <c r="R221">
        <f>IFERROR(ROUND(E221/N221,0),0)</f>
        <v>116</v>
      </c>
      <c r="S221" t="str">
        <f t="shared" si="14"/>
        <v>film &amp; video</v>
      </c>
      <c r="T221" t="str">
        <f t="shared" si="15"/>
        <v>drama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0">
        <f t="shared" si="12"/>
        <v>42255.837500000001</v>
      </c>
      <c r="K222">
        <v>1436542030</v>
      </c>
      <c r="L222" s="10">
        <f t="shared" si="13"/>
        <v>42214.643865740742</v>
      </c>
      <c r="M222" t="b">
        <v>0</v>
      </c>
      <c r="N222">
        <v>3</v>
      </c>
      <c r="O222" t="b">
        <v>0</v>
      </c>
      <c r="P222" t="s">
        <v>8268</v>
      </c>
      <c r="Q222" s="6">
        <f>E222/D222</f>
        <v>7.1999999999999998E-3</v>
      </c>
      <c r="R222">
        <f>IFERROR(ROUND(E222/N222,0),0)</f>
        <v>120</v>
      </c>
      <c r="S222" t="str">
        <f t="shared" si="14"/>
        <v>film &amp; video</v>
      </c>
      <c r="T222" t="str">
        <f t="shared" si="15"/>
        <v>drama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0">
        <f t="shared" si="12"/>
        <v>42110.79587962963</v>
      </c>
      <c r="K223">
        <v>1422389164</v>
      </c>
      <c r="L223" s="10">
        <f t="shared" si="13"/>
        <v>42050.837546296301</v>
      </c>
      <c r="M223" t="b">
        <v>0</v>
      </c>
      <c r="N223">
        <v>0</v>
      </c>
      <c r="O223" t="b">
        <v>0</v>
      </c>
      <c r="P223" t="s">
        <v>8268</v>
      </c>
      <c r="Q223" s="6">
        <f>E223/D223</f>
        <v>0</v>
      </c>
      <c r="R223">
        <f>IFERROR(ROUND(E223/N223,0),0)</f>
        <v>0</v>
      </c>
      <c r="S223" t="str">
        <f t="shared" si="14"/>
        <v>film &amp; video</v>
      </c>
      <c r="T223" t="str">
        <f t="shared" si="15"/>
        <v>drama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0">
        <f t="shared" si="12"/>
        <v>42109.110416666663</v>
      </c>
      <c r="K224">
        <v>1422383318</v>
      </c>
      <c r="L224" s="10">
        <f t="shared" si="13"/>
        <v>42050.769884259258</v>
      </c>
      <c r="M224" t="b">
        <v>0</v>
      </c>
      <c r="N224">
        <v>2</v>
      </c>
      <c r="O224" t="b">
        <v>0</v>
      </c>
      <c r="P224" t="s">
        <v>8268</v>
      </c>
      <c r="Q224" s="6">
        <f>E224/D224</f>
        <v>0.13</v>
      </c>
      <c r="R224">
        <f>IFERROR(ROUND(E224/N224,0),0)</f>
        <v>65</v>
      </c>
      <c r="S224" t="str">
        <f t="shared" si="14"/>
        <v>film &amp; video</v>
      </c>
      <c r="T224" t="str">
        <f t="shared" si="15"/>
        <v>drama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0">
        <f t="shared" si="12"/>
        <v>42531.045138888891</v>
      </c>
      <c r="K225">
        <v>1461287350</v>
      </c>
      <c r="L225" s="10">
        <f t="shared" si="13"/>
        <v>42501.048032407409</v>
      </c>
      <c r="M225" t="b">
        <v>0</v>
      </c>
      <c r="N225">
        <v>0</v>
      </c>
      <c r="O225" t="b">
        <v>0</v>
      </c>
      <c r="P225" t="s">
        <v>8268</v>
      </c>
      <c r="Q225" s="6">
        <f>E225/D225</f>
        <v>0</v>
      </c>
      <c r="R225">
        <f>IFERROR(ROUND(E225/N225,0),0)</f>
        <v>0</v>
      </c>
      <c r="S225" t="str">
        <f t="shared" si="14"/>
        <v>film &amp; video</v>
      </c>
      <c r="T225" t="str">
        <f t="shared" si="15"/>
        <v>drama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0">
        <f t="shared" si="12"/>
        <v>42214.235254629632</v>
      </c>
      <c r="K226">
        <v>1431322726</v>
      </c>
      <c r="L226" s="10">
        <f t="shared" si="13"/>
        <v>42154.235254629632</v>
      </c>
      <c r="M226" t="b">
        <v>0</v>
      </c>
      <c r="N226">
        <v>0</v>
      </c>
      <c r="O226" t="b">
        <v>0</v>
      </c>
      <c r="P226" t="s">
        <v>8268</v>
      </c>
      <c r="Q226" s="6">
        <f>E226/D226</f>
        <v>0</v>
      </c>
      <c r="R226">
        <f>IFERROR(ROUND(E226/N226,0),0)</f>
        <v>0</v>
      </c>
      <c r="S226" t="str">
        <f t="shared" si="14"/>
        <v>film &amp; video</v>
      </c>
      <c r="T226" t="str">
        <f t="shared" si="15"/>
        <v>drama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0">
        <f t="shared" si="12"/>
        <v>42487.919606481482</v>
      </c>
      <c r="K227">
        <v>1457564654</v>
      </c>
      <c r="L227" s="10">
        <f t="shared" si="13"/>
        <v>42457.961273148147</v>
      </c>
      <c r="M227" t="b">
        <v>0</v>
      </c>
      <c r="N227">
        <v>0</v>
      </c>
      <c r="O227" t="b">
        <v>0</v>
      </c>
      <c r="P227" t="s">
        <v>8268</v>
      </c>
      <c r="Q227" s="6">
        <f>E227/D227</f>
        <v>0</v>
      </c>
      <c r="R227">
        <f>IFERROR(ROUND(E227/N227,0),0)</f>
        <v>0</v>
      </c>
      <c r="S227" t="str">
        <f t="shared" si="14"/>
        <v>film &amp; video</v>
      </c>
      <c r="T227" t="str">
        <f t="shared" si="15"/>
        <v>drama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0">
        <f t="shared" si="12"/>
        <v>42174.395138888889</v>
      </c>
      <c r="K228">
        <v>1428854344</v>
      </c>
      <c r="L228" s="10">
        <f t="shared" si="13"/>
        <v>42125.666018518517</v>
      </c>
      <c r="M228" t="b">
        <v>0</v>
      </c>
      <c r="N228">
        <v>2</v>
      </c>
      <c r="O228" t="b">
        <v>0</v>
      </c>
      <c r="P228" t="s">
        <v>8268</v>
      </c>
      <c r="Q228" s="6">
        <f>E228/D228</f>
        <v>8.6206896551724137E-3</v>
      </c>
      <c r="R228">
        <f>IFERROR(ROUND(E228/N228,0),0)</f>
        <v>125</v>
      </c>
      <c r="S228" t="str">
        <f t="shared" si="14"/>
        <v>film &amp; video</v>
      </c>
      <c r="T228" t="str">
        <f t="shared" si="15"/>
        <v>drama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0">
        <f t="shared" si="12"/>
        <v>42213.893993055557</v>
      </c>
      <c r="K229">
        <v>1433885241</v>
      </c>
      <c r="L229" s="10">
        <f t="shared" si="13"/>
        <v>42183.893993055557</v>
      </c>
      <c r="M229" t="b">
        <v>0</v>
      </c>
      <c r="N229">
        <v>0</v>
      </c>
      <c r="O229" t="b">
        <v>0</v>
      </c>
      <c r="P229" t="s">
        <v>8268</v>
      </c>
      <c r="Q229" s="6">
        <f>E229/D229</f>
        <v>0</v>
      </c>
      <c r="R229">
        <f>IFERROR(ROUND(E229/N229,0),0)</f>
        <v>0</v>
      </c>
      <c r="S229" t="str">
        <f t="shared" si="14"/>
        <v>film &amp; video</v>
      </c>
      <c r="T229" t="str">
        <f t="shared" si="15"/>
        <v>drama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0">
        <f t="shared" si="12"/>
        <v>42175.686400462961</v>
      </c>
      <c r="K230">
        <v>1427992105</v>
      </c>
      <c r="L230" s="10">
        <f t="shared" si="13"/>
        <v>42115.686400462961</v>
      </c>
      <c r="M230" t="b">
        <v>0</v>
      </c>
      <c r="N230">
        <v>0</v>
      </c>
      <c r="O230" t="b">
        <v>0</v>
      </c>
      <c r="P230" t="s">
        <v>8268</v>
      </c>
      <c r="Q230" s="6">
        <f>E230/D230</f>
        <v>0</v>
      </c>
      <c r="R230">
        <f>IFERROR(ROUND(E230/N230,0),0)</f>
        <v>0</v>
      </c>
      <c r="S230" t="str">
        <f t="shared" si="14"/>
        <v>film &amp; video</v>
      </c>
      <c r="T230" t="str">
        <f t="shared" si="15"/>
        <v>drama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0">
        <f t="shared" si="12"/>
        <v>42432.933993055558</v>
      </c>
      <c r="K231">
        <v>1452810297</v>
      </c>
      <c r="L231" s="10">
        <f t="shared" si="13"/>
        <v>42402.933993055558</v>
      </c>
      <c r="M231" t="b">
        <v>0</v>
      </c>
      <c r="N231">
        <v>0</v>
      </c>
      <c r="O231" t="b">
        <v>0</v>
      </c>
      <c r="P231" t="s">
        <v>8268</v>
      </c>
      <c r="Q231" s="6">
        <f>E231/D231</f>
        <v>0</v>
      </c>
      <c r="R231">
        <f>IFERROR(ROUND(E231/N231,0),0)</f>
        <v>0</v>
      </c>
      <c r="S231" t="str">
        <f t="shared" si="14"/>
        <v>film &amp; video</v>
      </c>
      <c r="T231" t="str">
        <f t="shared" si="15"/>
        <v>drama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0">
        <f t="shared" si="12"/>
        <v>42178.77721064815</v>
      </c>
      <c r="K232">
        <v>1430851151</v>
      </c>
      <c r="L232" s="10">
        <f t="shared" si="13"/>
        <v>42148.77721064815</v>
      </c>
      <c r="M232" t="b">
        <v>0</v>
      </c>
      <c r="N232">
        <v>2</v>
      </c>
      <c r="O232" t="b">
        <v>0</v>
      </c>
      <c r="P232" t="s">
        <v>8268</v>
      </c>
      <c r="Q232" s="6">
        <f>E232/D232</f>
        <v>4.0000000000000001E-3</v>
      </c>
      <c r="R232">
        <f>IFERROR(ROUND(E232/N232,0),0)</f>
        <v>30</v>
      </c>
      <c r="S232" t="str">
        <f t="shared" si="14"/>
        <v>film &amp; video</v>
      </c>
      <c r="T232" t="str">
        <f t="shared" si="15"/>
        <v>drama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0">
        <f t="shared" si="12"/>
        <v>42390.958923611106</v>
      </c>
      <c r="K233">
        <v>1449183651</v>
      </c>
      <c r="L233" s="10">
        <f t="shared" si="13"/>
        <v>42360.958923611106</v>
      </c>
      <c r="M233" t="b">
        <v>0</v>
      </c>
      <c r="N233">
        <v>0</v>
      </c>
      <c r="O233" t="b">
        <v>0</v>
      </c>
      <c r="P233" t="s">
        <v>8268</v>
      </c>
      <c r="Q233" s="6">
        <f>E233/D233</f>
        <v>0</v>
      </c>
      <c r="R233">
        <f>IFERROR(ROUND(E233/N233,0),0)</f>
        <v>0</v>
      </c>
      <c r="S233" t="str">
        <f t="shared" si="14"/>
        <v>film &amp; video</v>
      </c>
      <c r="T233" t="str">
        <f t="shared" si="15"/>
        <v>drama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0">
        <f t="shared" si="12"/>
        <v>42081.82576388889</v>
      </c>
      <c r="K234">
        <v>1422474546</v>
      </c>
      <c r="L234" s="10">
        <f t="shared" si="13"/>
        <v>42051.82576388889</v>
      </c>
      <c r="M234" t="b">
        <v>0</v>
      </c>
      <c r="N234">
        <v>7</v>
      </c>
      <c r="O234" t="b">
        <v>0</v>
      </c>
      <c r="P234" t="s">
        <v>8268</v>
      </c>
      <c r="Q234" s="6">
        <f>E234/D234</f>
        <v>2.75E-2</v>
      </c>
      <c r="R234">
        <f>IFERROR(ROUND(E234/N234,0),0)</f>
        <v>16</v>
      </c>
      <c r="S234" t="str">
        <f t="shared" si="14"/>
        <v>film &amp; video</v>
      </c>
      <c r="T234" t="str">
        <f t="shared" si="15"/>
        <v>drama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0">
        <f t="shared" si="12"/>
        <v>42661.911712962959</v>
      </c>
      <c r="K235">
        <v>1472593972</v>
      </c>
      <c r="L235" s="10">
        <f t="shared" si="13"/>
        <v>42631.911712962959</v>
      </c>
      <c r="M235" t="b">
        <v>0</v>
      </c>
      <c r="N235">
        <v>0</v>
      </c>
      <c r="O235" t="b">
        <v>0</v>
      </c>
      <c r="P235" t="s">
        <v>8268</v>
      </c>
      <c r="Q235" s="6">
        <f>E235/D235</f>
        <v>0</v>
      </c>
      <c r="R235">
        <f>IFERROR(ROUND(E235/N235,0),0)</f>
        <v>0</v>
      </c>
      <c r="S235" t="str">
        <f t="shared" si="14"/>
        <v>film &amp; video</v>
      </c>
      <c r="T235" t="str">
        <f t="shared" si="15"/>
        <v>drama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0">
        <f t="shared" si="12"/>
        <v>42195.035405092596</v>
      </c>
      <c r="K236">
        <v>1431391859</v>
      </c>
      <c r="L236" s="10">
        <f t="shared" si="13"/>
        <v>42155.035405092596</v>
      </c>
      <c r="M236" t="b">
        <v>0</v>
      </c>
      <c r="N236">
        <v>5</v>
      </c>
      <c r="O236" t="b">
        <v>0</v>
      </c>
      <c r="P236" t="s">
        <v>8268</v>
      </c>
      <c r="Q236" s="6">
        <f>E236/D236</f>
        <v>0.40100000000000002</v>
      </c>
      <c r="R236">
        <f>IFERROR(ROUND(E236/N236,0),0)</f>
        <v>80</v>
      </c>
      <c r="S236" t="str">
        <f t="shared" si="14"/>
        <v>film &amp; video</v>
      </c>
      <c r="T236" t="str">
        <f t="shared" si="15"/>
        <v>drama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0">
        <f t="shared" si="12"/>
        <v>42213.908530092594</v>
      </c>
      <c r="K237">
        <v>1433886497</v>
      </c>
      <c r="L237" s="10">
        <f t="shared" si="13"/>
        <v>42183.908530092594</v>
      </c>
      <c r="M237" t="b">
        <v>0</v>
      </c>
      <c r="N237">
        <v>0</v>
      </c>
      <c r="O237" t="b">
        <v>0</v>
      </c>
      <c r="P237" t="s">
        <v>8268</v>
      </c>
      <c r="Q237" s="6">
        <f>E237/D237</f>
        <v>0</v>
      </c>
      <c r="R237">
        <f>IFERROR(ROUND(E237/N237,0),0)</f>
        <v>0</v>
      </c>
      <c r="S237" t="str">
        <f t="shared" si="14"/>
        <v>film &amp; video</v>
      </c>
      <c r="T237" t="str">
        <f t="shared" si="15"/>
        <v>drama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0">
        <f t="shared" si="12"/>
        <v>42393</v>
      </c>
      <c r="K238">
        <v>1447380099</v>
      </c>
      <c r="L238" s="10">
        <f t="shared" si="13"/>
        <v>42340.084479166668</v>
      </c>
      <c r="M238" t="b">
        <v>0</v>
      </c>
      <c r="N238">
        <v>0</v>
      </c>
      <c r="O238" t="b">
        <v>0</v>
      </c>
      <c r="P238" t="s">
        <v>8268</v>
      </c>
      <c r="Q238" s="6">
        <f>E238/D238</f>
        <v>0</v>
      </c>
      <c r="R238">
        <f>IFERROR(ROUND(E238/N238,0),0)</f>
        <v>0</v>
      </c>
      <c r="S238" t="str">
        <f t="shared" si="14"/>
        <v>film &amp; video</v>
      </c>
      <c r="T238" t="str">
        <f t="shared" si="15"/>
        <v>drama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0">
        <f t="shared" si="12"/>
        <v>42456.577187499999</v>
      </c>
      <c r="K239">
        <v>1452261069</v>
      </c>
      <c r="L239" s="10">
        <f t="shared" si="13"/>
        <v>42396.577187499999</v>
      </c>
      <c r="M239" t="b">
        <v>0</v>
      </c>
      <c r="N239">
        <v>1</v>
      </c>
      <c r="O239" t="b">
        <v>0</v>
      </c>
      <c r="P239" t="s">
        <v>8268</v>
      </c>
      <c r="Q239" s="6">
        <f>E239/D239</f>
        <v>3.3333333333333335E-3</v>
      </c>
      <c r="R239">
        <f>IFERROR(ROUND(E239/N239,0),0)</f>
        <v>50</v>
      </c>
      <c r="S239" t="str">
        <f t="shared" si="14"/>
        <v>film &amp; video</v>
      </c>
      <c r="T239" t="str">
        <f t="shared" si="15"/>
        <v>drama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0">
        <f t="shared" si="12"/>
        <v>42753.375</v>
      </c>
      <c r="K240">
        <v>1481324760</v>
      </c>
      <c r="L240" s="10">
        <f t="shared" si="13"/>
        <v>42732.962500000001</v>
      </c>
      <c r="M240" t="b">
        <v>0</v>
      </c>
      <c r="N240">
        <v>0</v>
      </c>
      <c r="O240" t="b">
        <v>0</v>
      </c>
      <c r="P240" t="s">
        <v>8268</v>
      </c>
      <c r="Q240" s="6">
        <f>E240/D240</f>
        <v>0</v>
      </c>
      <c r="R240">
        <f>IFERROR(ROUND(E240/N240,0),0)</f>
        <v>0</v>
      </c>
      <c r="S240" t="str">
        <f t="shared" si="14"/>
        <v>film &amp; video</v>
      </c>
      <c r="T240" t="str">
        <f t="shared" si="15"/>
        <v>drama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0">
        <f t="shared" si="12"/>
        <v>42335.5</v>
      </c>
      <c r="K241">
        <v>1445308730</v>
      </c>
      <c r="L241" s="10">
        <f t="shared" si="13"/>
        <v>42316.110300925924</v>
      </c>
      <c r="M241" t="b">
        <v>0</v>
      </c>
      <c r="N241">
        <v>5</v>
      </c>
      <c r="O241" t="b">
        <v>0</v>
      </c>
      <c r="P241" t="s">
        <v>8268</v>
      </c>
      <c r="Q241" s="6">
        <f>E241/D241</f>
        <v>0.25</v>
      </c>
      <c r="R241">
        <f>IFERROR(ROUND(E241/N241,0),0)</f>
        <v>50</v>
      </c>
      <c r="S241" t="str">
        <f t="shared" si="14"/>
        <v>film &amp; video</v>
      </c>
      <c r="T241" t="str">
        <f t="shared" si="15"/>
        <v>drama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0">
        <f t="shared" si="12"/>
        <v>41418.708460648151</v>
      </c>
      <c r="K242">
        <v>1363885211</v>
      </c>
      <c r="L242" s="10">
        <f t="shared" si="13"/>
        <v>41373.708460648151</v>
      </c>
      <c r="M242" t="b">
        <v>1</v>
      </c>
      <c r="N242">
        <v>137</v>
      </c>
      <c r="O242" t="b">
        <v>1</v>
      </c>
      <c r="P242" t="s">
        <v>8269</v>
      </c>
      <c r="Q242" s="6">
        <f>E242/D242</f>
        <v>1.0763413333333334</v>
      </c>
      <c r="R242">
        <f>IFERROR(ROUND(E242/N242,0),0)</f>
        <v>118</v>
      </c>
      <c r="S242" t="str">
        <f t="shared" si="14"/>
        <v>film &amp; video</v>
      </c>
      <c r="T242" t="str">
        <f t="shared" si="15"/>
        <v>documentary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0">
        <f t="shared" si="12"/>
        <v>42013.697962962964</v>
      </c>
      <c r="K243">
        <v>1415292304</v>
      </c>
      <c r="L243" s="10">
        <f t="shared" si="13"/>
        <v>41968.697962962964</v>
      </c>
      <c r="M243" t="b">
        <v>1</v>
      </c>
      <c r="N243">
        <v>376</v>
      </c>
      <c r="O243" t="b">
        <v>1</v>
      </c>
      <c r="P243" t="s">
        <v>8269</v>
      </c>
      <c r="Q243" s="6">
        <f>E243/D243</f>
        <v>1.1263736263736264</v>
      </c>
      <c r="R243">
        <f>IFERROR(ROUND(E243/N243,0),0)</f>
        <v>109</v>
      </c>
      <c r="S243" t="str">
        <f t="shared" si="14"/>
        <v>film &amp; video</v>
      </c>
      <c r="T243" t="str">
        <f t="shared" si="15"/>
        <v>documentary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0">
        <f t="shared" si="12"/>
        <v>40916.492939814816</v>
      </c>
      <c r="K244">
        <v>1321357790</v>
      </c>
      <c r="L244" s="10">
        <f t="shared" si="13"/>
        <v>40881.492939814816</v>
      </c>
      <c r="M244" t="b">
        <v>1</v>
      </c>
      <c r="N244">
        <v>202</v>
      </c>
      <c r="O244" t="b">
        <v>1</v>
      </c>
      <c r="P244" t="s">
        <v>8269</v>
      </c>
      <c r="Q244" s="6">
        <f>E244/D244</f>
        <v>1.1346153846153846</v>
      </c>
      <c r="R244">
        <f>IFERROR(ROUND(E244/N244,0),0)</f>
        <v>73</v>
      </c>
      <c r="S244" t="str">
        <f t="shared" si="14"/>
        <v>film &amp; video</v>
      </c>
      <c r="T244" t="str">
        <f t="shared" si="15"/>
        <v>documentary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0">
        <f t="shared" si="12"/>
        <v>41711.047500000001</v>
      </c>
      <c r="K245">
        <v>1390439304</v>
      </c>
      <c r="L245" s="10">
        <f t="shared" si="13"/>
        <v>41681.047500000001</v>
      </c>
      <c r="M245" t="b">
        <v>1</v>
      </c>
      <c r="N245">
        <v>328</v>
      </c>
      <c r="O245" t="b">
        <v>1</v>
      </c>
      <c r="P245" t="s">
        <v>8269</v>
      </c>
      <c r="Q245" s="6">
        <f>E245/D245</f>
        <v>1.0259199999999999</v>
      </c>
      <c r="R245">
        <f>IFERROR(ROUND(E245/N245,0),0)</f>
        <v>78</v>
      </c>
      <c r="S245" t="str">
        <f t="shared" si="14"/>
        <v>film &amp; video</v>
      </c>
      <c r="T245" t="str">
        <f t="shared" si="15"/>
        <v>documentary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0">
        <f t="shared" si="12"/>
        <v>40272.295833333337</v>
      </c>
      <c r="K246">
        <v>1265269559</v>
      </c>
      <c r="L246" s="10">
        <f t="shared" si="13"/>
        <v>40232.323599537034</v>
      </c>
      <c r="M246" t="b">
        <v>1</v>
      </c>
      <c r="N246">
        <v>84</v>
      </c>
      <c r="O246" t="b">
        <v>1</v>
      </c>
      <c r="P246" t="s">
        <v>8269</v>
      </c>
      <c r="Q246" s="6">
        <f>E246/D246</f>
        <v>1.1375714285714287</v>
      </c>
      <c r="R246">
        <f>IFERROR(ROUND(E246/N246,0),0)</f>
        <v>47</v>
      </c>
      <c r="S246" t="str">
        <f t="shared" si="14"/>
        <v>film &amp; video</v>
      </c>
      <c r="T246" t="str">
        <f t="shared" si="15"/>
        <v>documentary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0">
        <f t="shared" si="12"/>
        <v>41156.053067129629</v>
      </c>
      <c r="K247">
        <v>1342487785</v>
      </c>
      <c r="L247" s="10">
        <f t="shared" si="13"/>
        <v>41126.053067129629</v>
      </c>
      <c r="M247" t="b">
        <v>1</v>
      </c>
      <c r="N247">
        <v>96</v>
      </c>
      <c r="O247" t="b">
        <v>1</v>
      </c>
      <c r="P247" t="s">
        <v>8269</v>
      </c>
      <c r="Q247" s="6">
        <f>E247/D247</f>
        <v>1.0371999999999999</v>
      </c>
      <c r="R247">
        <f>IFERROR(ROUND(E247/N247,0),0)</f>
        <v>54</v>
      </c>
      <c r="S247" t="str">
        <f t="shared" si="14"/>
        <v>film &amp; video</v>
      </c>
      <c r="T247" t="str">
        <f t="shared" si="15"/>
        <v>documentary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0">
        <f t="shared" si="12"/>
        <v>40549.405150462961</v>
      </c>
      <c r="K248">
        <v>1288341805</v>
      </c>
      <c r="L248" s="10">
        <f t="shared" si="13"/>
        <v>40499.363483796296</v>
      </c>
      <c r="M248" t="b">
        <v>1</v>
      </c>
      <c r="N248">
        <v>223</v>
      </c>
      <c r="O248" t="b">
        <v>1</v>
      </c>
      <c r="P248" t="s">
        <v>8269</v>
      </c>
      <c r="Q248" s="6">
        <f>E248/D248</f>
        <v>3.0546000000000002</v>
      </c>
      <c r="R248">
        <f>IFERROR(ROUND(E248/N248,0),0)</f>
        <v>68</v>
      </c>
      <c r="S248" t="str">
        <f t="shared" si="14"/>
        <v>film &amp; video</v>
      </c>
      <c r="T248" t="str">
        <f t="shared" si="15"/>
        <v>documentary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0">
        <f t="shared" si="12"/>
        <v>40486.152083333334</v>
      </c>
      <c r="K249">
        <v>1284042614</v>
      </c>
      <c r="L249" s="10">
        <f t="shared" si="13"/>
        <v>40449.604328703703</v>
      </c>
      <c r="M249" t="b">
        <v>1</v>
      </c>
      <c r="N249">
        <v>62</v>
      </c>
      <c r="O249" t="b">
        <v>1</v>
      </c>
      <c r="P249" t="s">
        <v>8269</v>
      </c>
      <c r="Q249" s="6">
        <f>E249/D249</f>
        <v>1.341</v>
      </c>
      <c r="R249">
        <f>IFERROR(ROUND(E249/N249,0),0)</f>
        <v>108</v>
      </c>
      <c r="S249" t="str">
        <f t="shared" si="14"/>
        <v>film &amp; video</v>
      </c>
      <c r="T249" t="str">
        <f t="shared" si="15"/>
        <v>documentary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0">
        <f t="shared" si="12"/>
        <v>40934.774409722224</v>
      </c>
      <c r="K250">
        <v>1322073309</v>
      </c>
      <c r="L250" s="10">
        <f t="shared" si="13"/>
        <v>40889.774409722224</v>
      </c>
      <c r="M250" t="b">
        <v>1</v>
      </c>
      <c r="N250">
        <v>146</v>
      </c>
      <c r="O250" t="b">
        <v>1</v>
      </c>
      <c r="P250" t="s">
        <v>8269</v>
      </c>
      <c r="Q250" s="6">
        <f>E250/D250</f>
        <v>1.0133294117647058</v>
      </c>
      <c r="R250">
        <f>IFERROR(ROUND(E250/N250,0),0)</f>
        <v>590</v>
      </c>
      <c r="S250" t="str">
        <f t="shared" si="14"/>
        <v>film &amp; video</v>
      </c>
      <c r="T250" t="str">
        <f t="shared" si="15"/>
        <v>documentary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0">
        <f t="shared" si="12"/>
        <v>40431.736111111109</v>
      </c>
      <c r="K251">
        <v>1275603020</v>
      </c>
      <c r="L251" s="10">
        <f t="shared" si="13"/>
        <v>40351.923842592594</v>
      </c>
      <c r="M251" t="b">
        <v>1</v>
      </c>
      <c r="N251">
        <v>235</v>
      </c>
      <c r="O251" t="b">
        <v>1</v>
      </c>
      <c r="P251" t="s">
        <v>8269</v>
      </c>
      <c r="Q251" s="6">
        <f>E251/D251</f>
        <v>1.1292</v>
      </c>
      <c r="R251">
        <f>IFERROR(ROUND(E251/N251,0),0)</f>
        <v>48</v>
      </c>
      <c r="S251" t="str">
        <f t="shared" si="14"/>
        <v>film &amp; video</v>
      </c>
      <c r="T251" t="str">
        <f t="shared" si="15"/>
        <v>documentary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0">
        <f t="shared" si="12"/>
        <v>41450.565868055557</v>
      </c>
      <c r="K252">
        <v>1367933691</v>
      </c>
      <c r="L252" s="10">
        <f t="shared" si="13"/>
        <v>41420.565868055557</v>
      </c>
      <c r="M252" t="b">
        <v>1</v>
      </c>
      <c r="N252">
        <v>437</v>
      </c>
      <c r="O252" t="b">
        <v>1</v>
      </c>
      <c r="P252" t="s">
        <v>8269</v>
      </c>
      <c r="Q252" s="6">
        <f>E252/D252</f>
        <v>1.0558333333333334</v>
      </c>
      <c r="R252">
        <f>IFERROR(ROUND(E252/N252,0),0)</f>
        <v>72</v>
      </c>
      <c r="S252" t="str">
        <f t="shared" si="14"/>
        <v>film &amp; video</v>
      </c>
      <c r="T252" t="str">
        <f t="shared" si="15"/>
        <v>documentary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0">
        <f t="shared" si="12"/>
        <v>41064.791666666664</v>
      </c>
      <c r="K253">
        <v>1334429646</v>
      </c>
      <c r="L253" s="10">
        <f t="shared" si="13"/>
        <v>41032.787569444445</v>
      </c>
      <c r="M253" t="b">
        <v>1</v>
      </c>
      <c r="N253">
        <v>77</v>
      </c>
      <c r="O253" t="b">
        <v>1</v>
      </c>
      <c r="P253" t="s">
        <v>8269</v>
      </c>
      <c r="Q253" s="6">
        <f>E253/D253</f>
        <v>1.2557142857142858</v>
      </c>
      <c r="R253">
        <f>IFERROR(ROUND(E253/N253,0),0)</f>
        <v>57</v>
      </c>
      <c r="S253" t="str">
        <f t="shared" si="14"/>
        <v>film &amp; video</v>
      </c>
      <c r="T253" t="str">
        <f t="shared" si="15"/>
        <v>documentary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0">
        <f t="shared" si="12"/>
        <v>40349.165972222225</v>
      </c>
      <c r="K254">
        <v>1269878058</v>
      </c>
      <c r="L254" s="10">
        <f t="shared" si="13"/>
        <v>40285.66270833333</v>
      </c>
      <c r="M254" t="b">
        <v>1</v>
      </c>
      <c r="N254">
        <v>108</v>
      </c>
      <c r="O254" t="b">
        <v>1</v>
      </c>
      <c r="P254" t="s">
        <v>8269</v>
      </c>
      <c r="Q254" s="6">
        <f>E254/D254</f>
        <v>1.8455999999999999</v>
      </c>
      <c r="R254">
        <f>IFERROR(ROUND(E254/N254,0),0)</f>
        <v>85</v>
      </c>
      <c r="S254" t="str">
        <f t="shared" si="14"/>
        <v>film &amp; video</v>
      </c>
      <c r="T254" t="str">
        <f t="shared" si="15"/>
        <v>documentary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0">
        <f t="shared" si="12"/>
        <v>40973.650868055556</v>
      </c>
      <c r="K255">
        <v>1326728235</v>
      </c>
      <c r="L255" s="10">
        <f t="shared" si="13"/>
        <v>40943.650868055556</v>
      </c>
      <c r="M255" t="b">
        <v>1</v>
      </c>
      <c r="N255">
        <v>7</v>
      </c>
      <c r="O255" t="b">
        <v>1</v>
      </c>
      <c r="P255" t="s">
        <v>8269</v>
      </c>
      <c r="Q255" s="6">
        <f>E255/D255</f>
        <v>1.0073333333333334</v>
      </c>
      <c r="R255">
        <f>IFERROR(ROUND(E255/N255,0),0)</f>
        <v>216</v>
      </c>
      <c r="S255" t="str">
        <f t="shared" si="14"/>
        <v>film &amp; video</v>
      </c>
      <c r="T255" t="str">
        <f t="shared" si="15"/>
        <v>documentary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0">
        <f t="shared" si="12"/>
        <v>42313.083333333328</v>
      </c>
      <c r="K256">
        <v>1442443910</v>
      </c>
      <c r="L256" s="10">
        <f t="shared" si="13"/>
        <v>42282.952662037038</v>
      </c>
      <c r="M256" t="b">
        <v>1</v>
      </c>
      <c r="N256">
        <v>314</v>
      </c>
      <c r="O256" t="b">
        <v>1</v>
      </c>
      <c r="P256" t="s">
        <v>8269</v>
      </c>
      <c r="Q256" s="6">
        <f>E256/D256</f>
        <v>1.1694724999999999</v>
      </c>
      <c r="R256">
        <f>IFERROR(ROUND(E256/N256,0),0)</f>
        <v>89</v>
      </c>
      <c r="S256" t="str">
        <f t="shared" si="14"/>
        <v>film &amp; video</v>
      </c>
      <c r="T256" t="str">
        <f t="shared" si="15"/>
        <v>documentary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0">
        <f t="shared" si="12"/>
        <v>40637.48474537037</v>
      </c>
      <c r="K257">
        <v>1297687082</v>
      </c>
      <c r="L257" s="10">
        <f t="shared" si="13"/>
        <v>40607.526412037041</v>
      </c>
      <c r="M257" t="b">
        <v>1</v>
      </c>
      <c r="N257">
        <v>188</v>
      </c>
      <c r="O257" t="b">
        <v>1</v>
      </c>
      <c r="P257" t="s">
        <v>8269</v>
      </c>
      <c r="Q257" s="6">
        <f>E257/D257</f>
        <v>1.0673325</v>
      </c>
      <c r="R257">
        <f>IFERROR(ROUND(E257/N257,0),0)</f>
        <v>45</v>
      </c>
      <c r="S257" t="str">
        <f t="shared" si="14"/>
        <v>film &amp; video</v>
      </c>
      <c r="T257" t="str">
        <f t="shared" si="15"/>
        <v>documentary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0">
        <f t="shared" si="12"/>
        <v>41368.769293981481</v>
      </c>
      <c r="K258">
        <v>1360866467</v>
      </c>
      <c r="L258" s="10">
        <f t="shared" si="13"/>
        <v>41338.769293981481</v>
      </c>
      <c r="M258" t="b">
        <v>1</v>
      </c>
      <c r="N258">
        <v>275</v>
      </c>
      <c r="O258" t="b">
        <v>1</v>
      </c>
      <c r="P258" t="s">
        <v>8269</v>
      </c>
      <c r="Q258" s="6">
        <f>E258/D258</f>
        <v>1.391</v>
      </c>
      <c r="R258">
        <f>IFERROR(ROUND(E258/N258,0),0)</f>
        <v>66</v>
      </c>
      <c r="S258" t="str">
        <f t="shared" si="14"/>
        <v>film &amp; video</v>
      </c>
      <c r="T258" t="str">
        <f t="shared" si="15"/>
        <v>documentary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0">
        <f t="shared" ref="J259:J322" si="16">(I259/86400)+25569+(-5+24)</f>
        <v>42528.626875000002</v>
      </c>
      <c r="K259">
        <v>1461078162</v>
      </c>
      <c r="L259" s="10">
        <f t="shared" ref="L259:L322" si="17">(K259/86400)+25569+(-5+24)</f>
        <v>42498.626875000002</v>
      </c>
      <c r="M259" t="b">
        <v>1</v>
      </c>
      <c r="N259">
        <v>560</v>
      </c>
      <c r="O259" t="b">
        <v>1</v>
      </c>
      <c r="P259" t="s">
        <v>8269</v>
      </c>
      <c r="Q259" s="6">
        <f>E259/D259</f>
        <v>1.0672648571428571</v>
      </c>
      <c r="R259">
        <f>IFERROR(ROUND(E259/N259,0),0)</f>
        <v>67</v>
      </c>
      <c r="S259" t="str">
        <f t="shared" ref="S259:S322" si="18">LEFT(P259,FIND("/",P259)-1)</f>
        <v>film &amp; video</v>
      </c>
      <c r="T259" t="str">
        <f t="shared" ref="T259:T322" si="19">RIGHT(P259,LEN(P259)-FIND("/",P259))</f>
        <v>documentary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0">
        <f t="shared" si="16"/>
        <v>40731.051689814813</v>
      </c>
      <c r="K260">
        <v>1305767666</v>
      </c>
      <c r="L260" s="10">
        <f t="shared" si="17"/>
        <v>40701.051689814813</v>
      </c>
      <c r="M260" t="b">
        <v>1</v>
      </c>
      <c r="N260">
        <v>688</v>
      </c>
      <c r="O260" t="b">
        <v>1</v>
      </c>
      <c r="P260" t="s">
        <v>8269</v>
      </c>
      <c r="Q260" s="6">
        <f>E260/D260</f>
        <v>1.9114</v>
      </c>
      <c r="R260">
        <f>IFERROR(ROUND(E260/N260,0),0)</f>
        <v>83</v>
      </c>
      <c r="S260" t="str">
        <f t="shared" si="18"/>
        <v>film &amp; video</v>
      </c>
      <c r="T260" t="str">
        <f t="shared" si="19"/>
        <v>documentary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0">
        <f t="shared" si="16"/>
        <v>42121.738067129627</v>
      </c>
      <c r="K261">
        <v>1425922969</v>
      </c>
      <c r="L261" s="10">
        <f t="shared" si="17"/>
        <v>42091.738067129627</v>
      </c>
      <c r="M261" t="b">
        <v>1</v>
      </c>
      <c r="N261">
        <v>942</v>
      </c>
      <c r="O261" t="b">
        <v>1</v>
      </c>
      <c r="P261" t="s">
        <v>8269</v>
      </c>
      <c r="Q261" s="6">
        <f>E261/D261</f>
        <v>1.3193789333333332</v>
      </c>
      <c r="R261">
        <f>IFERROR(ROUND(E261/N261,0),0)</f>
        <v>105</v>
      </c>
      <c r="S261" t="str">
        <f t="shared" si="18"/>
        <v>film &amp; video</v>
      </c>
      <c r="T261" t="str">
        <f t="shared" si="19"/>
        <v>documentary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0">
        <f t="shared" si="16"/>
        <v>40395.415972222225</v>
      </c>
      <c r="K262">
        <v>1275415679</v>
      </c>
      <c r="L262" s="10">
        <f t="shared" si="17"/>
        <v>40349.755543981482</v>
      </c>
      <c r="M262" t="b">
        <v>1</v>
      </c>
      <c r="N262">
        <v>88</v>
      </c>
      <c r="O262" t="b">
        <v>1</v>
      </c>
      <c r="P262" t="s">
        <v>8269</v>
      </c>
      <c r="Q262" s="6">
        <f>E262/D262</f>
        <v>1.0640000000000001</v>
      </c>
      <c r="R262">
        <f>IFERROR(ROUND(E262/N262,0),0)</f>
        <v>121</v>
      </c>
      <c r="S262" t="str">
        <f t="shared" si="18"/>
        <v>film &amp; video</v>
      </c>
      <c r="T262" t="str">
        <f t="shared" si="19"/>
        <v>documentary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0">
        <f t="shared" si="16"/>
        <v>41086.621527777781</v>
      </c>
      <c r="K263">
        <v>1334783704</v>
      </c>
      <c r="L263" s="10">
        <f t="shared" si="17"/>
        <v>41036.885462962964</v>
      </c>
      <c r="M263" t="b">
        <v>1</v>
      </c>
      <c r="N263">
        <v>220</v>
      </c>
      <c r="O263" t="b">
        <v>1</v>
      </c>
      <c r="P263" t="s">
        <v>8269</v>
      </c>
      <c r="Q263" s="6">
        <f>E263/D263</f>
        <v>1.0740000000000001</v>
      </c>
      <c r="R263">
        <f>IFERROR(ROUND(E263/N263,0),0)</f>
        <v>98</v>
      </c>
      <c r="S263" t="str">
        <f t="shared" si="18"/>
        <v>film &amp; video</v>
      </c>
      <c r="T263" t="str">
        <f t="shared" si="19"/>
        <v>documentary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0">
        <f t="shared" si="16"/>
        <v>40619.24800925926</v>
      </c>
      <c r="K264">
        <v>1294811828</v>
      </c>
      <c r="L264" s="10">
        <f t="shared" si="17"/>
        <v>40574.24800925926</v>
      </c>
      <c r="M264" t="b">
        <v>1</v>
      </c>
      <c r="N264">
        <v>145</v>
      </c>
      <c r="O264" t="b">
        <v>1</v>
      </c>
      <c r="P264" t="s">
        <v>8269</v>
      </c>
      <c r="Q264" s="6">
        <f>E264/D264</f>
        <v>2.4</v>
      </c>
      <c r="R264">
        <f>IFERROR(ROUND(E264/N264,0),0)</f>
        <v>41</v>
      </c>
      <c r="S264" t="str">
        <f t="shared" si="18"/>
        <v>film &amp; video</v>
      </c>
      <c r="T264" t="str">
        <f t="shared" si="19"/>
        <v>documentary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0">
        <f t="shared" si="16"/>
        <v>41198.954791666663</v>
      </c>
      <c r="K265">
        <v>1346194494</v>
      </c>
      <c r="L265" s="10">
        <f t="shared" si="17"/>
        <v>41168.954791666663</v>
      </c>
      <c r="M265" t="b">
        <v>1</v>
      </c>
      <c r="N265">
        <v>963</v>
      </c>
      <c r="O265" t="b">
        <v>1</v>
      </c>
      <c r="P265" t="s">
        <v>8269</v>
      </c>
      <c r="Q265" s="6">
        <f>E265/D265</f>
        <v>1.1808107999999999</v>
      </c>
      <c r="R265">
        <f>IFERROR(ROUND(E265/N265,0),0)</f>
        <v>31</v>
      </c>
      <c r="S265" t="str">
        <f t="shared" si="18"/>
        <v>film &amp; video</v>
      </c>
      <c r="T265" t="str">
        <f t="shared" si="19"/>
        <v>documentary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0">
        <f t="shared" si="16"/>
        <v>41059.620312500003</v>
      </c>
      <c r="K266">
        <v>1334155995</v>
      </c>
      <c r="L266" s="10">
        <f t="shared" si="17"/>
        <v>41029.620312500003</v>
      </c>
      <c r="M266" t="b">
        <v>1</v>
      </c>
      <c r="N266">
        <v>91</v>
      </c>
      <c r="O266" t="b">
        <v>1</v>
      </c>
      <c r="P266" t="s">
        <v>8269</v>
      </c>
      <c r="Q266" s="6">
        <f>E266/D266</f>
        <v>1.1819999999999999</v>
      </c>
      <c r="R266">
        <f>IFERROR(ROUND(E266/N266,0),0)</f>
        <v>65</v>
      </c>
      <c r="S266" t="str">
        <f t="shared" si="18"/>
        <v>film &amp; video</v>
      </c>
      <c r="T266" t="str">
        <f t="shared" si="19"/>
        <v>documentary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0">
        <f t="shared" si="16"/>
        <v>40327.844444444447</v>
      </c>
      <c r="K267">
        <v>1269928430</v>
      </c>
      <c r="L267" s="10">
        <f t="shared" si="17"/>
        <v>40286.245717592596</v>
      </c>
      <c r="M267" t="b">
        <v>1</v>
      </c>
      <c r="N267">
        <v>58</v>
      </c>
      <c r="O267" t="b">
        <v>1</v>
      </c>
      <c r="P267" t="s">
        <v>8269</v>
      </c>
      <c r="Q267" s="6">
        <f>E267/D267</f>
        <v>1.111</v>
      </c>
      <c r="R267">
        <f>IFERROR(ROUND(E267/N267,0),0)</f>
        <v>96</v>
      </c>
      <c r="S267" t="str">
        <f t="shared" si="18"/>
        <v>film &amp; video</v>
      </c>
      <c r="T267" t="str">
        <f t="shared" si="19"/>
        <v>documentary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0">
        <f t="shared" si="16"/>
        <v>40310.160416666666</v>
      </c>
      <c r="K268">
        <v>1264565507</v>
      </c>
      <c r="L268" s="10">
        <f t="shared" si="17"/>
        <v>40224.174849537041</v>
      </c>
      <c r="M268" t="b">
        <v>1</v>
      </c>
      <c r="N268">
        <v>36</v>
      </c>
      <c r="O268" t="b">
        <v>1</v>
      </c>
      <c r="P268" t="s">
        <v>8269</v>
      </c>
      <c r="Q268" s="6">
        <f>E268/D268</f>
        <v>1.4550000000000001</v>
      </c>
      <c r="R268">
        <f>IFERROR(ROUND(E268/N268,0),0)</f>
        <v>40</v>
      </c>
      <c r="S268" t="str">
        <f t="shared" si="18"/>
        <v>film &amp; video</v>
      </c>
      <c r="T268" t="str">
        <f t="shared" si="19"/>
        <v>documentary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0">
        <f t="shared" si="16"/>
        <v>41834.452534722222</v>
      </c>
      <c r="K269">
        <v>1401101499</v>
      </c>
      <c r="L269" s="10">
        <f t="shared" si="17"/>
        <v>41804.452534722222</v>
      </c>
      <c r="M269" t="b">
        <v>1</v>
      </c>
      <c r="N269">
        <v>165</v>
      </c>
      <c r="O269" t="b">
        <v>1</v>
      </c>
      <c r="P269" t="s">
        <v>8269</v>
      </c>
      <c r="Q269" s="6">
        <f>E269/D269</f>
        <v>1.3162883248730965</v>
      </c>
      <c r="R269">
        <f>IFERROR(ROUND(E269/N269,0),0)</f>
        <v>79</v>
      </c>
      <c r="S269" t="str">
        <f t="shared" si="18"/>
        <v>film &amp; video</v>
      </c>
      <c r="T269" t="str">
        <f t="shared" si="19"/>
        <v>documentary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0">
        <f t="shared" si="16"/>
        <v>40873.194189814814</v>
      </c>
      <c r="K270">
        <v>1316749178</v>
      </c>
      <c r="L270" s="10">
        <f t="shared" si="17"/>
        <v>40828.15252314815</v>
      </c>
      <c r="M270" t="b">
        <v>1</v>
      </c>
      <c r="N270">
        <v>111</v>
      </c>
      <c r="O270" t="b">
        <v>1</v>
      </c>
      <c r="P270" t="s">
        <v>8269</v>
      </c>
      <c r="Q270" s="6">
        <f>E270/D270</f>
        <v>1.1140000000000001</v>
      </c>
      <c r="R270">
        <f>IFERROR(ROUND(E270/N270,0),0)</f>
        <v>50</v>
      </c>
      <c r="S270" t="str">
        <f t="shared" si="18"/>
        <v>film &amp; video</v>
      </c>
      <c r="T270" t="str">
        <f t="shared" si="19"/>
        <v>documentary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0">
        <f t="shared" si="16"/>
        <v>42807.197013888886</v>
      </c>
      <c r="K271">
        <v>1485146622</v>
      </c>
      <c r="L271" s="10">
        <f t="shared" si="17"/>
        <v>42777.197013888886</v>
      </c>
      <c r="M271" t="b">
        <v>1</v>
      </c>
      <c r="N271">
        <v>1596</v>
      </c>
      <c r="O271" t="b">
        <v>1</v>
      </c>
      <c r="P271" t="s">
        <v>8269</v>
      </c>
      <c r="Q271" s="6">
        <f>E271/D271</f>
        <v>1.4723377</v>
      </c>
      <c r="R271">
        <f>IFERROR(ROUND(E271/N271,0),0)</f>
        <v>92</v>
      </c>
      <c r="S271" t="str">
        <f t="shared" si="18"/>
        <v>film &amp; video</v>
      </c>
      <c r="T271" t="str">
        <f t="shared" si="19"/>
        <v>documentary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0">
        <f t="shared" si="16"/>
        <v>40707.166666666664</v>
      </c>
      <c r="K272">
        <v>1301950070</v>
      </c>
      <c r="L272" s="10">
        <f t="shared" si="17"/>
        <v>40656.86655092593</v>
      </c>
      <c r="M272" t="b">
        <v>1</v>
      </c>
      <c r="N272">
        <v>61</v>
      </c>
      <c r="O272" t="b">
        <v>1</v>
      </c>
      <c r="P272" t="s">
        <v>8269</v>
      </c>
      <c r="Q272" s="6">
        <f>E272/D272</f>
        <v>1.5260869565217392</v>
      </c>
      <c r="R272">
        <f>IFERROR(ROUND(E272/N272,0),0)</f>
        <v>58</v>
      </c>
      <c r="S272" t="str">
        <f t="shared" si="18"/>
        <v>film &amp; video</v>
      </c>
      <c r="T272" t="str">
        <f t="shared" si="19"/>
        <v>documentary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0">
        <f t="shared" si="16"/>
        <v>41660.333333333336</v>
      </c>
      <c r="K273">
        <v>1386123861</v>
      </c>
      <c r="L273" s="10">
        <f t="shared" si="17"/>
        <v>41631.100243055553</v>
      </c>
      <c r="M273" t="b">
        <v>1</v>
      </c>
      <c r="N273">
        <v>287</v>
      </c>
      <c r="O273" t="b">
        <v>1</v>
      </c>
      <c r="P273" t="s">
        <v>8269</v>
      </c>
      <c r="Q273" s="6">
        <f>E273/D273</f>
        <v>1.0468</v>
      </c>
      <c r="R273">
        <f>IFERROR(ROUND(E273/N273,0),0)</f>
        <v>109</v>
      </c>
      <c r="S273" t="str">
        <f t="shared" si="18"/>
        <v>film &amp; video</v>
      </c>
      <c r="T273" t="str">
        <f t="shared" si="19"/>
        <v>documentary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0">
        <f t="shared" si="16"/>
        <v>40315.78402777778</v>
      </c>
      <c r="K274">
        <v>1267220191</v>
      </c>
      <c r="L274" s="10">
        <f t="shared" si="17"/>
        <v>40254.900358796294</v>
      </c>
      <c r="M274" t="b">
        <v>1</v>
      </c>
      <c r="N274">
        <v>65</v>
      </c>
      <c r="O274" t="b">
        <v>1</v>
      </c>
      <c r="P274" t="s">
        <v>8269</v>
      </c>
      <c r="Q274" s="6">
        <f>E274/D274</f>
        <v>1.7743366666666667</v>
      </c>
      <c r="R274">
        <f>IFERROR(ROUND(E274/N274,0),0)</f>
        <v>82</v>
      </c>
      <c r="S274" t="str">
        <f t="shared" si="18"/>
        <v>film &amp; video</v>
      </c>
      <c r="T274" t="str">
        <f t="shared" si="19"/>
        <v>documentary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0">
        <f t="shared" si="16"/>
        <v>40746.498449074075</v>
      </c>
      <c r="K275">
        <v>1307102266</v>
      </c>
      <c r="L275" s="10">
        <f t="shared" si="17"/>
        <v>40716.498449074075</v>
      </c>
      <c r="M275" t="b">
        <v>1</v>
      </c>
      <c r="N275">
        <v>118</v>
      </c>
      <c r="O275" t="b">
        <v>1</v>
      </c>
      <c r="P275" t="s">
        <v>8269</v>
      </c>
      <c r="Q275" s="6">
        <f>E275/D275</f>
        <v>1.077758</v>
      </c>
      <c r="R275">
        <f>IFERROR(ROUND(E275/N275,0),0)</f>
        <v>46</v>
      </c>
      <c r="S275" t="str">
        <f t="shared" si="18"/>
        <v>film &amp; video</v>
      </c>
      <c r="T275" t="str">
        <f t="shared" si="19"/>
        <v>documentary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0">
        <f t="shared" si="16"/>
        <v>41023.290972222225</v>
      </c>
      <c r="K276">
        <v>1330638829</v>
      </c>
      <c r="L276" s="10">
        <f t="shared" si="17"/>
        <v>40988.912372685183</v>
      </c>
      <c r="M276" t="b">
        <v>1</v>
      </c>
      <c r="N276">
        <v>113</v>
      </c>
      <c r="O276" t="b">
        <v>1</v>
      </c>
      <c r="P276" t="s">
        <v>8269</v>
      </c>
      <c r="Q276" s="6">
        <f>E276/D276</f>
        <v>1.56</v>
      </c>
      <c r="R276">
        <f>IFERROR(ROUND(E276/N276,0),0)</f>
        <v>55</v>
      </c>
      <c r="S276" t="str">
        <f t="shared" si="18"/>
        <v>film &amp; video</v>
      </c>
      <c r="T276" t="str">
        <f t="shared" si="19"/>
        <v>documentary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0">
        <f t="shared" si="16"/>
        <v>41242.073680555557</v>
      </c>
      <c r="K277">
        <v>1349916366</v>
      </c>
      <c r="L277" s="10">
        <f t="shared" si="17"/>
        <v>41212.032013888893</v>
      </c>
      <c r="M277" t="b">
        <v>1</v>
      </c>
      <c r="N277">
        <v>332</v>
      </c>
      <c r="O277" t="b">
        <v>1</v>
      </c>
      <c r="P277" t="s">
        <v>8269</v>
      </c>
      <c r="Q277" s="6">
        <f>E277/D277</f>
        <v>1.08395</v>
      </c>
      <c r="R277">
        <f>IFERROR(ROUND(E277/N277,0),0)</f>
        <v>65</v>
      </c>
      <c r="S277" t="str">
        <f t="shared" si="18"/>
        <v>film &amp; video</v>
      </c>
      <c r="T277" t="str">
        <f t="shared" si="19"/>
        <v>documentary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0">
        <f t="shared" si="16"/>
        <v>41046.040208333332</v>
      </c>
      <c r="K278">
        <v>1330394274</v>
      </c>
      <c r="L278" s="10">
        <f t="shared" si="17"/>
        <v>40986.081875000003</v>
      </c>
      <c r="M278" t="b">
        <v>1</v>
      </c>
      <c r="N278">
        <v>62</v>
      </c>
      <c r="O278" t="b">
        <v>1</v>
      </c>
      <c r="P278" t="s">
        <v>8269</v>
      </c>
      <c r="Q278" s="6">
        <f>E278/D278</f>
        <v>1.476</v>
      </c>
      <c r="R278">
        <f>IFERROR(ROUND(E278/N278,0),0)</f>
        <v>95</v>
      </c>
      <c r="S278" t="str">
        <f t="shared" si="18"/>
        <v>film &amp; video</v>
      </c>
      <c r="T278" t="str">
        <f t="shared" si="19"/>
        <v>documentary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0">
        <f t="shared" si="16"/>
        <v>42166.891423611116</v>
      </c>
      <c r="K279">
        <v>1429824219</v>
      </c>
      <c r="L279" s="10">
        <f t="shared" si="17"/>
        <v>42136.891423611116</v>
      </c>
      <c r="M279" t="b">
        <v>1</v>
      </c>
      <c r="N279">
        <v>951</v>
      </c>
      <c r="O279" t="b">
        <v>1</v>
      </c>
      <c r="P279" t="s">
        <v>8269</v>
      </c>
      <c r="Q279" s="6">
        <f>E279/D279</f>
        <v>1.1038153846153846</v>
      </c>
      <c r="R279">
        <f>IFERROR(ROUND(E279/N279,0),0)</f>
        <v>75</v>
      </c>
      <c r="S279" t="str">
        <f t="shared" si="18"/>
        <v>film &amp; video</v>
      </c>
      <c r="T279" t="str">
        <f t="shared" si="19"/>
        <v>documentary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0">
        <f t="shared" si="16"/>
        <v>41213.040960648148</v>
      </c>
      <c r="K280">
        <v>1347411539</v>
      </c>
      <c r="L280" s="10">
        <f t="shared" si="17"/>
        <v>41183.040960648148</v>
      </c>
      <c r="M280" t="b">
        <v>1</v>
      </c>
      <c r="N280">
        <v>415</v>
      </c>
      <c r="O280" t="b">
        <v>1</v>
      </c>
      <c r="P280" t="s">
        <v>8269</v>
      </c>
      <c r="Q280" s="6">
        <f>E280/D280</f>
        <v>1.5034814814814814</v>
      </c>
      <c r="R280">
        <f>IFERROR(ROUND(E280/N280,0),0)</f>
        <v>98</v>
      </c>
      <c r="S280" t="str">
        <f t="shared" si="18"/>
        <v>film &amp; video</v>
      </c>
      <c r="T280" t="str">
        <f t="shared" si="19"/>
        <v>documentary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0">
        <f t="shared" si="16"/>
        <v>42812.084027777775</v>
      </c>
      <c r="K281">
        <v>1485237096</v>
      </c>
      <c r="L281" s="10">
        <f t="shared" si="17"/>
        <v>42778.244166666671</v>
      </c>
      <c r="M281" t="b">
        <v>1</v>
      </c>
      <c r="N281">
        <v>305</v>
      </c>
      <c r="O281" t="b">
        <v>1</v>
      </c>
      <c r="P281" t="s">
        <v>8269</v>
      </c>
      <c r="Q281" s="6">
        <f>E281/D281</f>
        <v>1.5731829411764706</v>
      </c>
      <c r="R281">
        <f>IFERROR(ROUND(E281/N281,0),0)</f>
        <v>88</v>
      </c>
      <c r="S281" t="str">
        <f t="shared" si="18"/>
        <v>film &amp; video</v>
      </c>
      <c r="T281" t="str">
        <f t="shared" si="19"/>
        <v>documentary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0">
        <f t="shared" si="16"/>
        <v>41808.590682870374</v>
      </c>
      <c r="K282">
        <v>1397571035</v>
      </c>
      <c r="L282" s="10">
        <f t="shared" si="17"/>
        <v>41763.590682870374</v>
      </c>
      <c r="M282" t="b">
        <v>1</v>
      </c>
      <c r="N282">
        <v>2139</v>
      </c>
      <c r="O282" t="b">
        <v>1</v>
      </c>
      <c r="P282" t="s">
        <v>8269</v>
      </c>
      <c r="Q282" s="6">
        <f>E282/D282</f>
        <v>1.5614399999999999</v>
      </c>
      <c r="R282">
        <f>IFERROR(ROUND(E282/N282,0),0)</f>
        <v>55</v>
      </c>
      <c r="S282" t="str">
        <f t="shared" si="18"/>
        <v>film &amp; video</v>
      </c>
      <c r="T282" t="str">
        <f t="shared" si="19"/>
        <v>documentary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0">
        <f t="shared" si="16"/>
        <v>40054.80972222222</v>
      </c>
      <c r="K283">
        <v>1242532513</v>
      </c>
      <c r="L283" s="10">
        <f t="shared" si="17"/>
        <v>39969.163344907407</v>
      </c>
      <c r="M283" t="b">
        <v>1</v>
      </c>
      <c r="N283">
        <v>79</v>
      </c>
      <c r="O283" t="b">
        <v>1</v>
      </c>
      <c r="P283" t="s">
        <v>8269</v>
      </c>
      <c r="Q283" s="6">
        <f>E283/D283</f>
        <v>1.2058763636363636</v>
      </c>
      <c r="R283">
        <f>IFERROR(ROUND(E283/N283,0),0)</f>
        <v>84</v>
      </c>
      <c r="S283" t="str">
        <f t="shared" si="18"/>
        <v>film &amp; video</v>
      </c>
      <c r="T283" t="str">
        <f t="shared" si="19"/>
        <v>documentary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0">
        <f t="shared" si="16"/>
        <v>40250.916666666664</v>
      </c>
      <c r="K284">
        <v>1263679492</v>
      </c>
      <c r="L284" s="10">
        <f t="shared" si="17"/>
        <v>40213.920046296298</v>
      </c>
      <c r="M284" t="b">
        <v>1</v>
      </c>
      <c r="N284">
        <v>179</v>
      </c>
      <c r="O284" t="b">
        <v>1</v>
      </c>
      <c r="P284" t="s">
        <v>8269</v>
      </c>
      <c r="Q284" s="6">
        <f>E284/D284</f>
        <v>1.0118888888888888</v>
      </c>
      <c r="R284">
        <f>IFERROR(ROUND(E284/N284,0),0)</f>
        <v>254</v>
      </c>
      <c r="S284" t="str">
        <f t="shared" si="18"/>
        <v>film &amp; video</v>
      </c>
      <c r="T284" t="str">
        <f t="shared" si="19"/>
        <v>documentary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0">
        <f t="shared" si="16"/>
        <v>40714.207638888889</v>
      </c>
      <c r="K285">
        <v>1305219744</v>
      </c>
      <c r="L285" s="10">
        <f t="shared" si="17"/>
        <v>40694.71</v>
      </c>
      <c r="M285" t="b">
        <v>1</v>
      </c>
      <c r="N285">
        <v>202</v>
      </c>
      <c r="O285" t="b">
        <v>1</v>
      </c>
      <c r="P285" t="s">
        <v>8269</v>
      </c>
      <c r="Q285" s="6">
        <f>E285/D285</f>
        <v>1.142725</v>
      </c>
      <c r="R285">
        <f>IFERROR(ROUND(E285/N285,0),0)</f>
        <v>102</v>
      </c>
      <c r="S285" t="str">
        <f t="shared" si="18"/>
        <v>film &amp; video</v>
      </c>
      <c r="T285" t="str">
        <f t="shared" si="19"/>
        <v>documentary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0">
        <f t="shared" si="16"/>
        <v>40948.738194444442</v>
      </c>
      <c r="K286">
        <v>1325007780</v>
      </c>
      <c r="L286" s="10">
        <f t="shared" si="17"/>
        <v>40923.738194444442</v>
      </c>
      <c r="M286" t="b">
        <v>1</v>
      </c>
      <c r="N286">
        <v>760</v>
      </c>
      <c r="O286" t="b">
        <v>1</v>
      </c>
      <c r="P286" t="s">
        <v>8269</v>
      </c>
      <c r="Q286" s="6">
        <f>E286/D286</f>
        <v>1.0462615</v>
      </c>
      <c r="R286">
        <f>IFERROR(ROUND(E286/N286,0),0)</f>
        <v>55</v>
      </c>
      <c r="S286" t="str">
        <f t="shared" si="18"/>
        <v>film &amp; video</v>
      </c>
      <c r="T286" t="str">
        <f t="shared" si="19"/>
        <v>documentary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0">
        <f t="shared" si="16"/>
        <v>41555.756111111114</v>
      </c>
      <c r="K287">
        <v>1377022128</v>
      </c>
      <c r="L287" s="10">
        <f t="shared" si="17"/>
        <v>41525.756111111114</v>
      </c>
      <c r="M287" t="b">
        <v>1</v>
      </c>
      <c r="N287">
        <v>563</v>
      </c>
      <c r="O287" t="b">
        <v>1</v>
      </c>
      <c r="P287" t="s">
        <v>8269</v>
      </c>
      <c r="Q287" s="6">
        <f>E287/D287</f>
        <v>2.2882507142857142</v>
      </c>
      <c r="R287">
        <f>IFERROR(ROUND(E287/N287,0),0)</f>
        <v>57</v>
      </c>
      <c r="S287" t="str">
        <f t="shared" si="18"/>
        <v>film &amp; video</v>
      </c>
      <c r="T287" t="str">
        <f t="shared" si="19"/>
        <v>documentary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0">
        <f t="shared" si="16"/>
        <v>41377.774583333332</v>
      </c>
      <c r="K288">
        <v>1360352124</v>
      </c>
      <c r="L288" s="10">
        <f t="shared" si="17"/>
        <v>41332.816250000003</v>
      </c>
      <c r="M288" t="b">
        <v>1</v>
      </c>
      <c r="N288">
        <v>135</v>
      </c>
      <c r="O288" t="b">
        <v>1</v>
      </c>
      <c r="P288" t="s">
        <v>8269</v>
      </c>
      <c r="Q288" s="6">
        <f>E288/D288</f>
        <v>1.0915333333333332</v>
      </c>
      <c r="R288">
        <f>IFERROR(ROUND(E288/N288,0),0)</f>
        <v>121</v>
      </c>
      <c r="S288" t="str">
        <f t="shared" si="18"/>
        <v>film &amp; video</v>
      </c>
      <c r="T288" t="str">
        <f t="shared" si="19"/>
        <v>documentary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0">
        <f t="shared" si="16"/>
        <v>41234.166666666664</v>
      </c>
      <c r="K289">
        <v>1349160018</v>
      </c>
      <c r="L289" s="10">
        <f t="shared" si="17"/>
        <v>41203.277986111112</v>
      </c>
      <c r="M289" t="b">
        <v>1</v>
      </c>
      <c r="N289">
        <v>290</v>
      </c>
      <c r="O289" t="b">
        <v>1</v>
      </c>
      <c r="P289" t="s">
        <v>8269</v>
      </c>
      <c r="Q289" s="6">
        <f>E289/D289</f>
        <v>1.7629999999999999</v>
      </c>
      <c r="R289">
        <f>IFERROR(ROUND(E289/N289,0),0)</f>
        <v>91</v>
      </c>
      <c r="S289" t="str">
        <f t="shared" si="18"/>
        <v>film &amp; video</v>
      </c>
      <c r="T289" t="str">
        <f t="shared" si="19"/>
        <v>documentary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0">
        <f t="shared" si="16"/>
        <v>41105.168900462959</v>
      </c>
      <c r="K290">
        <v>1337659393</v>
      </c>
      <c r="L290" s="10">
        <f t="shared" si="17"/>
        <v>41070.168900462959</v>
      </c>
      <c r="M290" t="b">
        <v>1</v>
      </c>
      <c r="N290">
        <v>447</v>
      </c>
      <c r="O290" t="b">
        <v>1</v>
      </c>
      <c r="P290" t="s">
        <v>8269</v>
      </c>
      <c r="Q290" s="6">
        <f>E290/D290</f>
        <v>1.0321061999999999</v>
      </c>
      <c r="R290">
        <f>IFERROR(ROUND(E290/N290,0),0)</f>
        <v>115</v>
      </c>
      <c r="S290" t="str">
        <f t="shared" si="18"/>
        <v>film &amp; video</v>
      </c>
      <c r="T290" t="str">
        <f t="shared" si="19"/>
        <v>documentary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0">
        <f t="shared" si="16"/>
        <v>41599.456412037034</v>
      </c>
      <c r="K291">
        <v>1380797834</v>
      </c>
      <c r="L291" s="10">
        <f t="shared" si="17"/>
        <v>41569.456412037034</v>
      </c>
      <c r="M291" t="b">
        <v>1</v>
      </c>
      <c r="N291">
        <v>232</v>
      </c>
      <c r="O291" t="b">
        <v>1</v>
      </c>
      <c r="P291" t="s">
        <v>8269</v>
      </c>
      <c r="Q291" s="6">
        <f>E291/D291</f>
        <v>1.0482</v>
      </c>
      <c r="R291">
        <f>IFERROR(ROUND(E291/N291,0),0)</f>
        <v>68</v>
      </c>
      <c r="S291" t="str">
        <f t="shared" si="18"/>
        <v>film &amp; video</v>
      </c>
      <c r="T291" t="str">
        <f t="shared" si="19"/>
        <v>documentary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0">
        <f t="shared" si="16"/>
        <v>40595.332638888889</v>
      </c>
      <c r="K292">
        <v>1292316697</v>
      </c>
      <c r="L292" s="10">
        <f t="shared" si="17"/>
        <v>40545.36917824074</v>
      </c>
      <c r="M292" t="b">
        <v>1</v>
      </c>
      <c r="N292">
        <v>168</v>
      </c>
      <c r="O292" t="b">
        <v>1</v>
      </c>
      <c r="P292" t="s">
        <v>8269</v>
      </c>
      <c r="Q292" s="6">
        <f>E292/D292</f>
        <v>1.0668444444444445</v>
      </c>
      <c r="R292">
        <f>IFERROR(ROUND(E292/N292,0),0)</f>
        <v>29</v>
      </c>
      <c r="S292" t="str">
        <f t="shared" si="18"/>
        <v>film &amp; video</v>
      </c>
      <c r="T292" t="str">
        <f t="shared" si="19"/>
        <v>documentary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0">
        <f t="shared" si="16"/>
        <v>41414.000694444447</v>
      </c>
      <c r="K293">
        <v>1365791246</v>
      </c>
      <c r="L293" s="10">
        <f t="shared" si="17"/>
        <v>41395.769050925926</v>
      </c>
      <c r="M293" t="b">
        <v>1</v>
      </c>
      <c r="N293">
        <v>128</v>
      </c>
      <c r="O293" t="b">
        <v>1</v>
      </c>
      <c r="P293" t="s">
        <v>8269</v>
      </c>
      <c r="Q293" s="6">
        <f>E293/D293</f>
        <v>1.2001999999999999</v>
      </c>
      <c r="R293">
        <f>IFERROR(ROUND(E293/N293,0),0)</f>
        <v>47</v>
      </c>
      <c r="S293" t="str">
        <f t="shared" si="18"/>
        <v>film &amp; video</v>
      </c>
      <c r="T293" t="str">
        <f t="shared" si="19"/>
        <v>documentary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0">
        <f t="shared" si="16"/>
        <v>40864.165972222225</v>
      </c>
      <c r="K294">
        <v>1317064599</v>
      </c>
      <c r="L294" s="10">
        <f t="shared" si="17"/>
        <v>40831.803229166668</v>
      </c>
      <c r="M294" t="b">
        <v>1</v>
      </c>
      <c r="N294">
        <v>493</v>
      </c>
      <c r="O294" t="b">
        <v>1</v>
      </c>
      <c r="P294" t="s">
        <v>8269</v>
      </c>
      <c r="Q294" s="6">
        <f>E294/D294</f>
        <v>1.0150693333333334</v>
      </c>
      <c r="R294">
        <f>IFERROR(ROUND(E294/N294,0),0)</f>
        <v>154</v>
      </c>
      <c r="S294" t="str">
        <f t="shared" si="18"/>
        <v>film &amp; video</v>
      </c>
      <c r="T294" t="str">
        <f t="shared" si="19"/>
        <v>documentary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0">
        <f t="shared" si="16"/>
        <v>41768.667986111112</v>
      </c>
      <c r="K295">
        <v>1395417714</v>
      </c>
      <c r="L295" s="10">
        <f t="shared" si="17"/>
        <v>41738.667986111112</v>
      </c>
      <c r="M295" t="b">
        <v>1</v>
      </c>
      <c r="N295">
        <v>131</v>
      </c>
      <c r="O295" t="b">
        <v>1</v>
      </c>
      <c r="P295" t="s">
        <v>8269</v>
      </c>
      <c r="Q295" s="6">
        <f>E295/D295</f>
        <v>1.0138461538461538</v>
      </c>
      <c r="R295">
        <f>IFERROR(ROUND(E295/N295,0),0)</f>
        <v>201</v>
      </c>
      <c r="S295" t="str">
        <f t="shared" si="18"/>
        <v>film &amp; video</v>
      </c>
      <c r="T295" t="str">
        <f t="shared" si="19"/>
        <v>documentary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0">
        <f t="shared" si="16"/>
        <v>40397.666666666664</v>
      </c>
      <c r="K296">
        <v>1276480894</v>
      </c>
      <c r="L296" s="10">
        <f t="shared" si="17"/>
        <v>40362.084421296298</v>
      </c>
      <c r="M296" t="b">
        <v>1</v>
      </c>
      <c r="N296">
        <v>50</v>
      </c>
      <c r="O296" t="b">
        <v>1</v>
      </c>
      <c r="P296" t="s">
        <v>8269</v>
      </c>
      <c r="Q296" s="6">
        <f>E296/D296</f>
        <v>1</v>
      </c>
      <c r="R296">
        <f>IFERROR(ROUND(E296/N296,0),0)</f>
        <v>100</v>
      </c>
      <c r="S296" t="str">
        <f t="shared" si="18"/>
        <v>film &amp; video</v>
      </c>
      <c r="T296" t="str">
        <f t="shared" si="19"/>
        <v>documentary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0">
        <f t="shared" si="16"/>
        <v>41598</v>
      </c>
      <c r="K297">
        <v>1378080409</v>
      </c>
      <c r="L297" s="10">
        <f t="shared" si="17"/>
        <v>41538.004733796297</v>
      </c>
      <c r="M297" t="b">
        <v>1</v>
      </c>
      <c r="N297">
        <v>665</v>
      </c>
      <c r="O297" t="b">
        <v>1</v>
      </c>
      <c r="P297" t="s">
        <v>8269</v>
      </c>
      <c r="Q297" s="6">
        <f>E297/D297</f>
        <v>1.3310911999999999</v>
      </c>
      <c r="R297">
        <f>IFERROR(ROUND(E297/N297,0),0)</f>
        <v>100</v>
      </c>
      <c r="S297" t="str">
        <f t="shared" si="18"/>
        <v>film &amp; video</v>
      </c>
      <c r="T297" t="str">
        <f t="shared" si="19"/>
        <v>documentary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0">
        <f t="shared" si="16"/>
        <v>41178.475497685184</v>
      </c>
      <c r="K298">
        <v>1344857083</v>
      </c>
      <c r="L298" s="10">
        <f t="shared" si="17"/>
        <v>41153.475497685184</v>
      </c>
      <c r="M298" t="b">
        <v>1</v>
      </c>
      <c r="N298">
        <v>129</v>
      </c>
      <c r="O298" t="b">
        <v>1</v>
      </c>
      <c r="P298" t="s">
        <v>8269</v>
      </c>
      <c r="Q298" s="6">
        <f>E298/D298</f>
        <v>1.187262</v>
      </c>
      <c r="R298">
        <f>IFERROR(ROUND(E298/N298,0),0)</f>
        <v>230</v>
      </c>
      <c r="S298" t="str">
        <f t="shared" si="18"/>
        <v>film &amp; video</v>
      </c>
      <c r="T298" t="str">
        <f t="shared" si="19"/>
        <v>documentary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0">
        <f t="shared" si="16"/>
        <v>42144.165972222225</v>
      </c>
      <c r="K299">
        <v>1427390901</v>
      </c>
      <c r="L299" s="10">
        <f t="shared" si="17"/>
        <v>42108.728020833332</v>
      </c>
      <c r="M299" t="b">
        <v>1</v>
      </c>
      <c r="N299">
        <v>142</v>
      </c>
      <c r="O299" t="b">
        <v>1</v>
      </c>
      <c r="P299" t="s">
        <v>8269</v>
      </c>
      <c r="Q299" s="6">
        <f>E299/D299</f>
        <v>1.0064</v>
      </c>
      <c r="R299">
        <f>IFERROR(ROUND(E299/N299,0),0)</f>
        <v>142</v>
      </c>
      <c r="S299" t="str">
        <f t="shared" si="18"/>
        <v>film &amp; video</v>
      </c>
      <c r="T299" t="str">
        <f t="shared" si="19"/>
        <v>documentary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0">
        <f t="shared" si="16"/>
        <v>41787.875</v>
      </c>
      <c r="K300">
        <v>1394536048</v>
      </c>
      <c r="L300" s="10">
        <f t="shared" si="17"/>
        <v>41728.463518518518</v>
      </c>
      <c r="M300" t="b">
        <v>1</v>
      </c>
      <c r="N300">
        <v>2436</v>
      </c>
      <c r="O300" t="b">
        <v>1</v>
      </c>
      <c r="P300" t="s">
        <v>8269</v>
      </c>
      <c r="Q300" s="6">
        <f>E300/D300</f>
        <v>1.089324126984127</v>
      </c>
      <c r="R300">
        <f>IFERROR(ROUND(E300/N300,0),0)</f>
        <v>56</v>
      </c>
      <c r="S300" t="str">
        <f t="shared" si="18"/>
        <v>film &amp; video</v>
      </c>
      <c r="T300" t="str">
        <f t="shared" si="19"/>
        <v>documentary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0">
        <f t="shared" si="16"/>
        <v>40518.266898148147</v>
      </c>
      <c r="K301">
        <v>1287379460</v>
      </c>
      <c r="L301" s="10">
        <f t="shared" si="17"/>
        <v>40488.225231481483</v>
      </c>
      <c r="M301" t="b">
        <v>1</v>
      </c>
      <c r="N301">
        <v>244</v>
      </c>
      <c r="O301" t="b">
        <v>1</v>
      </c>
      <c r="P301" t="s">
        <v>8269</v>
      </c>
      <c r="Q301" s="6">
        <f>E301/D301</f>
        <v>1.789525</v>
      </c>
      <c r="R301">
        <f>IFERROR(ROUND(E301/N301,0),0)</f>
        <v>73</v>
      </c>
      <c r="S301" t="str">
        <f t="shared" si="18"/>
        <v>film &amp; video</v>
      </c>
      <c r="T301" t="str">
        <f t="shared" si="19"/>
        <v>documentary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0">
        <f t="shared" si="16"/>
        <v>40676.959930555553</v>
      </c>
      <c r="K302">
        <v>1301007738</v>
      </c>
      <c r="L302" s="10">
        <f t="shared" si="17"/>
        <v>40645.959930555553</v>
      </c>
      <c r="M302" t="b">
        <v>1</v>
      </c>
      <c r="N302">
        <v>298</v>
      </c>
      <c r="O302" t="b">
        <v>1</v>
      </c>
      <c r="P302" t="s">
        <v>8269</v>
      </c>
      <c r="Q302" s="6">
        <f>E302/D302</f>
        <v>1.0172264</v>
      </c>
      <c r="R302">
        <f>IFERROR(ROUND(E302/N302,0),0)</f>
        <v>85</v>
      </c>
      <c r="S302" t="str">
        <f t="shared" si="18"/>
        <v>film &amp; video</v>
      </c>
      <c r="T302" t="str">
        <f t="shared" si="19"/>
        <v>documentary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0">
        <f t="shared" si="16"/>
        <v>41371.696006944447</v>
      </c>
      <c r="K303">
        <v>1360258935</v>
      </c>
      <c r="L303" s="10">
        <f t="shared" si="17"/>
        <v>41331.737673611111</v>
      </c>
      <c r="M303" t="b">
        <v>1</v>
      </c>
      <c r="N303">
        <v>251</v>
      </c>
      <c r="O303" t="b">
        <v>1</v>
      </c>
      <c r="P303" t="s">
        <v>8269</v>
      </c>
      <c r="Q303" s="6">
        <f>E303/D303</f>
        <v>1.1873499999999999</v>
      </c>
      <c r="R303">
        <f>IFERROR(ROUND(E303/N303,0),0)</f>
        <v>61</v>
      </c>
      <c r="S303" t="str">
        <f t="shared" si="18"/>
        <v>film &amp; video</v>
      </c>
      <c r="T303" t="str">
        <f t="shared" si="19"/>
        <v>documentary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0">
        <f t="shared" si="16"/>
        <v>40982.856921296298</v>
      </c>
      <c r="K304">
        <v>1327523638</v>
      </c>
      <c r="L304" s="10">
        <f t="shared" si="17"/>
        <v>40952.856921296298</v>
      </c>
      <c r="M304" t="b">
        <v>1</v>
      </c>
      <c r="N304">
        <v>108</v>
      </c>
      <c r="O304" t="b">
        <v>1</v>
      </c>
      <c r="P304" t="s">
        <v>8269</v>
      </c>
      <c r="Q304" s="6">
        <f>E304/D304</f>
        <v>1.0045999999999999</v>
      </c>
      <c r="R304">
        <f>IFERROR(ROUND(E304/N304,0),0)</f>
        <v>93</v>
      </c>
      <c r="S304" t="str">
        <f t="shared" si="18"/>
        <v>film &amp; video</v>
      </c>
      <c r="T304" t="str">
        <f t="shared" si="19"/>
        <v>documentary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0">
        <f t="shared" si="16"/>
        <v>41081.071134259255</v>
      </c>
      <c r="K305">
        <v>1336009346</v>
      </c>
      <c r="L305" s="10">
        <f t="shared" si="17"/>
        <v>41051.071134259255</v>
      </c>
      <c r="M305" t="b">
        <v>1</v>
      </c>
      <c r="N305">
        <v>82</v>
      </c>
      <c r="O305" t="b">
        <v>1</v>
      </c>
      <c r="P305" t="s">
        <v>8269</v>
      </c>
      <c r="Q305" s="6">
        <f>E305/D305</f>
        <v>1.3746666666666667</v>
      </c>
      <c r="R305">
        <f>IFERROR(ROUND(E305/N305,0),0)</f>
        <v>50</v>
      </c>
      <c r="S305" t="str">
        <f t="shared" si="18"/>
        <v>film &amp; video</v>
      </c>
      <c r="T305" t="str">
        <f t="shared" si="19"/>
        <v>documentary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0">
        <f t="shared" si="16"/>
        <v>41172.083333333336</v>
      </c>
      <c r="K306">
        <v>1343096197</v>
      </c>
      <c r="L306" s="10">
        <f t="shared" si="17"/>
        <v>41133.094872685186</v>
      </c>
      <c r="M306" t="b">
        <v>1</v>
      </c>
      <c r="N306">
        <v>74</v>
      </c>
      <c r="O306" t="b">
        <v>1</v>
      </c>
      <c r="P306" t="s">
        <v>8269</v>
      </c>
      <c r="Q306" s="6">
        <f>E306/D306</f>
        <v>2.3164705882352941</v>
      </c>
      <c r="R306">
        <f>IFERROR(ROUND(E306/N306,0),0)</f>
        <v>106</v>
      </c>
      <c r="S306" t="str">
        <f t="shared" si="18"/>
        <v>film &amp; video</v>
      </c>
      <c r="T306" t="str">
        <f t="shared" si="19"/>
        <v>documentary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0">
        <f t="shared" si="16"/>
        <v>40997.630196759259</v>
      </c>
      <c r="K307">
        <v>1328800049</v>
      </c>
      <c r="L307" s="10">
        <f t="shared" si="17"/>
        <v>40967.630196759259</v>
      </c>
      <c r="M307" t="b">
        <v>1</v>
      </c>
      <c r="N307">
        <v>189</v>
      </c>
      <c r="O307" t="b">
        <v>1</v>
      </c>
      <c r="P307" t="s">
        <v>8269</v>
      </c>
      <c r="Q307" s="6">
        <f>E307/D307</f>
        <v>1.3033333333333332</v>
      </c>
      <c r="R307">
        <f>IFERROR(ROUND(E307/N307,0),0)</f>
        <v>52</v>
      </c>
      <c r="S307" t="str">
        <f t="shared" si="18"/>
        <v>film &amp; video</v>
      </c>
      <c r="T307" t="str">
        <f t="shared" si="19"/>
        <v>documentary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0">
        <f t="shared" si="16"/>
        <v>41372.79552083333</v>
      </c>
      <c r="K308">
        <v>1362081933</v>
      </c>
      <c r="L308" s="10">
        <f t="shared" si="17"/>
        <v>41352.837187500001</v>
      </c>
      <c r="M308" t="b">
        <v>1</v>
      </c>
      <c r="N308">
        <v>80</v>
      </c>
      <c r="O308" t="b">
        <v>1</v>
      </c>
      <c r="P308" t="s">
        <v>8269</v>
      </c>
      <c r="Q308" s="6">
        <f>E308/D308</f>
        <v>2.9289999999999998</v>
      </c>
      <c r="R308">
        <f>IFERROR(ROUND(E308/N308,0),0)</f>
        <v>37</v>
      </c>
      <c r="S308" t="str">
        <f t="shared" si="18"/>
        <v>film &amp; video</v>
      </c>
      <c r="T308" t="str">
        <f t="shared" si="19"/>
        <v>documentary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0">
        <f t="shared" si="16"/>
        <v>41331.944456018522</v>
      </c>
      <c r="K309">
        <v>1357684801</v>
      </c>
      <c r="L309" s="10">
        <f t="shared" si="17"/>
        <v>41301.944456018522</v>
      </c>
      <c r="M309" t="b">
        <v>1</v>
      </c>
      <c r="N309">
        <v>576</v>
      </c>
      <c r="O309" t="b">
        <v>1</v>
      </c>
      <c r="P309" t="s">
        <v>8269</v>
      </c>
      <c r="Q309" s="6">
        <f>E309/D309</f>
        <v>1.1131818181818183</v>
      </c>
      <c r="R309">
        <f>IFERROR(ROUND(E309/N309,0),0)</f>
        <v>43</v>
      </c>
      <c r="S309" t="str">
        <f t="shared" si="18"/>
        <v>film &amp; video</v>
      </c>
      <c r="T309" t="str">
        <f t="shared" si="19"/>
        <v>documentary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0">
        <f t="shared" si="16"/>
        <v>40631.694560185184</v>
      </c>
      <c r="K310">
        <v>1295887210</v>
      </c>
      <c r="L310" s="10">
        <f t="shared" si="17"/>
        <v>40586.694560185184</v>
      </c>
      <c r="M310" t="b">
        <v>1</v>
      </c>
      <c r="N310">
        <v>202</v>
      </c>
      <c r="O310" t="b">
        <v>1</v>
      </c>
      <c r="P310" t="s">
        <v>8269</v>
      </c>
      <c r="Q310" s="6">
        <f>E310/D310</f>
        <v>1.0556666666666668</v>
      </c>
      <c r="R310">
        <f>IFERROR(ROUND(E310/N310,0),0)</f>
        <v>63</v>
      </c>
      <c r="S310" t="str">
        <f t="shared" si="18"/>
        <v>film &amp; video</v>
      </c>
      <c r="T310" t="str">
        <f t="shared" si="19"/>
        <v>documentary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0">
        <f t="shared" si="16"/>
        <v>41174.751550925925</v>
      </c>
      <c r="K311">
        <v>1344880934</v>
      </c>
      <c r="L311" s="10">
        <f t="shared" si="17"/>
        <v>41153.751550925925</v>
      </c>
      <c r="M311" t="b">
        <v>1</v>
      </c>
      <c r="N311">
        <v>238</v>
      </c>
      <c r="O311" t="b">
        <v>1</v>
      </c>
      <c r="P311" t="s">
        <v>8269</v>
      </c>
      <c r="Q311" s="6">
        <f>E311/D311</f>
        <v>1.1894444444444445</v>
      </c>
      <c r="R311">
        <f>IFERROR(ROUND(E311/N311,0),0)</f>
        <v>90</v>
      </c>
      <c r="S311" t="str">
        <f t="shared" si="18"/>
        <v>film &amp; video</v>
      </c>
      <c r="T311" t="str">
        <f t="shared" si="19"/>
        <v>documentary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0">
        <f t="shared" si="16"/>
        <v>40855.083333333336</v>
      </c>
      <c r="K312">
        <v>1317788623</v>
      </c>
      <c r="L312" s="10">
        <f t="shared" si="17"/>
        <v>40840.183136574073</v>
      </c>
      <c r="M312" t="b">
        <v>1</v>
      </c>
      <c r="N312">
        <v>36</v>
      </c>
      <c r="O312" t="b">
        <v>1</v>
      </c>
      <c r="P312" t="s">
        <v>8269</v>
      </c>
      <c r="Q312" s="6">
        <f>E312/D312</f>
        <v>1.04129</v>
      </c>
      <c r="R312">
        <f>IFERROR(ROUND(E312/N312,0),0)</f>
        <v>29</v>
      </c>
      <c r="S312" t="str">
        <f t="shared" si="18"/>
        <v>film &amp; video</v>
      </c>
      <c r="T312" t="str">
        <f t="shared" si="19"/>
        <v>documentary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0">
        <f t="shared" si="16"/>
        <v>40928.332638888889</v>
      </c>
      <c r="K313">
        <v>1321852592</v>
      </c>
      <c r="L313" s="10">
        <f t="shared" si="17"/>
        <v>40887.219814814816</v>
      </c>
      <c r="M313" t="b">
        <v>1</v>
      </c>
      <c r="N313">
        <v>150</v>
      </c>
      <c r="O313" t="b">
        <v>1</v>
      </c>
      <c r="P313" t="s">
        <v>8269</v>
      </c>
      <c r="Q313" s="6">
        <f>E313/D313</f>
        <v>1.0410165</v>
      </c>
      <c r="R313">
        <f>IFERROR(ROUND(E313/N313,0),0)</f>
        <v>139</v>
      </c>
      <c r="S313" t="str">
        <f t="shared" si="18"/>
        <v>film &amp; video</v>
      </c>
      <c r="T313" t="str">
        <f t="shared" si="19"/>
        <v>documentary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0">
        <f t="shared" si="16"/>
        <v>41397.877685185187</v>
      </c>
      <c r="K314">
        <v>1363381432</v>
      </c>
      <c r="L314" s="10">
        <f t="shared" si="17"/>
        <v>41367.877685185187</v>
      </c>
      <c r="M314" t="b">
        <v>1</v>
      </c>
      <c r="N314">
        <v>146</v>
      </c>
      <c r="O314" t="b">
        <v>1</v>
      </c>
      <c r="P314" t="s">
        <v>8269</v>
      </c>
      <c r="Q314" s="6">
        <f>E314/D314</f>
        <v>1.1187499999999999</v>
      </c>
      <c r="R314">
        <f>IFERROR(ROUND(E314/N314,0),0)</f>
        <v>61</v>
      </c>
      <c r="S314" t="str">
        <f t="shared" si="18"/>
        <v>film &amp; video</v>
      </c>
      <c r="T314" t="str">
        <f t="shared" si="19"/>
        <v>documentary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0">
        <f t="shared" si="16"/>
        <v>40420.665972222225</v>
      </c>
      <c r="K315">
        <v>1277702894</v>
      </c>
      <c r="L315" s="10">
        <f t="shared" si="17"/>
        <v>40376.227939814817</v>
      </c>
      <c r="M315" t="b">
        <v>1</v>
      </c>
      <c r="N315">
        <v>222</v>
      </c>
      <c r="O315" t="b">
        <v>1</v>
      </c>
      <c r="P315" t="s">
        <v>8269</v>
      </c>
      <c r="Q315" s="6">
        <f>E315/D315</f>
        <v>1.0473529411764706</v>
      </c>
      <c r="R315">
        <f>IFERROR(ROUND(E315/N315,0),0)</f>
        <v>80</v>
      </c>
      <c r="S315" t="str">
        <f t="shared" si="18"/>
        <v>film &amp; video</v>
      </c>
      <c r="T315" t="str">
        <f t="shared" si="19"/>
        <v>documentary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0">
        <f t="shared" si="16"/>
        <v>41353.833194444444</v>
      </c>
      <c r="K316">
        <v>1359575988</v>
      </c>
      <c r="L316" s="10">
        <f t="shared" si="17"/>
        <v>41323.833194444444</v>
      </c>
      <c r="M316" t="b">
        <v>1</v>
      </c>
      <c r="N316">
        <v>120</v>
      </c>
      <c r="O316" t="b">
        <v>1</v>
      </c>
      <c r="P316" t="s">
        <v>8269</v>
      </c>
      <c r="Q316" s="6">
        <f>E316/D316</f>
        <v>3.8515000000000001</v>
      </c>
      <c r="R316">
        <f>IFERROR(ROUND(E316/N316,0),0)</f>
        <v>32</v>
      </c>
      <c r="S316" t="str">
        <f t="shared" si="18"/>
        <v>film &amp; video</v>
      </c>
      <c r="T316" t="str">
        <f t="shared" si="19"/>
        <v>documentary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0">
        <f t="shared" si="16"/>
        <v>41162.77238425926</v>
      </c>
      <c r="K317">
        <v>1343068334</v>
      </c>
      <c r="L317" s="10">
        <f t="shared" si="17"/>
        <v>41132.77238425926</v>
      </c>
      <c r="M317" t="b">
        <v>1</v>
      </c>
      <c r="N317">
        <v>126</v>
      </c>
      <c r="O317" t="b">
        <v>1</v>
      </c>
      <c r="P317" t="s">
        <v>8269</v>
      </c>
      <c r="Q317" s="6">
        <f>E317/D317</f>
        <v>1.01248</v>
      </c>
      <c r="R317">
        <f>IFERROR(ROUND(E317/N317,0),0)</f>
        <v>201</v>
      </c>
      <c r="S317" t="str">
        <f t="shared" si="18"/>
        <v>film &amp; video</v>
      </c>
      <c r="T317" t="str">
        <f t="shared" si="19"/>
        <v>documentary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0">
        <f t="shared" si="16"/>
        <v>42003.207638888889</v>
      </c>
      <c r="K318">
        <v>1415398197</v>
      </c>
      <c r="L318" s="10">
        <f t="shared" si="17"/>
        <v>41969.923576388886</v>
      </c>
      <c r="M318" t="b">
        <v>1</v>
      </c>
      <c r="N318">
        <v>158</v>
      </c>
      <c r="O318" t="b">
        <v>1</v>
      </c>
      <c r="P318" t="s">
        <v>8269</v>
      </c>
      <c r="Q318" s="6">
        <f>E318/D318</f>
        <v>1.1377333333333333</v>
      </c>
      <c r="R318">
        <f>IFERROR(ROUND(E318/N318,0),0)</f>
        <v>108</v>
      </c>
      <c r="S318" t="str">
        <f t="shared" si="18"/>
        <v>film &amp; video</v>
      </c>
      <c r="T318" t="str">
        <f t="shared" si="19"/>
        <v>documentary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0">
        <f t="shared" si="16"/>
        <v>41638.676886574074</v>
      </c>
      <c r="K319">
        <v>1384186483</v>
      </c>
      <c r="L319" s="10">
        <f t="shared" si="17"/>
        <v>41608.676886574074</v>
      </c>
      <c r="M319" t="b">
        <v>1</v>
      </c>
      <c r="N319">
        <v>316</v>
      </c>
      <c r="O319" t="b">
        <v>1</v>
      </c>
      <c r="P319" t="s">
        <v>8269</v>
      </c>
      <c r="Q319" s="6">
        <f>E319/D319</f>
        <v>1.0080333333333333</v>
      </c>
      <c r="R319">
        <f>IFERROR(ROUND(E319/N319,0),0)</f>
        <v>96</v>
      </c>
      <c r="S319" t="str">
        <f t="shared" si="18"/>
        <v>film &amp; video</v>
      </c>
      <c r="T319" t="str">
        <f t="shared" si="19"/>
        <v>documentary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0">
        <f t="shared" si="16"/>
        <v>41378.997118055559</v>
      </c>
      <c r="K320">
        <v>1361753751</v>
      </c>
      <c r="L320" s="10">
        <f t="shared" si="17"/>
        <v>41349.038784722223</v>
      </c>
      <c r="M320" t="b">
        <v>1</v>
      </c>
      <c r="N320">
        <v>284</v>
      </c>
      <c r="O320" t="b">
        <v>1</v>
      </c>
      <c r="P320" t="s">
        <v>8269</v>
      </c>
      <c r="Q320" s="6">
        <f>E320/D320</f>
        <v>2.8332000000000002</v>
      </c>
      <c r="R320">
        <f>IFERROR(ROUND(E320/N320,0),0)</f>
        <v>50</v>
      </c>
      <c r="S320" t="str">
        <f t="shared" si="18"/>
        <v>film &amp; video</v>
      </c>
      <c r="T320" t="str">
        <f t="shared" si="19"/>
        <v>documentary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0">
        <f t="shared" si="16"/>
        <v>40230.332638888889</v>
      </c>
      <c r="K321">
        <v>1257538029</v>
      </c>
      <c r="L321" s="10">
        <f t="shared" si="17"/>
        <v>40142.83829861111</v>
      </c>
      <c r="M321" t="b">
        <v>1</v>
      </c>
      <c r="N321">
        <v>51</v>
      </c>
      <c r="O321" t="b">
        <v>1</v>
      </c>
      <c r="P321" t="s">
        <v>8269</v>
      </c>
      <c r="Q321" s="6">
        <f>E321/D321</f>
        <v>1.1268</v>
      </c>
      <c r="R321">
        <f>IFERROR(ROUND(E321/N321,0),0)</f>
        <v>110</v>
      </c>
      <c r="S321" t="str">
        <f t="shared" si="18"/>
        <v>film &amp; video</v>
      </c>
      <c r="T321" t="str">
        <f t="shared" si="19"/>
        <v>documentary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0">
        <f t="shared" si="16"/>
        <v>42379.958333333328</v>
      </c>
      <c r="K322">
        <v>1448284433</v>
      </c>
      <c r="L322" s="10">
        <f t="shared" si="17"/>
        <v>42350.551307870366</v>
      </c>
      <c r="M322" t="b">
        <v>1</v>
      </c>
      <c r="N322">
        <v>158</v>
      </c>
      <c r="O322" t="b">
        <v>1</v>
      </c>
      <c r="P322" t="s">
        <v>8269</v>
      </c>
      <c r="Q322" s="6">
        <f>E322/D322</f>
        <v>1.0658000000000001</v>
      </c>
      <c r="R322">
        <f>IFERROR(ROUND(E322/N322,0),0)</f>
        <v>135</v>
      </c>
      <c r="S322" t="str">
        <f t="shared" si="18"/>
        <v>film &amp; video</v>
      </c>
      <c r="T322" t="str">
        <f t="shared" si="19"/>
        <v>documentary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0">
        <f t="shared" ref="J323:J386" si="20">(I323/86400)+25569+(-5+24)</f>
        <v>42701.488263888888</v>
      </c>
      <c r="K323">
        <v>1475577786</v>
      </c>
      <c r="L323" s="10">
        <f t="shared" ref="L323:L386" si="21">(K323/86400)+25569+(-5+24)</f>
        <v>42666.446597222224</v>
      </c>
      <c r="M323" t="b">
        <v>1</v>
      </c>
      <c r="N323">
        <v>337</v>
      </c>
      <c r="O323" t="b">
        <v>1</v>
      </c>
      <c r="P323" t="s">
        <v>8269</v>
      </c>
      <c r="Q323" s="6">
        <f>E323/D323</f>
        <v>1.0266285714285714</v>
      </c>
      <c r="R323">
        <f>IFERROR(ROUND(E323/N323,0),0)</f>
        <v>107</v>
      </c>
      <c r="S323" t="str">
        <f t="shared" ref="S323:S386" si="22">LEFT(P323,FIND("/",P323)-1)</f>
        <v>film &amp; video</v>
      </c>
      <c r="T323" t="str">
        <f t="shared" ref="T323:T386" si="23">RIGHT(P323,LEN(P323)-FIND("/",P323))</f>
        <v>documentary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0">
        <f t="shared" si="20"/>
        <v>42522.57</v>
      </c>
      <c r="K324">
        <v>1460554848</v>
      </c>
      <c r="L324" s="10">
        <f t="shared" si="21"/>
        <v>42492.57</v>
      </c>
      <c r="M324" t="b">
        <v>1</v>
      </c>
      <c r="N324">
        <v>186</v>
      </c>
      <c r="O324" t="b">
        <v>1</v>
      </c>
      <c r="P324" t="s">
        <v>8269</v>
      </c>
      <c r="Q324" s="6">
        <f>E324/D324</f>
        <v>1.0791200000000001</v>
      </c>
      <c r="R324">
        <f>IFERROR(ROUND(E324/N324,0),0)</f>
        <v>145</v>
      </c>
      <c r="S324" t="str">
        <f t="shared" si="22"/>
        <v>film &amp; video</v>
      </c>
      <c r="T324" t="str">
        <f t="shared" si="23"/>
        <v>documentary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0">
        <f t="shared" si="20"/>
        <v>42744.332638888889</v>
      </c>
      <c r="K325">
        <v>1479886966</v>
      </c>
      <c r="L325" s="10">
        <f t="shared" si="21"/>
        <v>42716.32136574074</v>
      </c>
      <c r="M325" t="b">
        <v>1</v>
      </c>
      <c r="N325">
        <v>58</v>
      </c>
      <c r="O325" t="b">
        <v>1</v>
      </c>
      <c r="P325" t="s">
        <v>8269</v>
      </c>
      <c r="Q325" s="6">
        <f>E325/D325</f>
        <v>1.2307407407407407</v>
      </c>
      <c r="R325">
        <f>IFERROR(ROUND(E325/N325,0),0)</f>
        <v>115</v>
      </c>
      <c r="S325" t="str">
        <f t="shared" si="22"/>
        <v>film &amp; video</v>
      </c>
      <c r="T325" t="str">
        <f t="shared" si="23"/>
        <v>documentary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0">
        <f t="shared" si="20"/>
        <v>42236.626250000001</v>
      </c>
      <c r="K326">
        <v>1435590108</v>
      </c>
      <c r="L326" s="10">
        <f t="shared" si="21"/>
        <v>42203.626250000001</v>
      </c>
      <c r="M326" t="b">
        <v>1</v>
      </c>
      <c r="N326">
        <v>82</v>
      </c>
      <c r="O326" t="b">
        <v>1</v>
      </c>
      <c r="P326" t="s">
        <v>8269</v>
      </c>
      <c r="Q326" s="6">
        <f>E326/D326</f>
        <v>1.016</v>
      </c>
      <c r="R326">
        <f>IFERROR(ROUND(E326/N326,0),0)</f>
        <v>105</v>
      </c>
      <c r="S326" t="str">
        <f t="shared" si="22"/>
        <v>film &amp; video</v>
      </c>
      <c r="T326" t="str">
        <f t="shared" si="23"/>
        <v>documentary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0">
        <f t="shared" si="20"/>
        <v>42743.187881944439</v>
      </c>
      <c r="K327">
        <v>1479184233</v>
      </c>
      <c r="L327" s="10">
        <f t="shared" si="21"/>
        <v>42708.187881944439</v>
      </c>
      <c r="M327" t="b">
        <v>1</v>
      </c>
      <c r="N327">
        <v>736</v>
      </c>
      <c r="O327" t="b">
        <v>1</v>
      </c>
      <c r="P327" t="s">
        <v>8269</v>
      </c>
      <c r="Q327" s="6">
        <f>E327/D327</f>
        <v>1.04396</v>
      </c>
      <c r="R327">
        <f>IFERROR(ROUND(E327/N327,0),0)</f>
        <v>71</v>
      </c>
      <c r="S327" t="str">
        <f t="shared" si="22"/>
        <v>film &amp; video</v>
      </c>
      <c r="T327" t="str">
        <f t="shared" si="23"/>
        <v>documentary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0">
        <f t="shared" si="20"/>
        <v>42827.956250000003</v>
      </c>
      <c r="K328">
        <v>1486625606</v>
      </c>
      <c r="L328" s="10">
        <f t="shared" si="21"/>
        <v>42794.314884259264</v>
      </c>
      <c r="M328" t="b">
        <v>1</v>
      </c>
      <c r="N328">
        <v>1151</v>
      </c>
      <c r="O328" t="b">
        <v>1</v>
      </c>
      <c r="P328" t="s">
        <v>8269</v>
      </c>
      <c r="Q328" s="6">
        <f>E328/D328</f>
        <v>1.1292973333333334</v>
      </c>
      <c r="R328">
        <f>IFERROR(ROUND(E328/N328,0),0)</f>
        <v>147</v>
      </c>
      <c r="S328" t="str">
        <f t="shared" si="22"/>
        <v>film &amp; video</v>
      </c>
      <c r="T328" t="str">
        <f t="shared" si="23"/>
        <v>documentary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0">
        <f t="shared" si="20"/>
        <v>42104.333333333328</v>
      </c>
      <c r="K329">
        <v>1424669929</v>
      </c>
      <c r="L329" s="10">
        <f t="shared" si="21"/>
        <v>42077.235289351855</v>
      </c>
      <c r="M329" t="b">
        <v>1</v>
      </c>
      <c r="N329">
        <v>34</v>
      </c>
      <c r="O329" t="b">
        <v>1</v>
      </c>
      <c r="P329" t="s">
        <v>8269</v>
      </c>
      <c r="Q329" s="6">
        <f>E329/D329</f>
        <v>1.3640000000000001</v>
      </c>
      <c r="R329">
        <f>IFERROR(ROUND(E329/N329,0),0)</f>
        <v>160</v>
      </c>
      <c r="S329" t="str">
        <f t="shared" si="22"/>
        <v>film &amp; video</v>
      </c>
      <c r="T329" t="str">
        <f t="shared" si="23"/>
        <v>documentary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0">
        <f t="shared" si="20"/>
        <v>42328.166666666672</v>
      </c>
      <c r="K330">
        <v>1443739388</v>
      </c>
      <c r="L330" s="10">
        <f t="shared" si="21"/>
        <v>42297.946620370371</v>
      </c>
      <c r="M330" t="b">
        <v>1</v>
      </c>
      <c r="N330">
        <v>498</v>
      </c>
      <c r="O330" t="b">
        <v>1</v>
      </c>
      <c r="P330" t="s">
        <v>8269</v>
      </c>
      <c r="Q330" s="6">
        <f>E330/D330</f>
        <v>1.036144</v>
      </c>
      <c r="R330">
        <f>IFERROR(ROUND(E330/N330,0),0)</f>
        <v>156</v>
      </c>
      <c r="S330" t="str">
        <f t="shared" si="22"/>
        <v>film &amp; video</v>
      </c>
      <c r="T330" t="str">
        <f t="shared" si="23"/>
        <v>documentary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0">
        <f t="shared" si="20"/>
        <v>42334.166666666672</v>
      </c>
      <c r="K331">
        <v>1444821127</v>
      </c>
      <c r="L331" s="10">
        <f t="shared" si="21"/>
        <v>42310.46674768519</v>
      </c>
      <c r="M331" t="b">
        <v>1</v>
      </c>
      <c r="N331">
        <v>167</v>
      </c>
      <c r="O331" t="b">
        <v>1</v>
      </c>
      <c r="P331" t="s">
        <v>8269</v>
      </c>
      <c r="Q331" s="6">
        <f>E331/D331</f>
        <v>1.0549999999999999</v>
      </c>
      <c r="R331">
        <f>IFERROR(ROUND(E331/N331,0),0)</f>
        <v>63</v>
      </c>
      <c r="S331" t="str">
        <f t="shared" si="22"/>
        <v>film &amp; video</v>
      </c>
      <c r="T331" t="str">
        <f t="shared" si="23"/>
        <v>documentary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0">
        <f t="shared" si="20"/>
        <v>41430.165972222225</v>
      </c>
      <c r="K332">
        <v>1366028563</v>
      </c>
      <c r="L332" s="10">
        <f t="shared" si="21"/>
        <v>41398.515775462962</v>
      </c>
      <c r="M332" t="b">
        <v>1</v>
      </c>
      <c r="N332">
        <v>340</v>
      </c>
      <c r="O332" t="b">
        <v>1</v>
      </c>
      <c r="P332" t="s">
        <v>8269</v>
      </c>
      <c r="Q332" s="6">
        <f>E332/D332</f>
        <v>1.0182857142857142</v>
      </c>
      <c r="R332">
        <f>IFERROR(ROUND(E332/N332,0),0)</f>
        <v>105</v>
      </c>
      <c r="S332" t="str">
        <f t="shared" si="22"/>
        <v>film &amp; video</v>
      </c>
      <c r="T332" t="str">
        <f t="shared" si="23"/>
        <v>documentary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0">
        <f t="shared" si="20"/>
        <v>42557.581412037034</v>
      </c>
      <c r="K333">
        <v>1463493434</v>
      </c>
      <c r="L333" s="10">
        <f t="shared" si="21"/>
        <v>42526.581412037034</v>
      </c>
      <c r="M333" t="b">
        <v>1</v>
      </c>
      <c r="N333">
        <v>438</v>
      </c>
      <c r="O333" t="b">
        <v>1</v>
      </c>
      <c r="P333" t="s">
        <v>8269</v>
      </c>
      <c r="Q333" s="6">
        <f>E333/D333</f>
        <v>1.0660499999999999</v>
      </c>
      <c r="R333">
        <f>IFERROR(ROUND(E333/N333,0),0)</f>
        <v>97</v>
      </c>
      <c r="S333" t="str">
        <f t="shared" si="22"/>
        <v>film &amp; video</v>
      </c>
      <c r="T333" t="str">
        <f t="shared" si="23"/>
        <v>documentary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0">
        <f t="shared" si="20"/>
        <v>42324.333333333328</v>
      </c>
      <c r="K334">
        <v>1442420377</v>
      </c>
      <c r="L334" s="10">
        <f t="shared" si="21"/>
        <v>42282.680289351847</v>
      </c>
      <c r="M334" t="b">
        <v>1</v>
      </c>
      <c r="N334">
        <v>555</v>
      </c>
      <c r="O334" t="b">
        <v>1</v>
      </c>
      <c r="P334" t="s">
        <v>8269</v>
      </c>
      <c r="Q334" s="6">
        <f>E334/D334</f>
        <v>1.13015</v>
      </c>
      <c r="R334">
        <f>IFERROR(ROUND(E334/N334,0),0)</f>
        <v>204</v>
      </c>
      <c r="S334" t="str">
        <f t="shared" si="22"/>
        <v>film &amp; video</v>
      </c>
      <c r="T334" t="str">
        <f t="shared" si="23"/>
        <v>documentary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0">
        <f t="shared" si="20"/>
        <v>42486.59480324074</v>
      </c>
      <c r="K335">
        <v>1457450191</v>
      </c>
      <c r="L335" s="10">
        <f t="shared" si="21"/>
        <v>42456.636469907404</v>
      </c>
      <c r="M335" t="b">
        <v>1</v>
      </c>
      <c r="N335">
        <v>266</v>
      </c>
      <c r="O335" t="b">
        <v>1</v>
      </c>
      <c r="P335" t="s">
        <v>8269</v>
      </c>
      <c r="Q335" s="6">
        <f>E335/D335</f>
        <v>1.252275</v>
      </c>
      <c r="R335">
        <f>IFERROR(ROUND(E335/N335,0),0)</f>
        <v>188</v>
      </c>
      <c r="S335" t="str">
        <f t="shared" si="22"/>
        <v>film &amp; video</v>
      </c>
      <c r="T335" t="str">
        <f t="shared" si="23"/>
        <v>documentary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0">
        <f t="shared" si="20"/>
        <v>42158.791666666672</v>
      </c>
      <c r="K336">
        <v>1428423757</v>
      </c>
      <c r="L336" s="10">
        <f t="shared" si="21"/>
        <v>42120.682372685187</v>
      </c>
      <c r="M336" t="b">
        <v>1</v>
      </c>
      <c r="N336">
        <v>69</v>
      </c>
      <c r="O336" t="b">
        <v>1</v>
      </c>
      <c r="P336" t="s">
        <v>8269</v>
      </c>
      <c r="Q336" s="6">
        <f>E336/D336</f>
        <v>1.0119</v>
      </c>
      <c r="R336">
        <f>IFERROR(ROUND(E336/N336,0),0)</f>
        <v>147</v>
      </c>
      <c r="S336" t="str">
        <f t="shared" si="22"/>
        <v>film &amp; video</v>
      </c>
      <c r="T336" t="str">
        <f t="shared" si="23"/>
        <v>documentary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0">
        <f t="shared" si="20"/>
        <v>42151.916666666672</v>
      </c>
      <c r="K337">
        <v>1428428515</v>
      </c>
      <c r="L337" s="10">
        <f t="shared" si="21"/>
        <v>42120.737442129626</v>
      </c>
      <c r="M337" t="b">
        <v>1</v>
      </c>
      <c r="N337">
        <v>80</v>
      </c>
      <c r="O337" t="b">
        <v>1</v>
      </c>
      <c r="P337" t="s">
        <v>8269</v>
      </c>
      <c r="Q337" s="6">
        <f>E337/D337</f>
        <v>1.0276470588235294</v>
      </c>
      <c r="R337">
        <f>IFERROR(ROUND(E337/N337,0),0)</f>
        <v>109</v>
      </c>
      <c r="S337" t="str">
        <f t="shared" si="22"/>
        <v>film &amp; video</v>
      </c>
      <c r="T337" t="str">
        <f t="shared" si="23"/>
        <v>documentary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0">
        <f t="shared" si="20"/>
        <v>42340.637939814813</v>
      </c>
      <c r="K338">
        <v>1444832318</v>
      </c>
      <c r="L338" s="10">
        <f t="shared" si="21"/>
        <v>42310.596273148149</v>
      </c>
      <c r="M338" t="b">
        <v>1</v>
      </c>
      <c r="N338">
        <v>493</v>
      </c>
      <c r="O338" t="b">
        <v>1</v>
      </c>
      <c r="P338" t="s">
        <v>8269</v>
      </c>
      <c r="Q338" s="6">
        <f>E338/D338</f>
        <v>1.1683911999999999</v>
      </c>
      <c r="R338">
        <f>IFERROR(ROUND(E338/N338,0),0)</f>
        <v>59</v>
      </c>
      <c r="S338" t="str">
        <f t="shared" si="22"/>
        <v>film &amp; video</v>
      </c>
      <c r="T338" t="str">
        <f t="shared" si="23"/>
        <v>documentary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0">
        <f t="shared" si="20"/>
        <v>42096.086898148147</v>
      </c>
      <c r="K339">
        <v>1423710308</v>
      </c>
      <c r="L339" s="10">
        <f t="shared" si="21"/>
        <v>42066.128564814819</v>
      </c>
      <c r="M339" t="b">
        <v>1</v>
      </c>
      <c r="N339">
        <v>31</v>
      </c>
      <c r="O339" t="b">
        <v>1</v>
      </c>
      <c r="P339" t="s">
        <v>8269</v>
      </c>
      <c r="Q339" s="6">
        <f>E339/D339</f>
        <v>1.0116833333333335</v>
      </c>
      <c r="R339">
        <f>IFERROR(ROUND(E339/N339,0),0)</f>
        <v>98</v>
      </c>
      <c r="S339" t="str">
        <f t="shared" si="22"/>
        <v>film &amp; video</v>
      </c>
      <c r="T339" t="str">
        <f t="shared" si="23"/>
        <v>documentary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0">
        <f t="shared" si="20"/>
        <v>42635.041666666672</v>
      </c>
      <c r="K340">
        <v>1468001290</v>
      </c>
      <c r="L340" s="10">
        <f t="shared" si="21"/>
        <v>42578.755671296298</v>
      </c>
      <c r="M340" t="b">
        <v>1</v>
      </c>
      <c r="N340">
        <v>236</v>
      </c>
      <c r="O340" t="b">
        <v>1</v>
      </c>
      <c r="P340" t="s">
        <v>8269</v>
      </c>
      <c r="Q340" s="6">
        <f>E340/D340</f>
        <v>1.1013360000000001</v>
      </c>
      <c r="R340">
        <f>IFERROR(ROUND(E340/N340,0),0)</f>
        <v>70</v>
      </c>
      <c r="S340" t="str">
        <f t="shared" si="22"/>
        <v>film &amp; video</v>
      </c>
      <c r="T340" t="str">
        <f t="shared" si="23"/>
        <v>documentary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0">
        <f t="shared" si="20"/>
        <v>42142.760046296295</v>
      </c>
      <c r="K341">
        <v>1427739268</v>
      </c>
      <c r="L341" s="10">
        <f t="shared" si="21"/>
        <v>42112.760046296295</v>
      </c>
      <c r="M341" t="b">
        <v>1</v>
      </c>
      <c r="N341">
        <v>89</v>
      </c>
      <c r="O341" t="b">
        <v>1</v>
      </c>
      <c r="P341" t="s">
        <v>8269</v>
      </c>
      <c r="Q341" s="6">
        <f>E341/D341</f>
        <v>1.0808333333333333</v>
      </c>
      <c r="R341">
        <f>IFERROR(ROUND(E341/N341,0),0)</f>
        <v>73</v>
      </c>
      <c r="S341" t="str">
        <f t="shared" si="22"/>
        <v>film &amp; video</v>
      </c>
      <c r="T341" t="str">
        <f t="shared" si="23"/>
        <v>documentary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0">
        <f t="shared" si="20"/>
        <v>42821.875</v>
      </c>
      <c r="K342">
        <v>1486397007</v>
      </c>
      <c r="L342" s="10">
        <f t="shared" si="21"/>
        <v>42791.669062500005</v>
      </c>
      <c r="M342" t="b">
        <v>1</v>
      </c>
      <c r="N342">
        <v>299</v>
      </c>
      <c r="O342" t="b">
        <v>1</v>
      </c>
      <c r="P342" t="s">
        <v>8269</v>
      </c>
      <c r="Q342" s="6">
        <f>E342/D342</f>
        <v>1.2502285714285715</v>
      </c>
      <c r="R342">
        <f>IFERROR(ROUND(E342/N342,0),0)</f>
        <v>146</v>
      </c>
      <c r="S342" t="str">
        <f t="shared" si="22"/>
        <v>film &amp; video</v>
      </c>
      <c r="T342" t="str">
        <f t="shared" si="23"/>
        <v>documentary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0">
        <f t="shared" si="20"/>
        <v>41932.165972222225</v>
      </c>
      <c r="K343">
        <v>1410555998</v>
      </c>
      <c r="L343" s="10">
        <f t="shared" si="21"/>
        <v>41913.879606481481</v>
      </c>
      <c r="M343" t="b">
        <v>1</v>
      </c>
      <c r="N343">
        <v>55</v>
      </c>
      <c r="O343" t="b">
        <v>1</v>
      </c>
      <c r="P343" t="s">
        <v>8269</v>
      </c>
      <c r="Q343" s="6">
        <f>E343/D343</f>
        <v>1.0671428571428572</v>
      </c>
      <c r="R343">
        <f>IFERROR(ROUND(E343/N343,0),0)</f>
        <v>68</v>
      </c>
      <c r="S343" t="str">
        <f t="shared" si="22"/>
        <v>film &amp; video</v>
      </c>
      <c r="T343" t="str">
        <f t="shared" si="23"/>
        <v>documentary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0">
        <f t="shared" si="20"/>
        <v>42508.780844907407</v>
      </c>
      <c r="K344">
        <v>1459363465</v>
      </c>
      <c r="L344" s="10">
        <f t="shared" si="21"/>
        <v>42478.780844907407</v>
      </c>
      <c r="M344" t="b">
        <v>1</v>
      </c>
      <c r="N344">
        <v>325</v>
      </c>
      <c r="O344" t="b">
        <v>1</v>
      </c>
      <c r="P344" t="s">
        <v>8269</v>
      </c>
      <c r="Q344" s="6">
        <f>E344/D344</f>
        <v>1.0036639999999999</v>
      </c>
      <c r="R344">
        <f>IFERROR(ROUND(E344/N344,0),0)</f>
        <v>170</v>
      </c>
      <c r="S344" t="str">
        <f t="shared" si="22"/>
        <v>film &amp; video</v>
      </c>
      <c r="T344" t="str">
        <f t="shared" si="23"/>
        <v>documentary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0">
        <f t="shared" si="20"/>
        <v>41976.125</v>
      </c>
      <c r="K345">
        <v>1413308545</v>
      </c>
      <c r="L345" s="10">
        <f t="shared" si="21"/>
        <v>41945.73778935185</v>
      </c>
      <c r="M345" t="b">
        <v>1</v>
      </c>
      <c r="N345">
        <v>524</v>
      </c>
      <c r="O345" t="b">
        <v>1</v>
      </c>
      <c r="P345" t="s">
        <v>8269</v>
      </c>
      <c r="Q345" s="6">
        <f>E345/D345</f>
        <v>1.0202863333333334</v>
      </c>
      <c r="R345">
        <f>IFERROR(ROUND(E345/N345,0),0)</f>
        <v>58</v>
      </c>
      <c r="S345" t="str">
        <f t="shared" si="22"/>
        <v>film &amp; video</v>
      </c>
      <c r="T345" t="str">
        <f t="shared" si="23"/>
        <v>documentary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0">
        <f t="shared" si="20"/>
        <v>42175.097222222219</v>
      </c>
      <c r="K346">
        <v>1429312694</v>
      </c>
      <c r="L346" s="10">
        <f t="shared" si="21"/>
        <v>42130.970995370371</v>
      </c>
      <c r="M346" t="b">
        <v>1</v>
      </c>
      <c r="N346">
        <v>285</v>
      </c>
      <c r="O346" t="b">
        <v>1</v>
      </c>
      <c r="P346" t="s">
        <v>8269</v>
      </c>
      <c r="Q346" s="6">
        <f>E346/D346</f>
        <v>1.0208358208955224</v>
      </c>
      <c r="R346">
        <f>IFERROR(ROUND(E346/N346,0),0)</f>
        <v>120</v>
      </c>
      <c r="S346" t="str">
        <f t="shared" si="22"/>
        <v>film &amp; video</v>
      </c>
      <c r="T346" t="str">
        <f t="shared" si="23"/>
        <v>documentary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0">
        <f t="shared" si="20"/>
        <v>42163.944328703699</v>
      </c>
      <c r="K347">
        <v>1429569590</v>
      </c>
      <c r="L347" s="10">
        <f t="shared" si="21"/>
        <v>42133.944328703699</v>
      </c>
      <c r="M347" t="b">
        <v>1</v>
      </c>
      <c r="N347">
        <v>179</v>
      </c>
      <c r="O347" t="b">
        <v>1</v>
      </c>
      <c r="P347" t="s">
        <v>8269</v>
      </c>
      <c r="Q347" s="6">
        <f>E347/D347</f>
        <v>1.2327586206896552</v>
      </c>
      <c r="R347">
        <f>IFERROR(ROUND(E347/N347,0),0)</f>
        <v>100</v>
      </c>
      <c r="S347" t="str">
        <f t="shared" si="22"/>
        <v>film &amp; video</v>
      </c>
      <c r="T347" t="str">
        <f t="shared" si="23"/>
        <v>documentary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0">
        <f t="shared" si="20"/>
        <v>42310.500243055554</v>
      </c>
      <c r="K348">
        <v>1442232021</v>
      </c>
      <c r="L348" s="10">
        <f t="shared" si="21"/>
        <v>42280.500243055554</v>
      </c>
      <c r="M348" t="b">
        <v>1</v>
      </c>
      <c r="N348">
        <v>188</v>
      </c>
      <c r="O348" t="b">
        <v>1</v>
      </c>
      <c r="P348" t="s">
        <v>8269</v>
      </c>
      <c r="Q348" s="6">
        <f>E348/D348</f>
        <v>1.7028880000000002</v>
      </c>
      <c r="R348">
        <f>IFERROR(ROUND(E348/N348,0),0)</f>
        <v>91</v>
      </c>
      <c r="S348" t="str">
        <f t="shared" si="22"/>
        <v>film &amp; video</v>
      </c>
      <c r="T348" t="str">
        <f t="shared" si="23"/>
        <v>documentary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0">
        <f t="shared" si="20"/>
        <v>42341.537141203706</v>
      </c>
      <c r="K349">
        <v>1444910009</v>
      </c>
      <c r="L349" s="10">
        <f t="shared" si="21"/>
        <v>42311.495474537034</v>
      </c>
      <c r="M349" t="b">
        <v>1</v>
      </c>
      <c r="N349">
        <v>379</v>
      </c>
      <c r="O349" t="b">
        <v>1</v>
      </c>
      <c r="P349" t="s">
        <v>8269</v>
      </c>
      <c r="Q349" s="6">
        <f>E349/D349</f>
        <v>1.1159049999999999</v>
      </c>
      <c r="R349">
        <f>IFERROR(ROUND(E349/N349,0),0)</f>
        <v>118</v>
      </c>
      <c r="S349" t="str">
        <f t="shared" si="22"/>
        <v>film &amp; video</v>
      </c>
      <c r="T349" t="str">
        <f t="shared" si="23"/>
        <v>documentary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0">
        <f t="shared" si="20"/>
        <v>42256.58699074074</v>
      </c>
      <c r="K350">
        <v>1437573916</v>
      </c>
      <c r="L350" s="10">
        <f t="shared" si="21"/>
        <v>42226.58699074074</v>
      </c>
      <c r="M350" t="b">
        <v>1</v>
      </c>
      <c r="N350">
        <v>119</v>
      </c>
      <c r="O350" t="b">
        <v>1</v>
      </c>
      <c r="P350" t="s">
        <v>8269</v>
      </c>
      <c r="Q350" s="6">
        <f>E350/D350</f>
        <v>1.03</v>
      </c>
      <c r="R350">
        <f>IFERROR(ROUND(E350/N350,0),0)</f>
        <v>87</v>
      </c>
      <c r="S350" t="str">
        <f t="shared" si="22"/>
        <v>film &amp; video</v>
      </c>
      <c r="T350" t="str">
        <f t="shared" si="23"/>
        <v>documentary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0">
        <f t="shared" si="20"/>
        <v>42809.498935185184</v>
      </c>
      <c r="K351">
        <v>1485345508</v>
      </c>
      <c r="L351" s="10">
        <f t="shared" si="21"/>
        <v>42779.498935185184</v>
      </c>
      <c r="M351" t="b">
        <v>1</v>
      </c>
      <c r="N351">
        <v>167</v>
      </c>
      <c r="O351" t="b">
        <v>1</v>
      </c>
      <c r="P351" t="s">
        <v>8269</v>
      </c>
      <c r="Q351" s="6">
        <f>E351/D351</f>
        <v>1.0663570159857905</v>
      </c>
      <c r="R351">
        <f>IFERROR(ROUND(E351/N351,0),0)</f>
        <v>72</v>
      </c>
      <c r="S351" t="str">
        <f t="shared" si="22"/>
        <v>film &amp; video</v>
      </c>
      <c r="T351" t="str">
        <f t="shared" si="23"/>
        <v>documentary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0">
        <f t="shared" si="20"/>
        <v>42643.165972222225</v>
      </c>
      <c r="K352">
        <v>1470274509</v>
      </c>
      <c r="L352" s="10">
        <f t="shared" si="21"/>
        <v>42605.066076388888</v>
      </c>
      <c r="M352" t="b">
        <v>1</v>
      </c>
      <c r="N352">
        <v>221</v>
      </c>
      <c r="O352" t="b">
        <v>1</v>
      </c>
      <c r="P352" t="s">
        <v>8269</v>
      </c>
      <c r="Q352" s="6">
        <f>E352/D352</f>
        <v>1.1476</v>
      </c>
      <c r="R352">
        <f>IFERROR(ROUND(E352/N352,0),0)</f>
        <v>130</v>
      </c>
      <c r="S352" t="str">
        <f t="shared" si="22"/>
        <v>film &amp; video</v>
      </c>
      <c r="T352" t="str">
        <f t="shared" si="23"/>
        <v>documentary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0">
        <f t="shared" si="20"/>
        <v>42486.923078703709</v>
      </c>
      <c r="K353">
        <v>1456614554</v>
      </c>
      <c r="L353" s="10">
        <f t="shared" si="21"/>
        <v>42446.964745370366</v>
      </c>
      <c r="M353" t="b">
        <v>1</v>
      </c>
      <c r="N353">
        <v>964</v>
      </c>
      <c r="O353" t="b">
        <v>1</v>
      </c>
      <c r="P353" t="s">
        <v>8269</v>
      </c>
      <c r="Q353" s="6">
        <f>E353/D353</f>
        <v>1.2734117647058822</v>
      </c>
      <c r="R353">
        <f>IFERROR(ROUND(E353/N353,0),0)</f>
        <v>45</v>
      </c>
      <c r="S353" t="str">
        <f t="shared" si="22"/>
        <v>film &amp; video</v>
      </c>
      <c r="T353" t="str">
        <f t="shared" si="23"/>
        <v>documentary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0">
        <f t="shared" si="20"/>
        <v>41939.167453703703</v>
      </c>
      <c r="K354">
        <v>1410148868</v>
      </c>
      <c r="L354" s="10">
        <f t="shared" si="21"/>
        <v>41909.167453703703</v>
      </c>
      <c r="M354" t="b">
        <v>1</v>
      </c>
      <c r="N354">
        <v>286</v>
      </c>
      <c r="O354" t="b">
        <v>1</v>
      </c>
      <c r="P354" t="s">
        <v>8269</v>
      </c>
      <c r="Q354" s="6">
        <f>E354/D354</f>
        <v>1.1656</v>
      </c>
      <c r="R354">
        <f>IFERROR(ROUND(E354/N354,0),0)</f>
        <v>41</v>
      </c>
      <c r="S354" t="str">
        <f t="shared" si="22"/>
        <v>film &amp; video</v>
      </c>
      <c r="T354" t="str">
        <f t="shared" si="23"/>
        <v>documentary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0">
        <f t="shared" si="20"/>
        <v>42346.833553240736</v>
      </c>
      <c r="K355">
        <v>1445367619</v>
      </c>
      <c r="L355" s="10">
        <f t="shared" si="21"/>
        <v>42316.791886574079</v>
      </c>
      <c r="M355" t="b">
        <v>1</v>
      </c>
      <c r="N355">
        <v>613</v>
      </c>
      <c r="O355" t="b">
        <v>1</v>
      </c>
      <c r="P355" t="s">
        <v>8269</v>
      </c>
      <c r="Q355" s="6">
        <f>E355/D355</f>
        <v>1.0861819426615318</v>
      </c>
      <c r="R355">
        <f>IFERROR(ROUND(E355/N355,0),0)</f>
        <v>104</v>
      </c>
      <c r="S355" t="str">
        <f t="shared" si="22"/>
        <v>film &amp; video</v>
      </c>
      <c r="T355" t="str">
        <f t="shared" si="23"/>
        <v>documentary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0">
        <f t="shared" si="20"/>
        <v>42487.786122685182</v>
      </c>
      <c r="K356">
        <v>1457553121</v>
      </c>
      <c r="L356" s="10">
        <f t="shared" si="21"/>
        <v>42457.827789351853</v>
      </c>
      <c r="M356" t="b">
        <v>1</v>
      </c>
      <c r="N356">
        <v>29</v>
      </c>
      <c r="O356" t="b">
        <v>1</v>
      </c>
      <c r="P356" t="s">
        <v>8269</v>
      </c>
      <c r="Q356" s="6">
        <f>E356/D356</f>
        <v>1.0394285714285714</v>
      </c>
      <c r="R356">
        <f>IFERROR(ROUND(E356/N356,0),0)</f>
        <v>125</v>
      </c>
      <c r="S356" t="str">
        <f t="shared" si="22"/>
        <v>film &amp; video</v>
      </c>
      <c r="T356" t="str">
        <f t="shared" si="23"/>
        <v>documentary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0">
        <f t="shared" si="20"/>
        <v>41993.3355787037</v>
      </c>
      <c r="K357">
        <v>1414738994</v>
      </c>
      <c r="L357" s="10">
        <f t="shared" si="21"/>
        <v>41962.293912037036</v>
      </c>
      <c r="M357" t="b">
        <v>1</v>
      </c>
      <c r="N357">
        <v>165</v>
      </c>
      <c r="O357" t="b">
        <v>1</v>
      </c>
      <c r="P357" t="s">
        <v>8269</v>
      </c>
      <c r="Q357" s="6">
        <f>E357/D357</f>
        <v>1.1625714285714286</v>
      </c>
      <c r="R357">
        <f>IFERROR(ROUND(E357/N357,0),0)</f>
        <v>247</v>
      </c>
      <c r="S357" t="str">
        <f t="shared" si="22"/>
        <v>film &amp; video</v>
      </c>
      <c r="T357" t="str">
        <f t="shared" si="23"/>
        <v>documentary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0">
        <f t="shared" si="20"/>
        <v>42464.761493055557</v>
      </c>
      <c r="K358">
        <v>1455563793</v>
      </c>
      <c r="L358" s="10">
        <f t="shared" si="21"/>
        <v>42434.803159722222</v>
      </c>
      <c r="M358" t="b">
        <v>1</v>
      </c>
      <c r="N358">
        <v>97</v>
      </c>
      <c r="O358" t="b">
        <v>1</v>
      </c>
      <c r="P358" t="s">
        <v>8269</v>
      </c>
      <c r="Q358" s="6">
        <f>E358/D358</f>
        <v>1.0269239999999999</v>
      </c>
      <c r="R358">
        <f>IFERROR(ROUND(E358/N358,0),0)</f>
        <v>79</v>
      </c>
      <c r="S358" t="str">
        <f t="shared" si="22"/>
        <v>film &amp; video</v>
      </c>
      <c r="T358" t="str">
        <f t="shared" si="23"/>
        <v>documentary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0">
        <f t="shared" si="20"/>
        <v>42137.222187499996</v>
      </c>
      <c r="K359">
        <v>1426396797</v>
      </c>
      <c r="L359" s="10">
        <f t="shared" si="21"/>
        <v>42097.222187499996</v>
      </c>
      <c r="M359" t="b">
        <v>1</v>
      </c>
      <c r="N359">
        <v>303</v>
      </c>
      <c r="O359" t="b">
        <v>1</v>
      </c>
      <c r="P359" t="s">
        <v>8269</v>
      </c>
      <c r="Q359" s="6">
        <f>E359/D359</f>
        <v>1.74</v>
      </c>
      <c r="R359">
        <f>IFERROR(ROUND(E359/N359,0),0)</f>
        <v>86</v>
      </c>
      <c r="S359" t="str">
        <f t="shared" si="22"/>
        <v>film &amp; video</v>
      </c>
      <c r="T359" t="str">
        <f t="shared" si="23"/>
        <v>documentary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0">
        <f t="shared" si="20"/>
        <v>42555.625</v>
      </c>
      <c r="K360">
        <v>1463517521</v>
      </c>
      <c r="L360" s="10">
        <f t="shared" si="21"/>
        <v>42526.860196759255</v>
      </c>
      <c r="M360" t="b">
        <v>1</v>
      </c>
      <c r="N360">
        <v>267</v>
      </c>
      <c r="O360" t="b">
        <v>1</v>
      </c>
      <c r="P360" t="s">
        <v>8269</v>
      </c>
      <c r="Q360" s="6">
        <f>E360/D360</f>
        <v>1.03088</v>
      </c>
      <c r="R360">
        <f>IFERROR(ROUND(E360/N360,0),0)</f>
        <v>193</v>
      </c>
      <c r="S360" t="str">
        <f t="shared" si="22"/>
        <v>film &amp; video</v>
      </c>
      <c r="T360" t="str">
        <f t="shared" si="23"/>
        <v>documentary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0">
        <f t="shared" si="20"/>
        <v>41976.216666666667</v>
      </c>
      <c r="K361">
        <v>1414028490</v>
      </c>
      <c r="L361" s="10">
        <f t="shared" si="21"/>
        <v>41954.070486111115</v>
      </c>
      <c r="M361" t="b">
        <v>1</v>
      </c>
      <c r="N361">
        <v>302</v>
      </c>
      <c r="O361" t="b">
        <v>1</v>
      </c>
      <c r="P361" t="s">
        <v>8269</v>
      </c>
      <c r="Q361" s="6">
        <f>E361/D361</f>
        <v>1.0485537190082646</v>
      </c>
      <c r="R361">
        <f>IFERROR(ROUND(E361/N361,0),0)</f>
        <v>84</v>
      </c>
      <c r="S361" t="str">
        <f t="shared" si="22"/>
        <v>film &amp; video</v>
      </c>
      <c r="T361" t="str">
        <f t="shared" si="23"/>
        <v>documentary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0">
        <f t="shared" si="20"/>
        <v>42227.132638888885</v>
      </c>
      <c r="K362">
        <v>1433799180</v>
      </c>
      <c r="L362" s="10">
        <f t="shared" si="21"/>
        <v>42182.897916666669</v>
      </c>
      <c r="M362" t="b">
        <v>0</v>
      </c>
      <c r="N362">
        <v>87</v>
      </c>
      <c r="O362" t="b">
        <v>1</v>
      </c>
      <c r="P362" t="s">
        <v>8269</v>
      </c>
      <c r="Q362" s="6">
        <f>E362/D362</f>
        <v>1.0137499999999999</v>
      </c>
      <c r="R362">
        <f>IFERROR(ROUND(E362/N362,0),0)</f>
        <v>140</v>
      </c>
      <c r="S362" t="str">
        <f t="shared" si="22"/>
        <v>film &amp; video</v>
      </c>
      <c r="T362" t="str">
        <f t="shared" si="23"/>
        <v>documentary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0">
        <f t="shared" si="20"/>
        <v>41985.042893518519</v>
      </c>
      <c r="K363">
        <v>1414108906</v>
      </c>
      <c r="L363" s="10">
        <f t="shared" si="21"/>
        <v>41955.001226851848</v>
      </c>
      <c r="M363" t="b">
        <v>0</v>
      </c>
      <c r="N363">
        <v>354</v>
      </c>
      <c r="O363" t="b">
        <v>1</v>
      </c>
      <c r="P363" t="s">
        <v>8269</v>
      </c>
      <c r="Q363" s="6">
        <f>E363/D363</f>
        <v>1.1107699999999998</v>
      </c>
      <c r="R363">
        <f>IFERROR(ROUND(E363/N363,0),0)</f>
        <v>110</v>
      </c>
      <c r="S363" t="str">
        <f t="shared" si="22"/>
        <v>film &amp; video</v>
      </c>
      <c r="T363" t="str">
        <f t="shared" si="23"/>
        <v>documentary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0">
        <f t="shared" si="20"/>
        <v>41878</v>
      </c>
      <c r="K364">
        <v>1405573391</v>
      </c>
      <c r="L364" s="10">
        <f t="shared" si="21"/>
        <v>41856.210543981484</v>
      </c>
      <c r="M364" t="b">
        <v>0</v>
      </c>
      <c r="N364">
        <v>86</v>
      </c>
      <c r="O364" t="b">
        <v>1</v>
      </c>
      <c r="P364" t="s">
        <v>8269</v>
      </c>
      <c r="Q364" s="6">
        <f>E364/D364</f>
        <v>1.2415933781686497</v>
      </c>
      <c r="R364">
        <f>IFERROR(ROUND(E364/N364,0),0)</f>
        <v>140</v>
      </c>
      <c r="S364" t="str">
        <f t="shared" si="22"/>
        <v>film &amp; video</v>
      </c>
      <c r="T364" t="str">
        <f t="shared" si="23"/>
        <v>documentary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0">
        <f t="shared" si="20"/>
        <v>40319.806944444441</v>
      </c>
      <c r="K365">
        <v>1268934736</v>
      </c>
      <c r="L365" s="10">
        <f t="shared" si="21"/>
        <v>40274.744629629626</v>
      </c>
      <c r="M365" t="b">
        <v>0</v>
      </c>
      <c r="N365">
        <v>26</v>
      </c>
      <c r="O365" t="b">
        <v>1</v>
      </c>
      <c r="P365" t="s">
        <v>8269</v>
      </c>
      <c r="Q365" s="6">
        <f>E365/D365</f>
        <v>1.0133333333333334</v>
      </c>
      <c r="R365">
        <f>IFERROR(ROUND(E365/N365,0),0)</f>
        <v>348</v>
      </c>
      <c r="S365" t="str">
        <f t="shared" si="22"/>
        <v>film &amp; video</v>
      </c>
      <c r="T365" t="str">
        <f t="shared" si="23"/>
        <v>documentary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0">
        <f t="shared" si="20"/>
        <v>41830.165972222225</v>
      </c>
      <c r="K366">
        <v>1400704672</v>
      </c>
      <c r="L366" s="10">
        <f t="shared" si="21"/>
        <v>41799.859629629631</v>
      </c>
      <c r="M366" t="b">
        <v>0</v>
      </c>
      <c r="N366">
        <v>113</v>
      </c>
      <c r="O366" t="b">
        <v>1</v>
      </c>
      <c r="P366" t="s">
        <v>8269</v>
      </c>
      <c r="Q366" s="6">
        <f>E366/D366</f>
        <v>1.1016142857142857</v>
      </c>
      <c r="R366">
        <f>IFERROR(ROUND(E366/N366,0),0)</f>
        <v>68</v>
      </c>
      <c r="S366" t="str">
        <f t="shared" si="22"/>
        <v>film &amp; video</v>
      </c>
      <c r="T366" t="str">
        <f t="shared" si="23"/>
        <v>documentary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0">
        <f t="shared" si="20"/>
        <v>41717.606469907405</v>
      </c>
      <c r="K367">
        <v>1391005999</v>
      </c>
      <c r="L367" s="10">
        <f t="shared" si="21"/>
        <v>41687.606469907405</v>
      </c>
      <c r="M367" t="b">
        <v>0</v>
      </c>
      <c r="N367">
        <v>65</v>
      </c>
      <c r="O367" t="b">
        <v>1</v>
      </c>
      <c r="P367" t="s">
        <v>8269</v>
      </c>
      <c r="Q367" s="6">
        <f>E367/D367</f>
        <v>1.0397333333333334</v>
      </c>
      <c r="R367">
        <f>IFERROR(ROUND(E367/N367,0),0)</f>
        <v>240</v>
      </c>
      <c r="S367" t="str">
        <f t="shared" si="22"/>
        <v>film &amp; video</v>
      </c>
      <c r="T367" t="str">
        <f t="shared" si="23"/>
        <v>documentary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0">
        <f t="shared" si="20"/>
        <v>41068.793032407411</v>
      </c>
      <c r="K368">
        <v>1334948518</v>
      </c>
      <c r="L368" s="10">
        <f t="shared" si="21"/>
        <v>41038.793032407411</v>
      </c>
      <c r="M368" t="b">
        <v>0</v>
      </c>
      <c r="N368">
        <v>134</v>
      </c>
      <c r="O368" t="b">
        <v>1</v>
      </c>
      <c r="P368" t="s">
        <v>8269</v>
      </c>
      <c r="Q368" s="6">
        <f>E368/D368</f>
        <v>1.013157894736842</v>
      </c>
      <c r="R368">
        <f>IFERROR(ROUND(E368/N368,0),0)</f>
        <v>287</v>
      </c>
      <c r="S368" t="str">
        <f t="shared" si="22"/>
        <v>film &amp; video</v>
      </c>
      <c r="T368" t="str">
        <f t="shared" si="23"/>
        <v>documentary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0">
        <f t="shared" si="20"/>
        <v>41414.207638888889</v>
      </c>
      <c r="K369">
        <v>1363960278</v>
      </c>
      <c r="L369" s="10">
        <f t="shared" si="21"/>
        <v>41374.577291666668</v>
      </c>
      <c r="M369" t="b">
        <v>0</v>
      </c>
      <c r="N369">
        <v>119</v>
      </c>
      <c r="O369" t="b">
        <v>1</v>
      </c>
      <c r="P369" t="s">
        <v>8269</v>
      </c>
      <c r="Q369" s="6">
        <f>E369/D369</f>
        <v>1.033501</v>
      </c>
      <c r="R369">
        <f>IFERROR(ROUND(E369/N369,0),0)</f>
        <v>87</v>
      </c>
      <c r="S369" t="str">
        <f t="shared" si="22"/>
        <v>film &amp; video</v>
      </c>
      <c r="T369" t="str">
        <f t="shared" si="23"/>
        <v>documentary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0">
        <f t="shared" si="20"/>
        <v>42097.563912037032</v>
      </c>
      <c r="K370">
        <v>1423405922</v>
      </c>
      <c r="L370" s="10">
        <f t="shared" si="21"/>
        <v>42062.605578703704</v>
      </c>
      <c r="M370" t="b">
        <v>0</v>
      </c>
      <c r="N370">
        <v>159</v>
      </c>
      <c r="O370" t="b">
        <v>1</v>
      </c>
      <c r="P370" t="s">
        <v>8269</v>
      </c>
      <c r="Q370" s="6">
        <f>E370/D370</f>
        <v>1.04112</v>
      </c>
      <c r="R370">
        <f>IFERROR(ROUND(E370/N370,0),0)</f>
        <v>82</v>
      </c>
      <c r="S370" t="str">
        <f t="shared" si="22"/>
        <v>film &amp; video</v>
      </c>
      <c r="T370" t="str">
        <f t="shared" si="23"/>
        <v>documentary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0">
        <f t="shared" si="20"/>
        <v>40942.551724537036</v>
      </c>
      <c r="K371">
        <v>1324041269</v>
      </c>
      <c r="L371" s="10">
        <f t="shared" si="21"/>
        <v>40912.551724537036</v>
      </c>
      <c r="M371" t="b">
        <v>0</v>
      </c>
      <c r="N371">
        <v>167</v>
      </c>
      <c r="O371" t="b">
        <v>1</v>
      </c>
      <c r="P371" t="s">
        <v>8269</v>
      </c>
      <c r="Q371" s="6">
        <f>E371/D371</f>
        <v>1.1015569230769231</v>
      </c>
      <c r="R371">
        <f>IFERROR(ROUND(E371/N371,0),0)</f>
        <v>43</v>
      </c>
      <c r="S371" t="str">
        <f t="shared" si="22"/>
        <v>film &amp; video</v>
      </c>
      <c r="T371" t="str">
        <f t="shared" si="23"/>
        <v>documentary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0">
        <f t="shared" si="20"/>
        <v>42760.795138888891</v>
      </c>
      <c r="K372">
        <v>1481137500</v>
      </c>
      <c r="L372" s="10">
        <f t="shared" si="21"/>
        <v>42730.795138888891</v>
      </c>
      <c r="M372" t="b">
        <v>0</v>
      </c>
      <c r="N372">
        <v>43</v>
      </c>
      <c r="O372" t="b">
        <v>1</v>
      </c>
      <c r="P372" t="s">
        <v>8269</v>
      </c>
      <c r="Q372" s="6">
        <f>E372/D372</f>
        <v>1.2202</v>
      </c>
      <c r="R372">
        <f>IFERROR(ROUND(E372/N372,0),0)</f>
        <v>709</v>
      </c>
      <c r="S372" t="str">
        <f t="shared" si="22"/>
        <v>film &amp; video</v>
      </c>
      <c r="T372" t="str">
        <f t="shared" si="23"/>
        <v>documentary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0">
        <f t="shared" si="20"/>
        <v>41325.767812500002</v>
      </c>
      <c r="K373">
        <v>1355855139</v>
      </c>
      <c r="L373" s="10">
        <f t="shared" si="21"/>
        <v>41280.767812500002</v>
      </c>
      <c r="M373" t="b">
        <v>0</v>
      </c>
      <c r="N373">
        <v>1062</v>
      </c>
      <c r="O373" t="b">
        <v>1</v>
      </c>
      <c r="P373" t="s">
        <v>8269</v>
      </c>
      <c r="Q373" s="6">
        <f>E373/D373</f>
        <v>1.1416866666666667</v>
      </c>
      <c r="R373">
        <f>IFERROR(ROUND(E373/N373,0),0)</f>
        <v>161</v>
      </c>
      <c r="S373" t="str">
        <f t="shared" si="22"/>
        <v>film &amp; video</v>
      </c>
      <c r="T373" t="str">
        <f t="shared" si="23"/>
        <v>documentary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0">
        <f t="shared" si="20"/>
        <v>42484.666666666672</v>
      </c>
      <c r="K374">
        <v>1456408244</v>
      </c>
      <c r="L374" s="10">
        <f t="shared" si="21"/>
        <v>42444.576898148152</v>
      </c>
      <c r="M374" t="b">
        <v>0</v>
      </c>
      <c r="N374">
        <v>9</v>
      </c>
      <c r="O374" t="b">
        <v>1</v>
      </c>
      <c r="P374" t="s">
        <v>8269</v>
      </c>
      <c r="Q374" s="6">
        <f>E374/D374</f>
        <v>1.2533333333333334</v>
      </c>
      <c r="R374">
        <f>IFERROR(ROUND(E374/N374,0),0)</f>
        <v>42</v>
      </c>
      <c r="S374" t="str">
        <f t="shared" si="22"/>
        <v>film &amp; video</v>
      </c>
      <c r="T374" t="str">
        <f t="shared" si="23"/>
        <v>documentary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0">
        <f t="shared" si="20"/>
        <v>41127.91201388889</v>
      </c>
      <c r="K375">
        <v>1340056398</v>
      </c>
      <c r="L375" s="10">
        <f t="shared" si="21"/>
        <v>41097.91201388889</v>
      </c>
      <c r="M375" t="b">
        <v>0</v>
      </c>
      <c r="N375">
        <v>89</v>
      </c>
      <c r="O375" t="b">
        <v>1</v>
      </c>
      <c r="P375" t="s">
        <v>8269</v>
      </c>
      <c r="Q375" s="6">
        <f>E375/D375</f>
        <v>1.0666666666666667</v>
      </c>
      <c r="R375">
        <f>IFERROR(ROUND(E375/N375,0),0)</f>
        <v>90</v>
      </c>
      <c r="S375" t="str">
        <f t="shared" si="22"/>
        <v>film &amp; video</v>
      </c>
      <c r="T375" t="str">
        <f t="shared" si="23"/>
        <v>documentary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0">
        <f t="shared" si="20"/>
        <v>40821.889247685183</v>
      </c>
      <c r="K376">
        <v>1312320031</v>
      </c>
      <c r="L376" s="10">
        <f t="shared" si="21"/>
        <v>40776.889247685183</v>
      </c>
      <c r="M376" t="b">
        <v>0</v>
      </c>
      <c r="N376">
        <v>174</v>
      </c>
      <c r="O376" t="b">
        <v>1</v>
      </c>
      <c r="P376" t="s">
        <v>8269</v>
      </c>
      <c r="Q376" s="6">
        <f>E376/D376</f>
        <v>1.3065</v>
      </c>
      <c r="R376">
        <f>IFERROR(ROUND(E376/N376,0),0)</f>
        <v>45</v>
      </c>
      <c r="S376" t="str">
        <f t="shared" si="22"/>
        <v>film &amp; video</v>
      </c>
      <c r="T376" t="str">
        <f t="shared" si="23"/>
        <v>documentary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0">
        <f t="shared" si="20"/>
        <v>41718.720833333333</v>
      </c>
      <c r="K377">
        <v>1390088311</v>
      </c>
      <c r="L377" s="10">
        <f t="shared" si="21"/>
        <v>41676.985081018516</v>
      </c>
      <c r="M377" t="b">
        <v>0</v>
      </c>
      <c r="N377">
        <v>14</v>
      </c>
      <c r="O377" t="b">
        <v>1</v>
      </c>
      <c r="P377" t="s">
        <v>8269</v>
      </c>
      <c r="Q377" s="6">
        <f>E377/D377</f>
        <v>1.2</v>
      </c>
      <c r="R377">
        <f>IFERROR(ROUND(E377/N377,0),0)</f>
        <v>43</v>
      </c>
      <c r="S377" t="str">
        <f t="shared" si="22"/>
        <v>film &amp; video</v>
      </c>
      <c r="T377" t="str">
        <f t="shared" si="23"/>
        <v>documentary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0">
        <f t="shared" si="20"/>
        <v>42626.452731481477</v>
      </c>
      <c r="K378">
        <v>1469443916</v>
      </c>
      <c r="L378" s="10">
        <f t="shared" si="21"/>
        <v>42595.452731481477</v>
      </c>
      <c r="M378" t="b">
        <v>0</v>
      </c>
      <c r="N378">
        <v>48</v>
      </c>
      <c r="O378" t="b">
        <v>1</v>
      </c>
      <c r="P378" t="s">
        <v>8269</v>
      </c>
      <c r="Q378" s="6">
        <f>E378/D378</f>
        <v>1.0595918367346939</v>
      </c>
      <c r="R378">
        <f>IFERROR(ROUND(E378/N378,0),0)</f>
        <v>54</v>
      </c>
      <c r="S378" t="str">
        <f t="shared" si="22"/>
        <v>film &amp; video</v>
      </c>
      <c r="T378" t="str">
        <f t="shared" si="23"/>
        <v>documentary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0">
        <f t="shared" si="20"/>
        <v>42341.292361111111</v>
      </c>
      <c r="K379">
        <v>1444888868</v>
      </c>
      <c r="L379" s="10">
        <f t="shared" si="21"/>
        <v>42311.250787037032</v>
      </c>
      <c r="M379" t="b">
        <v>0</v>
      </c>
      <c r="N379">
        <v>133</v>
      </c>
      <c r="O379" t="b">
        <v>1</v>
      </c>
      <c r="P379" t="s">
        <v>8269</v>
      </c>
      <c r="Q379" s="6">
        <f>E379/D379</f>
        <v>1.1439999999999999</v>
      </c>
      <c r="R379">
        <f>IFERROR(ROUND(E379/N379,0),0)</f>
        <v>103</v>
      </c>
      <c r="S379" t="str">
        <f t="shared" si="22"/>
        <v>film &amp; video</v>
      </c>
      <c r="T379" t="str">
        <f t="shared" si="23"/>
        <v>documentary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0">
        <f t="shared" si="20"/>
        <v>42413.994444444441</v>
      </c>
      <c r="K380">
        <v>1451655808</v>
      </c>
      <c r="L380" s="10">
        <f t="shared" si="21"/>
        <v>42389.571851851855</v>
      </c>
      <c r="M380" t="b">
        <v>0</v>
      </c>
      <c r="N380">
        <v>83</v>
      </c>
      <c r="O380" t="b">
        <v>1</v>
      </c>
      <c r="P380" t="s">
        <v>8269</v>
      </c>
      <c r="Q380" s="6">
        <f>E380/D380</f>
        <v>1.1176666666666666</v>
      </c>
      <c r="R380">
        <f>IFERROR(ROUND(E380/N380,0),0)</f>
        <v>40</v>
      </c>
      <c r="S380" t="str">
        <f t="shared" si="22"/>
        <v>film &amp; video</v>
      </c>
      <c r="T380" t="str">
        <f t="shared" si="23"/>
        <v>documentary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0">
        <f t="shared" si="20"/>
        <v>41051.688333333332</v>
      </c>
      <c r="K381">
        <v>1332174672</v>
      </c>
      <c r="L381" s="10">
        <f t="shared" si="21"/>
        <v>41006.688333333332</v>
      </c>
      <c r="M381" t="b">
        <v>0</v>
      </c>
      <c r="N381">
        <v>149</v>
      </c>
      <c r="O381" t="b">
        <v>1</v>
      </c>
      <c r="P381" t="s">
        <v>8269</v>
      </c>
      <c r="Q381" s="6">
        <f>E381/D381</f>
        <v>1.1608000000000001</v>
      </c>
      <c r="R381">
        <f>IFERROR(ROUND(E381/N381,0),0)</f>
        <v>117</v>
      </c>
      <c r="S381" t="str">
        <f t="shared" si="22"/>
        <v>film &amp; video</v>
      </c>
      <c r="T381" t="str">
        <f t="shared" si="23"/>
        <v>documentary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0">
        <f t="shared" si="20"/>
        <v>42411.719814814816</v>
      </c>
      <c r="K382">
        <v>1451409392</v>
      </c>
      <c r="L382" s="10">
        <f t="shared" si="21"/>
        <v>42386.719814814816</v>
      </c>
      <c r="M382" t="b">
        <v>0</v>
      </c>
      <c r="N382">
        <v>49</v>
      </c>
      <c r="O382" t="b">
        <v>1</v>
      </c>
      <c r="P382" t="s">
        <v>8269</v>
      </c>
      <c r="Q382" s="6">
        <f>E382/D382</f>
        <v>1.415</v>
      </c>
      <c r="R382">
        <f>IFERROR(ROUND(E382/N382,0),0)</f>
        <v>116</v>
      </c>
      <c r="S382" t="str">
        <f t="shared" si="22"/>
        <v>film &amp; video</v>
      </c>
      <c r="T382" t="str">
        <f t="shared" si="23"/>
        <v>documentary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0">
        <f t="shared" si="20"/>
        <v>41139.208333333336</v>
      </c>
      <c r="K383">
        <v>1340642717</v>
      </c>
      <c r="L383" s="10">
        <f t="shared" si="21"/>
        <v>41104.698113425926</v>
      </c>
      <c r="M383" t="b">
        <v>0</v>
      </c>
      <c r="N383">
        <v>251</v>
      </c>
      <c r="O383" t="b">
        <v>1</v>
      </c>
      <c r="P383" t="s">
        <v>8269</v>
      </c>
      <c r="Q383" s="6">
        <f>E383/D383</f>
        <v>1.0472999999999999</v>
      </c>
      <c r="R383">
        <f>IFERROR(ROUND(E383/N383,0),0)</f>
        <v>104</v>
      </c>
      <c r="S383" t="str">
        <f t="shared" si="22"/>
        <v>film &amp; video</v>
      </c>
      <c r="T383" t="str">
        <f t="shared" si="23"/>
        <v>documentary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0">
        <f t="shared" si="20"/>
        <v>41177.709490740745</v>
      </c>
      <c r="K384">
        <v>1345741300</v>
      </c>
      <c r="L384" s="10">
        <f t="shared" si="21"/>
        <v>41163.709490740745</v>
      </c>
      <c r="M384" t="b">
        <v>0</v>
      </c>
      <c r="N384">
        <v>22</v>
      </c>
      <c r="O384" t="b">
        <v>1</v>
      </c>
      <c r="P384" t="s">
        <v>8269</v>
      </c>
      <c r="Q384" s="6">
        <f>E384/D384</f>
        <v>2.5583333333333331</v>
      </c>
      <c r="R384">
        <f>IFERROR(ROUND(E384/N384,0),0)</f>
        <v>70</v>
      </c>
      <c r="S384" t="str">
        <f t="shared" si="22"/>
        <v>film &amp; video</v>
      </c>
      <c r="T384" t="str">
        <f t="shared" si="23"/>
        <v>documentary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0">
        <f t="shared" si="20"/>
        <v>41797.117581018516</v>
      </c>
      <c r="K385">
        <v>1398480559</v>
      </c>
      <c r="L385" s="10">
        <f t="shared" si="21"/>
        <v>41774.117581018516</v>
      </c>
      <c r="M385" t="b">
        <v>0</v>
      </c>
      <c r="N385">
        <v>48</v>
      </c>
      <c r="O385" t="b">
        <v>1</v>
      </c>
      <c r="P385" t="s">
        <v>8269</v>
      </c>
      <c r="Q385" s="6">
        <f>E385/D385</f>
        <v>2.0670670670670672</v>
      </c>
      <c r="R385">
        <f>IFERROR(ROUND(E385/N385,0),0)</f>
        <v>43</v>
      </c>
      <c r="S385" t="str">
        <f t="shared" si="22"/>
        <v>film &amp; video</v>
      </c>
      <c r="T385" t="str">
        <f t="shared" si="23"/>
        <v>documentary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0">
        <f t="shared" si="20"/>
        <v>42029.781793981485</v>
      </c>
      <c r="K386">
        <v>1417977947</v>
      </c>
      <c r="L386" s="10">
        <f t="shared" si="21"/>
        <v>41999.781793981485</v>
      </c>
      <c r="M386" t="b">
        <v>0</v>
      </c>
      <c r="N386">
        <v>383</v>
      </c>
      <c r="O386" t="b">
        <v>1</v>
      </c>
      <c r="P386" t="s">
        <v>8269</v>
      </c>
      <c r="Q386" s="6">
        <f>E386/D386</f>
        <v>1.1210500000000001</v>
      </c>
      <c r="R386">
        <f>IFERROR(ROUND(E386/N386,0),0)</f>
        <v>59</v>
      </c>
      <c r="S386" t="str">
        <f t="shared" si="22"/>
        <v>film &amp; video</v>
      </c>
      <c r="T386" t="str">
        <f t="shared" si="23"/>
        <v>documentary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0">
        <f t="shared" ref="J387:J450" si="24">(I387/86400)+25569+(-5+24)</f>
        <v>41983.626168981486</v>
      </c>
      <c r="K387">
        <v>1413986501</v>
      </c>
      <c r="L387" s="10">
        <f t="shared" ref="L387:L450" si="25">(K387/86400)+25569+(-5+24)</f>
        <v>41953.584502314814</v>
      </c>
      <c r="M387" t="b">
        <v>0</v>
      </c>
      <c r="N387">
        <v>237</v>
      </c>
      <c r="O387" t="b">
        <v>1</v>
      </c>
      <c r="P387" t="s">
        <v>8269</v>
      </c>
      <c r="Q387" s="6">
        <f>E387/D387</f>
        <v>1.05982</v>
      </c>
      <c r="R387">
        <f>IFERROR(ROUND(E387/N387,0),0)</f>
        <v>112</v>
      </c>
      <c r="S387" t="str">
        <f t="shared" ref="S387:S450" si="26">LEFT(P387,FIND("/",P387)-1)</f>
        <v>film &amp; video</v>
      </c>
      <c r="T387" t="str">
        <f t="shared" ref="T387:T450" si="27">RIGHT(P387,LEN(P387)-FIND("/",P387))</f>
        <v>documentary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0">
        <f t="shared" si="24"/>
        <v>42245.951284722221</v>
      </c>
      <c r="K388">
        <v>1437950991</v>
      </c>
      <c r="L388" s="10">
        <f t="shared" si="25"/>
        <v>42230.951284722221</v>
      </c>
      <c r="M388" t="b">
        <v>0</v>
      </c>
      <c r="N388">
        <v>13</v>
      </c>
      <c r="O388" t="b">
        <v>1</v>
      </c>
      <c r="P388" t="s">
        <v>8269</v>
      </c>
      <c r="Q388" s="6">
        <f>E388/D388</f>
        <v>1.0016666666666667</v>
      </c>
      <c r="R388">
        <f>IFERROR(ROUND(E388/N388,0),0)</f>
        <v>46</v>
      </c>
      <c r="S388" t="str">
        <f t="shared" si="26"/>
        <v>film &amp; video</v>
      </c>
      <c r="T388" t="str">
        <f t="shared" si="27"/>
        <v>documentary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0">
        <f t="shared" si="24"/>
        <v>42250.25</v>
      </c>
      <c r="K389">
        <v>1436976858</v>
      </c>
      <c r="L389" s="10">
        <f t="shared" si="25"/>
        <v>42219.67659722222</v>
      </c>
      <c r="M389" t="b">
        <v>0</v>
      </c>
      <c r="N389">
        <v>562</v>
      </c>
      <c r="O389" t="b">
        <v>1</v>
      </c>
      <c r="P389" t="s">
        <v>8269</v>
      </c>
      <c r="Q389" s="6">
        <f>E389/D389</f>
        <v>2.1398947368421051</v>
      </c>
      <c r="R389">
        <f>IFERROR(ROUND(E389/N389,0),0)</f>
        <v>145</v>
      </c>
      <c r="S389" t="str">
        <f t="shared" si="26"/>
        <v>film &amp; video</v>
      </c>
      <c r="T389" t="str">
        <f t="shared" si="27"/>
        <v>documentary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0">
        <f t="shared" si="24"/>
        <v>42598.076157407406</v>
      </c>
      <c r="K390">
        <v>1467078580</v>
      </c>
      <c r="L390" s="10">
        <f t="shared" si="25"/>
        <v>42568.076157407406</v>
      </c>
      <c r="M390" t="b">
        <v>0</v>
      </c>
      <c r="N390">
        <v>71</v>
      </c>
      <c r="O390" t="b">
        <v>1</v>
      </c>
      <c r="P390" t="s">
        <v>8269</v>
      </c>
      <c r="Q390" s="6">
        <f>E390/D390</f>
        <v>1.2616000000000001</v>
      </c>
      <c r="R390">
        <f>IFERROR(ROUND(E390/N390,0),0)</f>
        <v>89</v>
      </c>
      <c r="S390" t="str">
        <f t="shared" si="26"/>
        <v>film &amp; video</v>
      </c>
      <c r="T390" t="str">
        <f t="shared" si="27"/>
        <v>documentary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0">
        <f t="shared" si="24"/>
        <v>41724.957638888889</v>
      </c>
      <c r="K391">
        <v>1391477450</v>
      </c>
      <c r="L391" s="10">
        <f t="shared" si="25"/>
        <v>41693.063078703708</v>
      </c>
      <c r="M391" t="b">
        <v>0</v>
      </c>
      <c r="N391">
        <v>1510</v>
      </c>
      <c r="O391" t="b">
        <v>1</v>
      </c>
      <c r="P391" t="s">
        <v>8269</v>
      </c>
      <c r="Q391" s="6">
        <f>E391/D391</f>
        <v>1.8153547058823529</v>
      </c>
      <c r="R391">
        <f>IFERROR(ROUND(E391/N391,0),0)</f>
        <v>82</v>
      </c>
      <c r="S391" t="str">
        <f t="shared" si="26"/>
        <v>film &amp; video</v>
      </c>
      <c r="T391" t="str">
        <f t="shared" si="27"/>
        <v>documentary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0">
        <f t="shared" si="24"/>
        <v>42151.036712962959</v>
      </c>
      <c r="K392">
        <v>1429318372</v>
      </c>
      <c r="L392" s="10">
        <f t="shared" si="25"/>
        <v>42131.036712962959</v>
      </c>
      <c r="M392" t="b">
        <v>0</v>
      </c>
      <c r="N392">
        <v>14</v>
      </c>
      <c r="O392" t="b">
        <v>1</v>
      </c>
      <c r="P392" t="s">
        <v>8269</v>
      </c>
      <c r="Q392" s="6">
        <f>E392/D392</f>
        <v>1</v>
      </c>
      <c r="R392">
        <f>IFERROR(ROUND(E392/N392,0),0)</f>
        <v>71</v>
      </c>
      <c r="S392" t="str">
        <f t="shared" si="26"/>
        <v>film &amp; video</v>
      </c>
      <c r="T392" t="str">
        <f t="shared" si="27"/>
        <v>documentary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0">
        <f t="shared" si="24"/>
        <v>40914.040972222225</v>
      </c>
      <c r="K393">
        <v>1321578051</v>
      </c>
      <c r="L393" s="10">
        <f t="shared" si="25"/>
        <v>40884.042256944442</v>
      </c>
      <c r="M393" t="b">
        <v>0</v>
      </c>
      <c r="N393">
        <v>193</v>
      </c>
      <c r="O393" t="b">
        <v>1</v>
      </c>
      <c r="P393" t="s">
        <v>8269</v>
      </c>
      <c r="Q393" s="6">
        <f>E393/D393</f>
        <v>1.0061</v>
      </c>
      <c r="R393">
        <f>IFERROR(ROUND(E393/N393,0),0)</f>
        <v>104</v>
      </c>
      <c r="S393" t="str">
        <f t="shared" si="26"/>
        <v>film &amp; video</v>
      </c>
      <c r="T393" t="str">
        <f t="shared" si="27"/>
        <v>documentary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0">
        <f t="shared" si="24"/>
        <v>40813.125</v>
      </c>
      <c r="K394">
        <v>1312823571</v>
      </c>
      <c r="L394" s="10">
        <f t="shared" si="25"/>
        <v>40782.717256944445</v>
      </c>
      <c r="M394" t="b">
        <v>0</v>
      </c>
      <c r="N394">
        <v>206</v>
      </c>
      <c r="O394" t="b">
        <v>1</v>
      </c>
      <c r="P394" t="s">
        <v>8269</v>
      </c>
      <c r="Q394" s="6">
        <f>E394/D394</f>
        <v>1.009027027027027</v>
      </c>
      <c r="R394">
        <f>IFERROR(ROUND(E394/N394,0),0)</f>
        <v>91</v>
      </c>
      <c r="S394" t="str">
        <f t="shared" si="26"/>
        <v>film &amp; video</v>
      </c>
      <c r="T394" t="str">
        <f t="shared" si="27"/>
        <v>documentary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0">
        <f t="shared" si="24"/>
        <v>41576.708935185183</v>
      </c>
      <c r="K395">
        <v>1378746052</v>
      </c>
      <c r="L395" s="10">
        <f t="shared" si="25"/>
        <v>41545.708935185183</v>
      </c>
      <c r="M395" t="b">
        <v>0</v>
      </c>
      <c r="N395">
        <v>351</v>
      </c>
      <c r="O395" t="b">
        <v>1</v>
      </c>
      <c r="P395" t="s">
        <v>8269</v>
      </c>
      <c r="Q395" s="6">
        <f>E395/D395</f>
        <v>1.10446</v>
      </c>
      <c r="R395">
        <f>IFERROR(ROUND(E395/N395,0),0)</f>
        <v>157</v>
      </c>
      <c r="S395" t="str">
        <f t="shared" si="26"/>
        <v>film &amp; video</v>
      </c>
      <c r="T395" t="str">
        <f t="shared" si="27"/>
        <v>documentary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0">
        <f t="shared" si="24"/>
        <v>42496.776412037041</v>
      </c>
      <c r="K396">
        <v>1455737882</v>
      </c>
      <c r="L396" s="10">
        <f t="shared" si="25"/>
        <v>42436.818078703705</v>
      </c>
      <c r="M396" t="b">
        <v>0</v>
      </c>
      <c r="N396">
        <v>50</v>
      </c>
      <c r="O396" t="b">
        <v>1</v>
      </c>
      <c r="P396" t="s">
        <v>8269</v>
      </c>
      <c r="Q396" s="6">
        <f>E396/D396</f>
        <v>1.118936170212766</v>
      </c>
      <c r="R396">
        <f>IFERROR(ROUND(E396/N396,0),0)</f>
        <v>105</v>
      </c>
      <c r="S396" t="str">
        <f t="shared" si="26"/>
        <v>film &amp; video</v>
      </c>
      <c r="T396" t="str">
        <f t="shared" si="27"/>
        <v>documentary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0">
        <f t="shared" si="24"/>
        <v>41045.897222222222</v>
      </c>
      <c r="K397">
        <v>1332452960</v>
      </c>
      <c r="L397" s="10">
        <f t="shared" si="25"/>
        <v>41009.909259259257</v>
      </c>
      <c r="M397" t="b">
        <v>0</v>
      </c>
      <c r="N397">
        <v>184</v>
      </c>
      <c r="O397" t="b">
        <v>1</v>
      </c>
      <c r="P397" t="s">
        <v>8269</v>
      </c>
      <c r="Q397" s="6">
        <f>E397/D397</f>
        <v>1.0804450000000001</v>
      </c>
      <c r="R397">
        <f>IFERROR(ROUND(E397/N397,0),0)</f>
        <v>59</v>
      </c>
      <c r="S397" t="str">
        <f t="shared" si="26"/>
        <v>film &amp; video</v>
      </c>
      <c r="T397" t="str">
        <f t="shared" si="27"/>
        <v>documentary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0">
        <f t="shared" si="24"/>
        <v>41116.564884259264</v>
      </c>
      <c r="K398">
        <v>1340372006</v>
      </c>
      <c r="L398" s="10">
        <f t="shared" si="25"/>
        <v>41101.564884259264</v>
      </c>
      <c r="M398" t="b">
        <v>0</v>
      </c>
      <c r="N398">
        <v>196</v>
      </c>
      <c r="O398" t="b">
        <v>1</v>
      </c>
      <c r="P398" t="s">
        <v>8269</v>
      </c>
      <c r="Q398" s="6">
        <f>E398/D398</f>
        <v>1.0666666666666667</v>
      </c>
      <c r="R398">
        <f>IFERROR(ROUND(E398/N398,0),0)</f>
        <v>82</v>
      </c>
      <c r="S398" t="str">
        <f t="shared" si="26"/>
        <v>film &amp; video</v>
      </c>
      <c r="T398" t="str">
        <f t="shared" si="27"/>
        <v>documentary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0">
        <f t="shared" si="24"/>
        <v>40441.155555555553</v>
      </c>
      <c r="K399">
        <v>1279651084</v>
      </c>
      <c r="L399" s="10">
        <f t="shared" si="25"/>
        <v>40398.776435185187</v>
      </c>
      <c r="M399" t="b">
        <v>0</v>
      </c>
      <c r="N399">
        <v>229</v>
      </c>
      <c r="O399" t="b">
        <v>1</v>
      </c>
      <c r="P399" t="s">
        <v>8269</v>
      </c>
      <c r="Q399" s="6">
        <f>E399/D399</f>
        <v>1.0390027322404372</v>
      </c>
      <c r="R399">
        <f>IFERROR(ROUND(E399/N399,0),0)</f>
        <v>56</v>
      </c>
      <c r="S399" t="str">
        <f t="shared" si="26"/>
        <v>film &amp; video</v>
      </c>
      <c r="T399" t="str">
        <f t="shared" si="27"/>
        <v>documentary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0">
        <f t="shared" si="24"/>
        <v>42142.793124999997</v>
      </c>
      <c r="K400">
        <v>1426446126</v>
      </c>
      <c r="L400" s="10">
        <f t="shared" si="25"/>
        <v>42097.793124999997</v>
      </c>
      <c r="M400" t="b">
        <v>0</v>
      </c>
      <c r="N400">
        <v>67</v>
      </c>
      <c r="O400" t="b">
        <v>1</v>
      </c>
      <c r="P400" t="s">
        <v>8269</v>
      </c>
      <c r="Q400" s="6">
        <f>E400/D400</f>
        <v>1.2516</v>
      </c>
      <c r="R400">
        <f>IFERROR(ROUND(E400/N400,0),0)</f>
        <v>140</v>
      </c>
      <c r="S400" t="str">
        <f t="shared" si="26"/>
        <v>film &amp; video</v>
      </c>
      <c r="T400" t="str">
        <f t="shared" si="27"/>
        <v>documentary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0">
        <f t="shared" si="24"/>
        <v>42737.5</v>
      </c>
      <c r="K401">
        <v>1479070867</v>
      </c>
      <c r="L401" s="10">
        <f t="shared" si="25"/>
        <v>42706.875775462962</v>
      </c>
      <c r="M401" t="b">
        <v>0</v>
      </c>
      <c r="N401">
        <v>95</v>
      </c>
      <c r="O401" t="b">
        <v>1</v>
      </c>
      <c r="P401" t="s">
        <v>8269</v>
      </c>
      <c r="Q401" s="6">
        <f>E401/D401</f>
        <v>1.0680499999999999</v>
      </c>
      <c r="R401">
        <f>IFERROR(ROUND(E401/N401,0),0)</f>
        <v>225</v>
      </c>
      <c r="S401" t="str">
        <f t="shared" si="26"/>
        <v>film &amp; video</v>
      </c>
      <c r="T401" t="str">
        <f t="shared" si="27"/>
        <v>documentary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0">
        <f t="shared" si="24"/>
        <v>41795.145833333336</v>
      </c>
      <c r="K402">
        <v>1397661347</v>
      </c>
      <c r="L402" s="10">
        <f t="shared" si="25"/>
        <v>41764.635960648149</v>
      </c>
      <c r="M402" t="b">
        <v>0</v>
      </c>
      <c r="N402">
        <v>62</v>
      </c>
      <c r="O402" t="b">
        <v>1</v>
      </c>
      <c r="P402" t="s">
        <v>8269</v>
      </c>
      <c r="Q402" s="6">
        <f>E402/D402</f>
        <v>1.1230249999999999</v>
      </c>
      <c r="R402">
        <f>IFERROR(ROUND(E402/N402,0),0)</f>
        <v>181</v>
      </c>
      <c r="S402" t="str">
        <f t="shared" si="26"/>
        <v>film &amp; video</v>
      </c>
      <c r="T402" t="str">
        <f t="shared" si="27"/>
        <v>documentary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0">
        <f t="shared" si="24"/>
        <v>40781.842245370368</v>
      </c>
      <c r="K403">
        <v>1310155970</v>
      </c>
      <c r="L403" s="10">
        <f t="shared" si="25"/>
        <v>40751.842245370368</v>
      </c>
      <c r="M403" t="b">
        <v>0</v>
      </c>
      <c r="N403">
        <v>73</v>
      </c>
      <c r="O403" t="b">
        <v>1</v>
      </c>
      <c r="P403" t="s">
        <v>8269</v>
      </c>
      <c r="Q403" s="6">
        <f>E403/D403</f>
        <v>1.0381199999999999</v>
      </c>
      <c r="R403">
        <f>IFERROR(ROUND(E403/N403,0),0)</f>
        <v>711</v>
      </c>
      <c r="S403" t="str">
        <f t="shared" si="26"/>
        <v>film &amp; video</v>
      </c>
      <c r="T403" t="str">
        <f t="shared" si="27"/>
        <v>documentary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0">
        <f t="shared" si="24"/>
        <v>42332.58121527778</v>
      </c>
      <c r="K404">
        <v>1444913817</v>
      </c>
      <c r="L404" s="10">
        <f t="shared" si="25"/>
        <v>42311.539548611108</v>
      </c>
      <c r="M404" t="b">
        <v>0</v>
      </c>
      <c r="N404">
        <v>43</v>
      </c>
      <c r="O404" t="b">
        <v>1</v>
      </c>
      <c r="P404" t="s">
        <v>8269</v>
      </c>
      <c r="Q404" s="6">
        <f>E404/D404</f>
        <v>1.4165000000000001</v>
      </c>
      <c r="R404">
        <f>IFERROR(ROUND(E404/N404,0),0)</f>
        <v>66</v>
      </c>
      <c r="S404" t="str">
        <f t="shared" si="26"/>
        <v>film &amp; video</v>
      </c>
      <c r="T404" t="str">
        <f t="shared" si="27"/>
        <v>documentary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0">
        <f t="shared" si="24"/>
        <v>40784.297222222223</v>
      </c>
      <c r="K405">
        <v>1308900441</v>
      </c>
      <c r="L405" s="10">
        <f t="shared" si="25"/>
        <v>40737.310659722221</v>
      </c>
      <c r="M405" t="b">
        <v>0</v>
      </c>
      <c r="N405">
        <v>70</v>
      </c>
      <c r="O405" t="b">
        <v>1</v>
      </c>
      <c r="P405" t="s">
        <v>8269</v>
      </c>
      <c r="Q405" s="6">
        <f>E405/D405</f>
        <v>1.0526</v>
      </c>
      <c r="R405">
        <f>IFERROR(ROUND(E405/N405,0),0)</f>
        <v>75</v>
      </c>
      <c r="S405" t="str">
        <f t="shared" si="26"/>
        <v>film &amp; video</v>
      </c>
      <c r="T405" t="str">
        <f t="shared" si="27"/>
        <v>documentary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0">
        <f t="shared" si="24"/>
        <v>41694.961111111115</v>
      </c>
      <c r="K406">
        <v>1389107062</v>
      </c>
      <c r="L406" s="10">
        <f t="shared" si="25"/>
        <v>41665.628032407403</v>
      </c>
      <c r="M406" t="b">
        <v>0</v>
      </c>
      <c r="N406">
        <v>271</v>
      </c>
      <c r="O406" t="b">
        <v>1</v>
      </c>
      <c r="P406" t="s">
        <v>8269</v>
      </c>
      <c r="Q406" s="6">
        <f>E406/D406</f>
        <v>1.0309142857142857</v>
      </c>
      <c r="R406">
        <f>IFERROR(ROUND(E406/N406,0),0)</f>
        <v>133</v>
      </c>
      <c r="S406" t="str">
        <f t="shared" si="26"/>
        <v>film &amp; video</v>
      </c>
      <c r="T406" t="str">
        <f t="shared" si="27"/>
        <v>documentary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0">
        <f t="shared" si="24"/>
        <v>41723.08494212963</v>
      </c>
      <c r="K407">
        <v>1391479339</v>
      </c>
      <c r="L407" s="10">
        <f t="shared" si="25"/>
        <v>41693.08494212963</v>
      </c>
      <c r="M407" t="b">
        <v>0</v>
      </c>
      <c r="N407">
        <v>55</v>
      </c>
      <c r="O407" t="b">
        <v>1</v>
      </c>
      <c r="P407" t="s">
        <v>8269</v>
      </c>
      <c r="Q407" s="6">
        <f>E407/D407</f>
        <v>1.0765957446808512</v>
      </c>
      <c r="R407">
        <f>IFERROR(ROUND(E407/N407,0),0)</f>
        <v>55</v>
      </c>
      <c r="S407" t="str">
        <f t="shared" si="26"/>
        <v>film &amp; video</v>
      </c>
      <c r="T407" t="str">
        <f t="shared" si="27"/>
        <v>documentary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0">
        <f t="shared" si="24"/>
        <v>40691.249305555553</v>
      </c>
      <c r="K408">
        <v>1301975637</v>
      </c>
      <c r="L408" s="10">
        <f t="shared" si="25"/>
        <v>40657.162465277775</v>
      </c>
      <c r="M408" t="b">
        <v>0</v>
      </c>
      <c r="N408">
        <v>35</v>
      </c>
      <c r="O408" t="b">
        <v>1</v>
      </c>
      <c r="P408" t="s">
        <v>8269</v>
      </c>
      <c r="Q408" s="6">
        <f>E408/D408</f>
        <v>1.0770464285714285</v>
      </c>
      <c r="R408">
        <f>IFERROR(ROUND(E408/N408,0),0)</f>
        <v>86</v>
      </c>
      <c r="S408" t="str">
        <f t="shared" si="26"/>
        <v>film &amp; video</v>
      </c>
      <c r="T408" t="str">
        <f t="shared" si="27"/>
        <v>documentary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0">
        <f t="shared" si="24"/>
        <v>40885.912615740745</v>
      </c>
      <c r="K409">
        <v>1316552050</v>
      </c>
      <c r="L409" s="10">
        <f t="shared" si="25"/>
        <v>40825.870949074073</v>
      </c>
      <c r="M409" t="b">
        <v>0</v>
      </c>
      <c r="N409">
        <v>22</v>
      </c>
      <c r="O409" t="b">
        <v>1</v>
      </c>
      <c r="P409" t="s">
        <v>8269</v>
      </c>
      <c r="Q409" s="6">
        <f>E409/D409</f>
        <v>1.0155000000000001</v>
      </c>
      <c r="R409">
        <f>IFERROR(ROUND(E409/N409,0),0)</f>
        <v>92</v>
      </c>
      <c r="S409" t="str">
        <f t="shared" si="26"/>
        <v>film &amp; video</v>
      </c>
      <c r="T409" t="str">
        <f t="shared" si="27"/>
        <v>documentary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0">
        <f t="shared" si="24"/>
        <v>41602.777662037035</v>
      </c>
      <c r="K410">
        <v>1380217190</v>
      </c>
      <c r="L410" s="10">
        <f t="shared" si="25"/>
        <v>41562.735995370371</v>
      </c>
      <c r="M410" t="b">
        <v>0</v>
      </c>
      <c r="N410">
        <v>38</v>
      </c>
      <c r="O410" t="b">
        <v>1</v>
      </c>
      <c r="P410" t="s">
        <v>8269</v>
      </c>
      <c r="Q410" s="6">
        <f>E410/D410</f>
        <v>1.0143766666666667</v>
      </c>
      <c r="R410">
        <f>IFERROR(ROUND(E410/N410,0),0)</f>
        <v>160</v>
      </c>
      <c r="S410" t="str">
        <f t="shared" si="26"/>
        <v>film &amp; video</v>
      </c>
      <c r="T410" t="str">
        <f t="shared" si="27"/>
        <v>documentary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0">
        <f t="shared" si="24"/>
        <v>42592.862777777773</v>
      </c>
      <c r="K411">
        <v>1466628144</v>
      </c>
      <c r="L411" s="10">
        <f t="shared" si="25"/>
        <v>42562.862777777773</v>
      </c>
      <c r="M411" t="b">
        <v>0</v>
      </c>
      <c r="N411">
        <v>15</v>
      </c>
      <c r="O411" t="b">
        <v>1</v>
      </c>
      <c r="P411" t="s">
        <v>8269</v>
      </c>
      <c r="Q411" s="6">
        <f>E411/D411</f>
        <v>1.3680000000000001</v>
      </c>
      <c r="R411">
        <f>IFERROR(ROUND(E411/N411,0),0)</f>
        <v>46</v>
      </c>
      <c r="S411" t="str">
        <f t="shared" si="26"/>
        <v>film &amp; video</v>
      </c>
      <c r="T411" t="str">
        <f t="shared" si="27"/>
        <v>documentary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0">
        <f t="shared" si="24"/>
        <v>42192.981446759259</v>
      </c>
      <c r="K412">
        <v>1429486397</v>
      </c>
      <c r="L412" s="10">
        <f t="shared" si="25"/>
        <v>42132.981446759259</v>
      </c>
      <c r="M412" t="b">
        <v>0</v>
      </c>
      <c r="N412">
        <v>7</v>
      </c>
      <c r="O412" t="b">
        <v>1</v>
      </c>
      <c r="P412" t="s">
        <v>8269</v>
      </c>
      <c r="Q412" s="6">
        <f>E412/D412</f>
        <v>1.2829999999999999</v>
      </c>
      <c r="R412">
        <f>IFERROR(ROUND(E412/N412,0),0)</f>
        <v>183</v>
      </c>
      <c r="S412" t="str">
        <f t="shared" si="26"/>
        <v>film &amp; video</v>
      </c>
      <c r="T412" t="str">
        <f t="shared" si="27"/>
        <v>documentary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0">
        <f t="shared" si="24"/>
        <v>41649.208333333336</v>
      </c>
      <c r="K413">
        <v>1384920804</v>
      </c>
      <c r="L413" s="10">
        <f t="shared" si="25"/>
        <v>41617.17597222222</v>
      </c>
      <c r="M413" t="b">
        <v>0</v>
      </c>
      <c r="N413">
        <v>241</v>
      </c>
      <c r="O413" t="b">
        <v>1</v>
      </c>
      <c r="P413" t="s">
        <v>8269</v>
      </c>
      <c r="Q413" s="6">
        <f>E413/D413</f>
        <v>1.0105</v>
      </c>
      <c r="R413">
        <f>IFERROR(ROUND(E413/N413,0),0)</f>
        <v>126</v>
      </c>
      <c r="S413" t="str">
        <f t="shared" si="26"/>
        <v>film &amp; video</v>
      </c>
      <c r="T413" t="str">
        <f t="shared" si="27"/>
        <v>documentary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0">
        <f t="shared" si="24"/>
        <v>41134.742800925924</v>
      </c>
      <c r="K414">
        <v>1341856178</v>
      </c>
      <c r="L414" s="10">
        <f t="shared" si="25"/>
        <v>41118.742800925924</v>
      </c>
      <c r="M414" t="b">
        <v>0</v>
      </c>
      <c r="N414">
        <v>55</v>
      </c>
      <c r="O414" t="b">
        <v>1</v>
      </c>
      <c r="P414" t="s">
        <v>8269</v>
      </c>
      <c r="Q414" s="6">
        <f>E414/D414</f>
        <v>1.2684</v>
      </c>
      <c r="R414">
        <f>IFERROR(ROUND(E414/N414,0),0)</f>
        <v>58</v>
      </c>
      <c r="S414" t="str">
        <f t="shared" si="26"/>
        <v>film &amp; video</v>
      </c>
      <c r="T414" t="str">
        <f t="shared" si="27"/>
        <v>documentary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0">
        <f t="shared" si="24"/>
        <v>41128.877442129626</v>
      </c>
      <c r="K415">
        <v>1340139811</v>
      </c>
      <c r="L415" s="10">
        <f t="shared" si="25"/>
        <v>41098.877442129626</v>
      </c>
      <c r="M415" t="b">
        <v>0</v>
      </c>
      <c r="N415">
        <v>171</v>
      </c>
      <c r="O415" t="b">
        <v>1</v>
      </c>
      <c r="P415" t="s">
        <v>8269</v>
      </c>
      <c r="Q415" s="6">
        <f>E415/D415</f>
        <v>1.0508593749999999</v>
      </c>
      <c r="R415">
        <f>IFERROR(ROUND(E415/N415,0),0)</f>
        <v>79</v>
      </c>
      <c r="S415" t="str">
        <f t="shared" si="26"/>
        <v>film &amp; video</v>
      </c>
      <c r="T415" t="str">
        <f t="shared" si="27"/>
        <v>documentary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0">
        <f t="shared" si="24"/>
        <v>41578.063252314816</v>
      </c>
      <c r="K416">
        <v>1378949465</v>
      </c>
      <c r="L416" s="10">
        <f t="shared" si="25"/>
        <v>41548.063252314816</v>
      </c>
      <c r="M416" t="b">
        <v>0</v>
      </c>
      <c r="N416">
        <v>208</v>
      </c>
      <c r="O416" t="b">
        <v>1</v>
      </c>
      <c r="P416" t="s">
        <v>8269</v>
      </c>
      <c r="Q416" s="6">
        <f>E416/D416</f>
        <v>1.0285405405405406</v>
      </c>
      <c r="R416">
        <f>IFERROR(ROUND(E416/N416,0),0)</f>
        <v>91</v>
      </c>
      <c r="S416" t="str">
        <f t="shared" si="26"/>
        <v>film &amp; video</v>
      </c>
      <c r="T416" t="str">
        <f t="shared" si="27"/>
        <v>documentary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0">
        <f t="shared" si="24"/>
        <v>41948.5</v>
      </c>
      <c r="K417">
        <v>1411417602</v>
      </c>
      <c r="L417" s="10">
        <f t="shared" si="25"/>
        <v>41923.851875</v>
      </c>
      <c r="M417" t="b">
        <v>0</v>
      </c>
      <c r="N417">
        <v>21</v>
      </c>
      <c r="O417" t="b">
        <v>1</v>
      </c>
      <c r="P417" t="s">
        <v>8269</v>
      </c>
      <c r="Q417" s="6">
        <f>E417/D417</f>
        <v>1.0214714285714286</v>
      </c>
      <c r="R417">
        <f>IFERROR(ROUND(E417/N417,0),0)</f>
        <v>68</v>
      </c>
      <c r="S417" t="str">
        <f t="shared" si="26"/>
        <v>film &amp; video</v>
      </c>
      <c r="T417" t="str">
        <f t="shared" si="27"/>
        <v>documentary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0">
        <f t="shared" si="24"/>
        <v>41697.396192129629</v>
      </c>
      <c r="K418">
        <v>1389259831</v>
      </c>
      <c r="L418" s="10">
        <f t="shared" si="25"/>
        <v>41667.396192129629</v>
      </c>
      <c r="M418" t="b">
        <v>0</v>
      </c>
      <c r="N418">
        <v>25</v>
      </c>
      <c r="O418" t="b">
        <v>1</v>
      </c>
      <c r="P418" t="s">
        <v>8269</v>
      </c>
      <c r="Q418" s="6">
        <f>E418/D418</f>
        <v>1.2021700000000002</v>
      </c>
      <c r="R418">
        <f>IFERROR(ROUND(E418/N418,0),0)</f>
        <v>48</v>
      </c>
      <c r="S418" t="str">
        <f t="shared" si="26"/>
        <v>film &amp; video</v>
      </c>
      <c r="T418" t="str">
        <f t="shared" si="27"/>
        <v>documentary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0">
        <f t="shared" si="24"/>
        <v>41391.189583333333</v>
      </c>
      <c r="K419">
        <v>1364426260</v>
      </c>
      <c r="L419" s="10">
        <f t="shared" si="25"/>
        <v>41379.970601851848</v>
      </c>
      <c r="M419" t="b">
        <v>0</v>
      </c>
      <c r="N419">
        <v>52</v>
      </c>
      <c r="O419" t="b">
        <v>1</v>
      </c>
      <c r="P419" t="s">
        <v>8269</v>
      </c>
      <c r="Q419" s="6">
        <f>E419/D419</f>
        <v>1.0024761904761905</v>
      </c>
      <c r="R419">
        <f>IFERROR(ROUND(E419/N419,0),0)</f>
        <v>202</v>
      </c>
      <c r="S419" t="str">
        <f t="shared" si="26"/>
        <v>film &amp; video</v>
      </c>
      <c r="T419" t="str">
        <f t="shared" si="27"/>
        <v>documentary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0">
        <f t="shared" si="24"/>
        <v>42227.282372685186</v>
      </c>
      <c r="K420">
        <v>1435041997</v>
      </c>
      <c r="L420" s="10">
        <f t="shared" si="25"/>
        <v>42197.282372685186</v>
      </c>
      <c r="M420" t="b">
        <v>0</v>
      </c>
      <c r="N420">
        <v>104</v>
      </c>
      <c r="O420" t="b">
        <v>1</v>
      </c>
      <c r="P420" t="s">
        <v>8269</v>
      </c>
      <c r="Q420" s="6">
        <f>E420/D420</f>
        <v>1.0063392857142857</v>
      </c>
      <c r="R420">
        <f>IFERROR(ROUND(E420/N420,0),0)</f>
        <v>217</v>
      </c>
      <c r="S420" t="str">
        <f t="shared" si="26"/>
        <v>film &amp; video</v>
      </c>
      <c r="T420" t="str">
        <f t="shared" si="27"/>
        <v>documentary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0">
        <f t="shared" si="24"/>
        <v>41473.842442129629</v>
      </c>
      <c r="K421">
        <v>1367352787</v>
      </c>
      <c r="L421" s="10">
        <f t="shared" si="25"/>
        <v>41413.842442129629</v>
      </c>
      <c r="M421" t="b">
        <v>0</v>
      </c>
      <c r="N421">
        <v>73</v>
      </c>
      <c r="O421" t="b">
        <v>1</v>
      </c>
      <c r="P421" t="s">
        <v>8269</v>
      </c>
      <c r="Q421" s="6">
        <f>E421/D421</f>
        <v>1.004375</v>
      </c>
      <c r="R421">
        <f>IFERROR(ROUND(E421/N421,0),0)</f>
        <v>110</v>
      </c>
      <c r="S421" t="str">
        <f t="shared" si="26"/>
        <v>film &amp; video</v>
      </c>
      <c r="T421" t="str">
        <f t="shared" si="27"/>
        <v>documentary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0">
        <f t="shared" si="24"/>
        <v>41731.194803240738</v>
      </c>
      <c r="K422">
        <v>1392183631</v>
      </c>
      <c r="L422" s="10">
        <f t="shared" si="25"/>
        <v>41701.23646990741</v>
      </c>
      <c r="M422" t="b">
        <v>0</v>
      </c>
      <c r="N422">
        <v>3</v>
      </c>
      <c r="O422" t="b">
        <v>0</v>
      </c>
      <c r="P422" t="s">
        <v>8270</v>
      </c>
      <c r="Q422" s="6">
        <f>E422/D422</f>
        <v>4.3939393939393936E-3</v>
      </c>
      <c r="R422">
        <f>IFERROR(ROUND(E422/N422,0),0)</f>
        <v>5</v>
      </c>
      <c r="S422" t="str">
        <f t="shared" si="26"/>
        <v>film &amp; video</v>
      </c>
      <c r="T422" t="str">
        <f t="shared" si="27"/>
        <v>animation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0">
        <f t="shared" si="24"/>
        <v>42256.491388888884</v>
      </c>
      <c r="K423">
        <v>1434973656</v>
      </c>
      <c r="L423" s="10">
        <f t="shared" si="25"/>
        <v>42196.491388888884</v>
      </c>
      <c r="M423" t="b">
        <v>0</v>
      </c>
      <c r="N423">
        <v>6</v>
      </c>
      <c r="O423" t="b">
        <v>0</v>
      </c>
      <c r="P423" t="s">
        <v>8270</v>
      </c>
      <c r="Q423" s="6">
        <f>E423/D423</f>
        <v>2.0066666666666667E-2</v>
      </c>
      <c r="R423">
        <f>IFERROR(ROUND(E423/N423,0),0)</f>
        <v>50</v>
      </c>
      <c r="S423" t="str">
        <f t="shared" si="26"/>
        <v>film &amp; video</v>
      </c>
      <c r="T423" t="str">
        <f t="shared" si="27"/>
        <v>animation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0">
        <f t="shared" si="24"/>
        <v>41912.260381944448</v>
      </c>
      <c r="K424">
        <v>1407824097</v>
      </c>
      <c r="L424" s="10">
        <f t="shared" si="25"/>
        <v>41882.260381944448</v>
      </c>
      <c r="M424" t="b">
        <v>0</v>
      </c>
      <c r="N424">
        <v>12</v>
      </c>
      <c r="O424" t="b">
        <v>0</v>
      </c>
      <c r="P424" t="s">
        <v>8270</v>
      </c>
      <c r="Q424" s="6">
        <f>E424/D424</f>
        <v>1.0749999999999999E-2</v>
      </c>
      <c r="R424">
        <f>IFERROR(ROUND(E424/N424,0),0)</f>
        <v>36</v>
      </c>
      <c r="S424" t="str">
        <f t="shared" si="26"/>
        <v>film &amp; video</v>
      </c>
      <c r="T424" t="str">
        <f t="shared" si="27"/>
        <v>animation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0">
        <f t="shared" si="24"/>
        <v>41449.92627314815</v>
      </c>
      <c r="K425">
        <v>1367878430</v>
      </c>
      <c r="L425" s="10">
        <f t="shared" si="25"/>
        <v>41419.92627314815</v>
      </c>
      <c r="M425" t="b">
        <v>0</v>
      </c>
      <c r="N425">
        <v>13</v>
      </c>
      <c r="O425" t="b">
        <v>0</v>
      </c>
      <c r="P425" t="s">
        <v>8270</v>
      </c>
      <c r="Q425" s="6">
        <f>E425/D425</f>
        <v>7.6499999999999997E-3</v>
      </c>
      <c r="R425">
        <f>IFERROR(ROUND(E425/N425,0),0)</f>
        <v>12</v>
      </c>
      <c r="S425" t="str">
        <f t="shared" si="26"/>
        <v>film &amp; video</v>
      </c>
      <c r="T425" t="str">
        <f t="shared" si="27"/>
        <v>animation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0">
        <f t="shared" si="24"/>
        <v>41013.334479166668</v>
      </c>
      <c r="K426">
        <v>1327568499</v>
      </c>
      <c r="L426" s="10">
        <f t="shared" si="25"/>
        <v>40953.376145833332</v>
      </c>
      <c r="M426" t="b">
        <v>0</v>
      </c>
      <c r="N426">
        <v>5</v>
      </c>
      <c r="O426" t="b">
        <v>0</v>
      </c>
      <c r="P426" t="s">
        <v>8270</v>
      </c>
      <c r="Q426" s="6">
        <f>E426/D426</f>
        <v>6.7966666666666675E-2</v>
      </c>
      <c r="R426">
        <f>IFERROR(ROUND(E426/N426,0),0)</f>
        <v>41</v>
      </c>
      <c r="S426" t="str">
        <f t="shared" si="26"/>
        <v>film &amp; video</v>
      </c>
      <c r="T426" t="str">
        <f t="shared" si="27"/>
        <v>animation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0">
        <f t="shared" si="24"/>
        <v>42354.902824074074</v>
      </c>
      <c r="K427">
        <v>1443472804</v>
      </c>
      <c r="L427" s="10">
        <f t="shared" si="25"/>
        <v>42294.861157407402</v>
      </c>
      <c r="M427" t="b">
        <v>0</v>
      </c>
      <c r="N427">
        <v>2</v>
      </c>
      <c r="O427" t="b">
        <v>0</v>
      </c>
      <c r="P427" t="s">
        <v>8270</v>
      </c>
      <c r="Q427" s="6">
        <f>E427/D427</f>
        <v>1.2E-4</v>
      </c>
      <c r="R427">
        <f>IFERROR(ROUND(E427/N427,0),0)</f>
        <v>3</v>
      </c>
      <c r="S427" t="str">
        <f t="shared" si="26"/>
        <v>film &amp; video</v>
      </c>
      <c r="T427" t="str">
        <f t="shared" si="27"/>
        <v>animation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0">
        <f t="shared" si="24"/>
        <v>42449.711967592593</v>
      </c>
      <c r="K428">
        <v>1454259914</v>
      </c>
      <c r="L428" s="10">
        <f t="shared" si="25"/>
        <v>42419.711967592593</v>
      </c>
      <c r="M428" t="b">
        <v>0</v>
      </c>
      <c r="N428">
        <v>8</v>
      </c>
      <c r="O428" t="b">
        <v>0</v>
      </c>
      <c r="P428" t="s">
        <v>8270</v>
      </c>
      <c r="Q428" s="6">
        <f>E428/D428</f>
        <v>1.3299999999999999E-2</v>
      </c>
      <c r="R428">
        <f>IFERROR(ROUND(E428/N428,0),0)</f>
        <v>17</v>
      </c>
      <c r="S428" t="str">
        <f t="shared" si="26"/>
        <v>film &amp; video</v>
      </c>
      <c r="T428" t="str">
        <f t="shared" si="27"/>
        <v>animation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0">
        <f t="shared" si="24"/>
        <v>42318.790972222225</v>
      </c>
      <c r="K429">
        <v>1444340940</v>
      </c>
      <c r="L429" s="10">
        <f t="shared" si="25"/>
        <v>42304.90902777778</v>
      </c>
      <c r="M429" t="b">
        <v>0</v>
      </c>
      <c r="N429">
        <v>0</v>
      </c>
      <c r="O429" t="b">
        <v>0</v>
      </c>
      <c r="P429" t="s">
        <v>8270</v>
      </c>
      <c r="Q429" s="6">
        <f>E429/D429</f>
        <v>0</v>
      </c>
      <c r="R429">
        <f>IFERROR(ROUND(E429/N429,0),0)</f>
        <v>0</v>
      </c>
      <c r="S429" t="str">
        <f t="shared" si="26"/>
        <v>film &amp; video</v>
      </c>
      <c r="T429" t="str">
        <f t="shared" si="27"/>
        <v>animation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0">
        <f t="shared" si="24"/>
        <v>41825.916666666664</v>
      </c>
      <c r="K430">
        <v>1400523845</v>
      </c>
      <c r="L430" s="10">
        <f t="shared" si="25"/>
        <v>41797.766724537039</v>
      </c>
      <c r="M430" t="b">
        <v>0</v>
      </c>
      <c r="N430">
        <v>13</v>
      </c>
      <c r="O430" t="b">
        <v>0</v>
      </c>
      <c r="P430" t="s">
        <v>8270</v>
      </c>
      <c r="Q430" s="6">
        <f>E430/D430</f>
        <v>5.6333333333333332E-2</v>
      </c>
      <c r="R430">
        <f>IFERROR(ROUND(E430/N430,0),0)</f>
        <v>52</v>
      </c>
      <c r="S430" t="str">
        <f t="shared" si="26"/>
        <v>film &amp; video</v>
      </c>
      <c r="T430" t="str">
        <f t="shared" si="27"/>
        <v>animation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0">
        <f t="shared" si="24"/>
        <v>40163.207638888889</v>
      </c>
      <c r="K431">
        <v>1252964282</v>
      </c>
      <c r="L431" s="10">
        <f t="shared" si="25"/>
        <v>40089.901412037041</v>
      </c>
      <c r="M431" t="b">
        <v>0</v>
      </c>
      <c r="N431">
        <v>0</v>
      </c>
      <c r="O431" t="b">
        <v>0</v>
      </c>
      <c r="P431" t="s">
        <v>8270</v>
      </c>
      <c r="Q431" s="6">
        <f>E431/D431</f>
        <v>0</v>
      </c>
      <c r="R431">
        <f>IFERROR(ROUND(E431/N431,0),0)</f>
        <v>0</v>
      </c>
      <c r="S431" t="str">
        <f t="shared" si="26"/>
        <v>film &amp; video</v>
      </c>
      <c r="T431" t="str">
        <f t="shared" si="27"/>
        <v>animation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0">
        <f t="shared" si="24"/>
        <v>41547.107256944444</v>
      </c>
      <c r="K432">
        <v>1377570867</v>
      </c>
      <c r="L432" s="10">
        <f t="shared" si="25"/>
        <v>41532.107256944444</v>
      </c>
      <c r="M432" t="b">
        <v>0</v>
      </c>
      <c r="N432">
        <v>5</v>
      </c>
      <c r="O432" t="b">
        <v>0</v>
      </c>
      <c r="P432" t="s">
        <v>8270</v>
      </c>
      <c r="Q432" s="6">
        <f>E432/D432</f>
        <v>2.4E-2</v>
      </c>
      <c r="R432">
        <f>IFERROR(ROUND(E432/N432,0),0)</f>
        <v>5</v>
      </c>
      <c r="S432" t="str">
        <f t="shared" si="26"/>
        <v>film &amp; video</v>
      </c>
      <c r="T432" t="str">
        <f t="shared" si="27"/>
        <v>animation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0">
        <f t="shared" si="24"/>
        <v>42575.871331018519</v>
      </c>
      <c r="K433">
        <v>1465160083</v>
      </c>
      <c r="L433" s="10">
        <f t="shared" si="25"/>
        <v>42545.871331018519</v>
      </c>
      <c r="M433" t="b">
        <v>0</v>
      </c>
      <c r="N433">
        <v>8</v>
      </c>
      <c r="O433" t="b">
        <v>0</v>
      </c>
      <c r="P433" t="s">
        <v>8270</v>
      </c>
      <c r="Q433" s="6">
        <f>E433/D433</f>
        <v>0.13833333333333334</v>
      </c>
      <c r="R433">
        <f>IFERROR(ROUND(E433/N433,0),0)</f>
        <v>52</v>
      </c>
      <c r="S433" t="str">
        <f t="shared" si="26"/>
        <v>film &amp; video</v>
      </c>
      <c r="T433" t="str">
        <f t="shared" si="27"/>
        <v>animation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0">
        <f t="shared" si="24"/>
        <v>42317.726631944446</v>
      </c>
      <c r="K434">
        <v>1440264381</v>
      </c>
      <c r="L434" s="10">
        <f t="shared" si="25"/>
        <v>42257.726631944446</v>
      </c>
      <c r="M434" t="b">
        <v>0</v>
      </c>
      <c r="N434">
        <v>8</v>
      </c>
      <c r="O434" t="b">
        <v>0</v>
      </c>
      <c r="P434" t="s">
        <v>8270</v>
      </c>
      <c r="Q434" s="6">
        <f>E434/D434</f>
        <v>9.5000000000000001E-2</v>
      </c>
      <c r="R434">
        <f>IFERROR(ROUND(E434/N434,0),0)</f>
        <v>71</v>
      </c>
      <c r="S434" t="str">
        <f t="shared" si="26"/>
        <v>film &amp; video</v>
      </c>
      <c r="T434" t="str">
        <f t="shared" si="27"/>
        <v>animation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0">
        <f t="shared" si="24"/>
        <v>42307.629884259259</v>
      </c>
      <c r="K435">
        <v>1439392022</v>
      </c>
      <c r="L435" s="10">
        <f t="shared" si="25"/>
        <v>42247.629884259259</v>
      </c>
      <c r="M435" t="b">
        <v>0</v>
      </c>
      <c r="N435">
        <v>0</v>
      </c>
      <c r="O435" t="b">
        <v>0</v>
      </c>
      <c r="P435" t="s">
        <v>8270</v>
      </c>
      <c r="Q435" s="6">
        <f>E435/D435</f>
        <v>0</v>
      </c>
      <c r="R435">
        <f>IFERROR(ROUND(E435/N435,0),0)</f>
        <v>0</v>
      </c>
      <c r="S435" t="str">
        <f t="shared" si="26"/>
        <v>film &amp; video</v>
      </c>
      <c r="T435" t="str">
        <f t="shared" si="27"/>
        <v>animation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0">
        <f t="shared" si="24"/>
        <v>41628.876180555555</v>
      </c>
      <c r="K436">
        <v>1383076902</v>
      </c>
      <c r="L436" s="10">
        <f t="shared" si="25"/>
        <v>41595.834513888891</v>
      </c>
      <c r="M436" t="b">
        <v>0</v>
      </c>
      <c r="N436">
        <v>2</v>
      </c>
      <c r="O436" t="b">
        <v>0</v>
      </c>
      <c r="P436" t="s">
        <v>8270</v>
      </c>
      <c r="Q436" s="6">
        <f>E436/D436</f>
        <v>0.05</v>
      </c>
      <c r="R436">
        <f>IFERROR(ROUND(E436/N436,0),0)</f>
        <v>63</v>
      </c>
      <c r="S436" t="str">
        <f t="shared" si="26"/>
        <v>film &amp; video</v>
      </c>
      <c r="T436" t="str">
        <f t="shared" si="27"/>
        <v>animation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0">
        <f t="shared" si="24"/>
        <v>41549.747453703705</v>
      </c>
      <c r="K437">
        <v>1376502980</v>
      </c>
      <c r="L437" s="10">
        <f t="shared" si="25"/>
        <v>41519.747453703705</v>
      </c>
      <c r="M437" t="b">
        <v>0</v>
      </c>
      <c r="N437">
        <v>3</v>
      </c>
      <c r="O437" t="b">
        <v>0</v>
      </c>
      <c r="P437" t="s">
        <v>8270</v>
      </c>
      <c r="Q437" s="6">
        <f>E437/D437</f>
        <v>2.7272727272727273E-5</v>
      </c>
      <c r="R437">
        <f>IFERROR(ROUND(E437/N437,0),0)</f>
        <v>1</v>
      </c>
      <c r="S437" t="str">
        <f t="shared" si="26"/>
        <v>film &amp; video</v>
      </c>
      <c r="T437" t="str">
        <f t="shared" si="27"/>
        <v>animation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0">
        <f t="shared" si="24"/>
        <v>41505.36241898148</v>
      </c>
      <c r="K438">
        <v>1372668113</v>
      </c>
      <c r="L438" s="10">
        <f t="shared" si="25"/>
        <v>41475.36241898148</v>
      </c>
      <c r="M438" t="b">
        <v>0</v>
      </c>
      <c r="N438">
        <v>0</v>
      </c>
      <c r="O438" t="b">
        <v>0</v>
      </c>
      <c r="P438" t="s">
        <v>8270</v>
      </c>
      <c r="Q438" s="6">
        <f>E438/D438</f>
        <v>0</v>
      </c>
      <c r="R438">
        <f>IFERROR(ROUND(E438/N438,0),0)</f>
        <v>0</v>
      </c>
      <c r="S438" t="str">
        <f t="shared" si="26"/>
        <v>film &amp; video</v>
      </c>
      <c r="T438" t="str">
        <f t="shared" si="27"/>
        <v>animation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0">
        <f t="shared" si="24"/>
        <v>42670.31858796296</v>
      </c>
      <c r="K439">
        <v>1470728326</v>
      </c>
      <c r="L439" s="10">
        <f t="shared" si="25"/>
        <v>42610.31858796296</v>
      </c>
      <c r="M439" t="b">
        <v>0</v>
      </c>
      <c r="N439">
        <v>0</v>
      </c>
      <c r="O439" t="b">
        <v>0</v>
      </c>
      <c r="P439" t="s">
        <v>8270</v>
      </c>
      <c r="Q439" s="6">
        <f>E439/D439</f>
        <v>0</v>
      </c>
      <c r="R439">
        <f>IFERROR(ROUND(E439/N439,0),0)</f>
        <v>0</v>
      </c>
      <c r="S439" t="str">
        <f t="shared" si="26"/>
        <v>film &amp; video</v>
      </c>
      <c r="T439" t="str">
        <f t="shared" si="27"/>
        <v>animation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0">
        <f t="shared" si="24"/>
        <v>42345.302754629629</v>
      </c>
      <c r="K440">
        <v>1445235358</v>
      </c>
      <c r="L440" s="10">
        <f t="shared" si="25"/>
        <v>42315.261087962965</v>
      </c>
      <c r="M440" t="b">
        <v>0</v>
      </c>
      <c r="N440">
        <v>11</v>
      </c>
      <c r="O440" t="b">
        <v>0</v>
      </c>
      <c r="P440" t="s">
        <v>8270</v>
      </c>
      <c r="Q440" s="6">
        <f>E440/D440</f>
        <v>9.3799999999999994E-2</v>
      </c>
      <c r="R440">
        <f>IFERROR(ROUND(E440/N440,0),0)</f>
        <v>171</v>
      </c>
      <c r="S440" t="str">
        <f t="shared" si="26"/>
        <v>film &amp; video</v>
      </c>
      <c r="T440" t="str">
        <f t="shared" si="27"/>
        <v>animation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0">
        <f t="shared" si="24"/>
        <v>41948.761782407411</v>
      </c>
      <c r="K441">
        <v>1412705818</v>
      </c>
      <c r="L441" s="10">
        <f t="shared" si="25"/>
        <v>41938.761782407411</v>
      </c>
      <c r="M441" t="b">
        <v>0</v>
      </c>
      <c r="N441">
        <v>0</v>
      </c>
      <c r="O441" t="b">
        <v>0</v>
      </c>
      <c r="P441" t="s">
        <v>8270</v>
      </c>
      <c r="Q441" s="6">
        <f>E441/D441</f>
        <v>0</v>
      </c>
      <c r="R441">
        <f>IFERROR(ROUND(E441/N441,0),0)</f>
        <v>0</v>
      </c>
      <c r="S441" t="str">
        <f t="shared" si="26"/>
        <v>film &amp; video</v>
      </c>
      <c r="T441" t="str">
        <f t="shared" si="27"/>
        <v>animation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0">
        <f t="shared" si="24"/>
        <v>42472.943900462968</v>
      </c>
      <c r="K442">
        <v>1456270753</v>
      </c>
      <c r="L442" s="10">
        <f t="shared" si="25"/>
        <v>42442.985567129625</v>
      </c>
      <c r="M442" t="b">
        <v>0</v>
      </c>
      <c r="N442">
        <v>1</v>
      </c>
      <c r="O442" t="b">
        <v>0</v>
      </c>
      <c r="P442" t="s">
        <v>8270</v>
      </c>
      <c r="Q442" s="6">
        <f>E442/D442</f>
        <v>1E-3</v>
      </c>
      <c r="R442">
        <f>IFERROR(ROUND(E442/N442,0),0)</f>
        <v>5</v>
      </c>
      <c r="S442" t="str">
        <f t="shared" si="26"/>
        <v>film &amp; video</v>
      </c>
      <c r="T442" t="str">
        <f t="shared" si="27"/>
        <v>animation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0">
        <f t="shared" si="24"/>
        <v>41599.793935185182</v>
      </c>
      <c r="K443">
        <v>1380826996</v>
      </c>
      <c r="L443" s="10">
        <f t="shared" si="25"/>
        <v>41569.793935185182</v>
      </c>
      <c r="M443" t="b">
        <v>0</v>
      </c>
      <c r="N443">
        <v>0</v>
      </c>
      <c r="O443" t="b">
        <v>0</v>
      </c>
      <c r="P443" t="s">
        <v>8270</v>
      </c>
      <c r="Q443" s="6">
        <f>E443/D443</f>
        <v>0</v>
      </c>
      <c r="R443">
        <f>IFERROR(ROUND(E443/N443,0),0)</f>
        <v>0</v>
      </c>
      <c r="S443" t="str">
        <f t="shared" si="26"/>
        <v>film &amp; video</v>
      </c>
      <c r="T443" t="str">
        <f t="shared" si="27"/>
        <v>animation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0">
        <f t="shared" si="24"/>
        <v>42073.888692129629</v>
      </c>
      <c r="K444">
        <v>1421788783</v>
      </c>
      <c r="L444" s="10">
        <f t="shared" si="25"/>
        <v>42043.888692129629</v>
      </c>
      <c r="M444" t="b">
        <v>0</v>
      </c>
      <c r="N444">
        <v>17</v>
      </c>
      <c r="O444" t="b">
        <v>0</v>
      </c>
      <c r="P444" t="s">
        <v>8270</v>
      </c>
      <c r="Q444" s="6">
        <f>E444/D444</f>
        <v>0.39358823529411763</v>
      </c>
      <c r="R444">
        <f>IFERROR(ROUND(E444/N444,0),0)</f>
        <v>394</v>
      </c>
      <c r="S444" t="str">
        <f t="shared" si="26"/>
        <v>film &amp; video</v>
      </c>
      <c r="T444" t="str">
        <f t="shared" si="27"/>
        <v>animation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0">
        <f t="shared" si="24"/>
        <v>41699.015057870369</v>
      </c>
      <c r="K445">
        <v>1389399701</v>
      </c>
      <c r="L445" s="10">
        <f t="shared" si="25"/>
        <v>41669.015057870369</v>
      </c>
      <c r="M445" t="b">
        <v>0</v>
      </c>
      <c r="N445">
        <v>2</v>
      </c>
      <c r="O445" t="b">
        <v>0</v>
      </c>
      <c r="P445" t="s">
        <v>8270</v>
      </c>
      <c r="Q445" s="6">
        <f>E445/D445</f>
        <v>1E-3</v>
      </c>
      <c r="R445">
        <f>IFERROR(ROUND(E445/N445,0),0)</f>
        <v>5</v>
      </c>
      <c r="S445" t="str">
        <f t="shared" si="26"/>
        <v>film &amp; video</v>
      </c>
      <c r="T445" t="str">
        <f t="shared" si="27"/>
        <v>animation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0">
        <f t="shared" si="24"/>
        <v>40973.906956018516</v>
      </c>
      <c r="K446">
        <v>1324158361</v>
      </c>
      <c r="L446" s="10">
        <f t="shared" si="25"/>
        <v>40913.906956018516</v>
      </c>
      <c r="M446" t="b">
        <v>0</v>
      </c>
      <c r="N446">
        <v>1</v>
      </c>
      <c r="O446" t="b">
        <v>0</v>
      </c>
      <c r="P446" t="s">
        <v>8270</v>
      </c>
      <c r="Q446" s="6">
        <f>E446/D446</f>
        <v>0.05</v>
      </c>
      <c r="R446">
        <f>IFERROR(ROUND(E446/N446,0),0)</f>
        <v>50</v>
      </c>
      <c r="S446" t="str">
        <f t="shared" si="26"/>
        <v>film &amp; video</v>
      </c>
      <c r="T446" t="str">
        <f t="shared" si="27"/>
        <v>animation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0">
        <f t="shared" si="24"/>
        <v>42164.335358796292</v>
      </c>
      <c r="K447">
        <v>1430899375</v>
      </c>
      <c r="L447" s="10">
        <f t="shared" si="25"/>
        <v>42149.335358796292</v>
      </c>
      <c r="M447" t="b">
        <v>0</v>
      </c>
      <c r="N447">
        <v>2</v>
      </c>
      <c r="O447" t="b">
        <v>0</v>
      </c>
      <c r="P447" t="s">
        <v>8270</v>
      </c>
      <c r="Q447" s="6">
        <f>E447/D447</f>
        <v>3.3333333333333335E-5</v>
      </c>
      <c r="R447">
        <f>IFERROR(ROUND(E447/N447,0),0)</f>
        <v>1</v>
      </c>
      <c r="S447" t="str">
        <f t="shared" si="26"/>
        <v>film &amp; video</v>
      </c>
      <c r="T447" t="str">
        <f t="shared" si="27"/>
        <v>animation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0">
        <f t="shared" si="24"/>
        <v>42086.083564814813</v>
      </c>
      <c r="K448">
        <v>1422842420</v>
      </c>
      <c r="L448" s="10">
        <f t="shared" si="25"/>
        <v>42056.083564814813</v>
      </c>
      <c r="M448" t="b">
        <v>0</v>
      </c>
      <c r="N448">
        <v>16</v>
      </c>
      <c r="O448" t="b">
        <v>0</v>
      </c>
      <c r="P448" t="s">
        <v>8270</v>
      </c>
      <c r="Q448" s="6">
        <f>E448/D448</f>
        <v>7.2952380952380949E-2</v>
      </c>
      <c r="R448">
        <f>IFERROR(ROUND(E448/N448,0),0)</f>
        <v>48</v>
      </c>
      <c r="S448" t="str">
        <f t="shared" si="26"/>
        <v>film &amp; video</v>
      </c>
      <c r="T448" t="str">
        <f t="shared" si="27"/>
        <v>animation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0">
        <f t="shared" si="24"/>
        <v>41375.513460648144</v>
      </c>
      <c r="K449">
        <v>1361884763</v>
      </c>
      <c r="L449" s="10">
        <f t="shared" si="25"/>
        <v>41350.555127314816</v>
      </c>
      <c r="M449" t="b">
        <v>0</v>
      </c>
      <c r="N449">
        <v>1</v>
      </c>
      <c r="O449" t="b">
        <v>0</v>
      </c>
      <c r="P449" t="s">
        <v>8270</v>
      </c>
      <c r="Q449" s="6">
        <f>E449/D449</f>
        <v>1.6666666666666666E-4</v>
      </c>
      <c r="R449">
        <f>IFERROR(ROUND(E449/N449,0),0)</f>
        <v>5</v>
      </c>
      <c r="S449" t="str">
        <f t="shared" si="26"/>
        <v>film &amp; video</v>
      </c>
      <c r="T449" t="str">
        <f t="shared" si="27"/>
        <v>animation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0">
        <f t="shared" si="24"/>
        <v>41792.758043981477</v>
      </c>
      <c r="K450">
        <v>1398363095</v>
      </c>
      <c r="L450" s="10">
        <f t="shared" si="25"/>
        <v>41772.758043981477</v>
      </c>
      <c r="M450" t="b">
        <v>0</v>
      </c>
      <c r="N450">
        <v>4</v>
      </c>
      <c r="O450" t="b">
        <v>0</v>
      </c>
      <c r="P450" t="s">
        <v>8270</v>
      </c>
      <c r="Q450" s="6">
        <f>E450/D450</f>
        <v>3.2804E-2</v>
      </c>
      <c r="R450">
        <f>IFERROR(ROUND(E450/N450,0),0)</f>
        <v>21</v>
      </c>
      <c r="S450" t="str">
        <f t="shared" si="26"/>
        <v>film &amp; video</v>
      </c>
      <c r="T450" t="str">
        <f t="shared" si="27"/>
        <v>animation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0">
        <f t="shared" ref="J451:J514" si="28">(I451/86400)+25569+(-5+24)</f>
        <v>41583.568113425928</v>
      </c>
      <c r="K451">
        <v>1379425085</v>
      </c>
      <c r="L451" s="10">
        <f t="shared" ref="L451:L514" si="29">(K451/86400)+25569+(-5+24)</f>
        <v>41553.568113425928</v>
      </c>
      <c r="M451" t="b">
        <v>0</v>
      </c>
      <c r="N451">
        <v>5</v>
      </c>
      <c r="O451" t="b">
        <v>0</v>
      </c>
      <c r="P451" t="s">
        <v>8270</v>
      </c>
      <c r="Q451" s="6">
        <f>E451/D451</f>
        <v>2.2499999999999999E-2</v>
      </c>
      <c r="R451">
        <f>IFERROR(ROUND(E451/N451,0),0)</f>
        <v>9</v>
      </c>
      <c r="S451" t="str">
        <f t="shared" ref="S451:S514" si="30">LEFT(P451,FIND("/",P451)-1)</f>
        <v>film &amp; video</v>
      </c>
      <c r="T451" t="str">
        <f t="shared" ref="T451:T514" si="31">RIGHT(P451,LEN(P451)-FIND("/",P451))</f>
        <v>animation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0">
        <f t="shared" si="28"/>
        <v>41703.946759259255</v>
      </c>
      <c r="K452">
        <v>1389825800</v>
      </c>
      <c r="L452" s="10">
        <f t="shared" si="29"/>
        <v>41673.946759259255</v>
      </c>
      <c r="M452" t="b">
        <v>0</v>
      </c>
      <c r="N452">
        <v>7</v>
      </c>
      <c r="O452" t="b">
        <v>0</v>
      </c>
      <c r="P452" t="s">
        <v>8270</v>
      </c>
      <c r="Q452" s="6">
        <f>E452/D452</f>
        <v>7.92E-3</v>
      </c>
      <c r="R452">
        <f>IFERROR(ROUND(E452/N452,0),0)</f>
        <v>57</v>
      </c>
      <c r="S452" t="str">
        <f t="shared" si="30"/>
        <v>film &amp; video</v>
      </c>
      <c r="T452" t="str">
        <f t="shared" si="31"/>
        <v>animation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0">
        <f t="shared" si="28"/>
        <v>41683.715173611112</v>
      </c>
      <c r="K453">
        <v>1388077791</v>
      </c>
      <c r="L453" s="10">
        <f t="shared" si="29"/>
        <v>41653.715173611112</v>
      </c>
      <c r="M453" t="b">
        <v>0</v>
      </c>
      <c r="N453">
        <v>0</v>
      </c>
      <c r="O453" t="b">
        <v>0</v>
      </c>
      <c r="P453" t="s">
        <v>8270</v>
      </c>
      <c r="Q453" s="6">
        <f>E453/D453</f>
        <v>0</v>
      </c>
      <c r="R453">
        <f>IFERROR(ROUND(E453/N453,0),0)</f>
        <v>0</v>
      </c>
      <c r="S453" t="str">
        <f t="shared" si="30"/>
        <v>film &amp; video</v>
      </c>
      <c r="T453" t="str">
        <f t="shared" si="31"/>
        <v>animation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0">
        <f t="shared" si="28"/>
        <v>42156.703877314816</v>
      </c>
      <c r="K454">
        <v>1428944015</v>
      </c>
      <c r="L454" s="10">
        <f t="shared" si="29"/>
        <v>42126.703877314816</v>
      </c>
      <c r="M454" t="b">
        <v>0</v>
      </c>
      <c r="N454">
        <v>12</v>
      </c>
      <c r="O454" t="b">
        <v>0</v>
      </c>
      <c r="P454" t="s">
        <v>8270</v>
      </c>
      <c r="Q454" s="6">
        <f>E454/D454</f>
        <v>0.64</v>
      </c>
      <c r="R454">
        <f>IFERROR(ROUND(E454/N454,0),0)</f>
        <v>40</v>
      </c>
      <c r="S454" t="str">
        <f t="shared" si="30"/>
        <v>film &amp; video</v>
      </c>
      <c r="T454" t="str">
        <f t="shared" si="31"/>
        <v>animation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0">
        <f t="shared" si="28"/>
        <v>42073.824988425928</v>
      </c>
      <c r="K455">
        <v>1422992879</v>
      </c>
      <c r="L455" s="10">
        <f t="shared" si="29"/>
        <v>42057.824988425928</v>
      </c>
      <c r="M455" t="b">
        <v>0</v>
      </c>
      <c r="N455">
        <v>2</v>
      </c>
      <c r="O455" t="b">
        <v>0</v>
      </c>
      <c r="P455" t="s">
        <v>8270</v>
      </c>
      <c r="Q455" s="6">
        <f>E455/D455</f>
        <v>2.740447957839262E-4</v>
      </c>
      <c r="R455">
        <f>IFERROR(ROUND(E455/N455,0),0)</f>
        <v>13</v>
      </c>
      <c r="S455" t="str">
        <f t="shared" si="30"/>
        <v>film &amp; video</v>
      </c>
      <c r="T455" t="str">
        <f t="shared" si="31"/>
        <v>animation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0">
        <f t="shared" si="28"/>
        <v>41988.551388888889</v>
      </c>
      <c r="K456">
        <v>1414343571</v>
      </c>
      <c r="L456" s="10">
        <f t="shared" si="29"/>
        <v>41957.717256944445</v>
      </c>
      <c r="M456" t="b">
        <v>0</v>
      </c>
      <c r="N456">
        <v>5</v>
      </c>
      <c r="O456" t="b">
        <v>0</v>
      </c>
      <c r="P456" t="s">
        <v>8270</v>
      </c>
      <c r="Q456" s="6">
        <f>E456/D456</f>
        <v>8.2000000000000007E-3</v>
      </c>
      <c r="R456">
        <f>IFERROR(ROUND(E456/N456,0),0)</f>
        <v>16</v>
      </c>
      <c r="S456" t="str">
        <f t="shared" si="30"/>
        <v>film &amp; video</v>
      </c>
      <c r="T456" t="str">
        <f t="shared" si="31"/>
        <v>animation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0">
        <f t="shared" si="28"/>
        <v>41035.021527777775</v>
      </c>
      <c r="K457">
        <v>1330733022</v>
      </c>
      <c r="L457" s="10">
        <f t="shared" si="29"/>
        <v>40990.002569444448</v>
      </c>
      <c r="M457" t="b">
        <v>0</v>
      </c>
      <c r="N457">
        <v>2</v>
      </c>
      <c r="O457" t="b">
        <v>0</v>
      </c>
      <c r="P457" t="s">
        <v>8270</v>
      </c>
      <c r="Q457" s="6">
        <f>E457/D457</f>
        <v>6.9230769230769226E-4</v>
      </c>
      <c r="R457">
        <f>IFERROR(ROUND(E457/N457,0),0)</f>
        <v>23</v>
      </c>
      <c r="S457" t="str">
        <f t="shared" si="30"/>
        <v>film &amp; video</v>
      </c>
      <c r="T457" t="str">
        <f t="shared" si="31"/>
        <v>animation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0">
        <f t="shared" si="28"/>
        <v>41588.165972222225</v>
      </c>
      <c r="K458">
        <v>1380559201</v>
      </c>
      <c r="L458" s="10">
        <f t="shared" si="29"/>
        <v>41566.694456018522</v>
      </c>
      <c r="M458" t="b">
        <v>0</v>
      </c>
      <c r="N458">
        <v>3</v>
      </c>
      <c r="O458" t="b">
        <v>0</v>
      </c>
      <c r="P458" t="s">
        <v>8270</v>
      </c>
      <c r="Q458" s="6">
        <f>E458/D458</f>
        <v>6.8631863186318634E-3</v>
      </c>
      <c r="R458">
        <f>IFERROR(ROUND(E458/N458,0),0)</f>
        <v>20</v>
      </c>
      <c r="S458" t="str">
        <f t="shared" si="30"/>
        <v>film &amp; video</v>
      </c>
      <c r="T458" t="str">
        <f t="shared" si="31"/>
        <v>animation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0">
        <f t="shared" si="28"/>
        <v>41886.767500000002</v>
      </c>
      <c r="K459">
        <v>1405621512</v>
      </c>
      <c r="L459" s="10">
        <f t="shared" si="29"/>
        <v>41856.767500000002</v>
      </c>
      <c r="M459" t="b">
        <v>0</v>
      </c>
      <c r="N459">
        <v>0</v>
      </c>
      <c r="O459" t="b">
        <v>0</v>
      </c>
      <c r="P459" t="s">
        <v>8270</v>
      </c>
      <c r="Q459" s="6">
        <f>E459/D459</f>
        <v>0</v>
      </c>
      <c r="R459">
        <f>IFERROR(ROUND(E459/N459,0),0)</f>
        <v>0</v>
      </c>
      <c r="S459" t="str">
        <f t="shared" si="30"/>
        <v>film &amp; video</v>
      </c>
      <c r="T459" t="str">
        <f t="shared" si="31"/>
        <v>animation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0">
        <f t="shared" si="28"/>
        <v>41427.69976851852</v>
      </c>
      <c r="K460">
        <v>1365958060</v>
      </c>
      <c r="L460" s="10">
        <f t="shared" si="29"/>
        <v>41397.69976851852</v>
      </c>
      <c r="M460" t="b">
        <v>0</v>
      </c>
      <c r="N460">
        <v>49</v>
      </c>
      <c r="O460" t="b">
        <v>0</v>
      </c>
      <c r="P460" t="s">
        <v>8270</v>
      </c>
      <c r="Q460" s="6">
        <f>E460/D460</f>
        <v>8.2100000000000006E-2</v>
      </c>
      <c r="R460">
        <f>IFERROR(ROUND(E460/N460,0),0)</f>
        <v>17</v>
      </c>
      <c r="S460" t="str">
        <f t="shared" si="30"/>
        <v>film &amp; video</v>
      </c>
      <c r="T460" t="str">
        <f t="shared" si="31"/>
        <v>animation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0">
        <f t="shared" si="28"/>
        <v>40879.682025462964</v>
      </c>
      <c r="K461">
        <v>1316013727</v>
      </c>
      <c r="L461" s="10">
        <f t="shared" si="29"/>
        <v>40819.6403587963</v>
      </c>
      <c r="M461" t="b">
        <v>0</v>
      </c>
      <c r="N461">
        <v>1</v>
      </c>
      <c r="O461" t="b">
        <v>0</v>
      </c>
      <c r="P461" t="s">
        <v>8270</v>
      </c>
      <c r="Q461" s="6">
        <f>E461/D461</f>
        <v>6.4102564102564103E-4</v>
      </c>
      <c r="R461">
        <f>IFERROR(ROUND(E461/N461,0),0)</f>
        <v>25</v>
      </c>
      <c r="S461" t="str">
        <f t="shared" si="30"/>
        <v>film &amp; video</v>
      </c>
      <c r="T461" t="str">
        <f t="shared" si="31"/>
        <v>animation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0">
        <f t="shared" si="28"/>
        <v>41810.166666666664</v>
      </c>
      <c r="K462">
        <v>1398862875</v>
      </c>
      <c r="L462" s="10">
        <f t="shared" si="29"/>
        <v>41778.542534722219</v>
      </c>
      <c r="M462" t="b">
        <v>0</v>
      </c>
      <c r="N462">
        <v>2</v>
      </c>
      <c r="O462" t="b">
        <v>0</v>
      </c>
      <c r="P462" t="s">
        <v>8270</v>
      </c>
      <c r="Q462" s="6">
        <f>E462/D462</f>
        <v>2.9411764705882353E-3</v>
      </c>
      <c r="R462">
        <f>IFERROR(ROUND(E462/N462,0),0)</f>
        <v>13</v>
      </c>
      <c r="S462" t="str">
        <f t="shared" si="30"/>
        <v>film &amp; video</v>
      </c>
      <c r="T462" t="str">
        <f t="shared" si="31"/>
        <v>animation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0">
        <f t="shared" si="28"/>
        <v>41446.84684027778</v>
      </c>
      <c r="K463">
        <v>1368476367</v>
      </c>
      <c r="L463" s="10">
        <f t="shared" si="29"/>
        <v>41426.84684027778</v>
      </c>
      <c r="M463" t="b">
        <v>0</v>
      </c>
      <c r="N463">
        <v>0</v>
      </c>
      <c r="O463" t="b">
        <v>0</v>
      </c>
      <c r="P463" t="s">
        <v>8270</v>
      </c>
      <c r="Q463" s="6">
        <f>E463/D463</f>
        <v>0</v>
      </c>
      <c r="R463">
        <f>IFERROR(ROUND(E463/N463,0),0)</f>
        <v>0</v>
      </c>
      <c r="S463" t="str">
        <f t="shared" si="30"/>
        <v>film &amp; video</v>
      </c>
      <c r="T463" t="str">
        <f t="shared" si="31"/>
        <v>animation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0">
        <f t="shared" si="28"/>
        <v>40784.12663194444</v>
      </c>
      <c r="K464">
        <v>1307761341</v>
      </c>
      <c r="L464" s="10">
        <f t="shared" si="29"/>
        <v>40724.12663194444</v>
      </c>
      <c r="M464" t="b">
        <v>0</v>
      </c>
      <c r="N464">
        <v>0</v>
      </c>
      <c r="O464" t="b">
        <v>0</v>
      </c>
      <c r="P464" t="s">
        <v>8270</v>
      </c>
      <c r="Q464" s="6">
        <f>E464/D464</f>
        <v>0</v>
      </c>
      <c r="R464">
        <f>IFERROR(ROUND(E464/N464,0),0)</f>
        <v>0</v>
      </c>
      <c r="S464" t="str">
        <f t="shared" si="30"/>
        <v>film &amp; video</v>
      </c>
      <c r="T464" t="str">
        <f t="shared" si="31"/>
        <v>animation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0">
        <f t="shared" si="28"/>
        <v>40829.710104166668</v>
      </c>
      <c r="K465">
        <v>1311699753</v>
      </c>
      <c r="L465" s="10">
        <f t="shared" si="29"/>
        <v>40769.710104166668</v>
      </c>
      <c r="M465" t="b">
        <v>0</v>
      </c>
      <c r="N465">
        <v>11</v>
      </c>
      <c r="O465" t="b">
        <v>0</v>
      </c>
      <c r="P465" t="s">
        <v>8270</v>
      </c>
      <c r="Q465" s="6">
        <f>E465/D465</f>
        <v>2.2727272727272728E-2</v>
      </c>
      <c r="R465">
        <f>IFERROR(ROUND(E465/N465,0),0)</f>
        <v>114</v>
      </c>
      <c r="S465" t="str">
        <f t="shared" si="30"/>
        <v>film &amp; video</v>
      </c>
      <c r="T465" t="str">
        <f t="shared" si="31"/>
        <v>animation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0">
        <f t="shared" si="28"/>
        <v>42527.84878472222</v>
      </c>
      <c r="K466">
        <v>1461874935</v>
      </c>
      <c r="L466" s="10">
        <f t="shared" si="29"/>
        <v>42507.84878472222</v>
      </c>
      <c r="M466" t="b">
        <v>0</v>
      </c>
      <c r="N466">
        <v>1</v>
      </c>
      <c r="O466" t="b">
        <v>0</v>
      </c>
      <c r="P466" t="s">
        <v>8270</v>
      </c>
      <c r="Q466" s="6">
        <f>E466/D466</f>
        <v>9.9009900990099011E-4</v>
      </c>
      <c r="R466">
        <f>IFERROR(ROUND(E466/N466,0),0)</f>
        <v>1</v>
      </c>
      <c r="S466" t="str">
        <f t="shared" si="30"/>
        <v>film &amp; video</v>
      </c>
      <c r="T466" t="str">
        <f t="shared" si="31"/>
        <v>animation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0">
        <f t="shared" si="28"/>
        <v>41836.120069444441</v>
      </c>
      <c r="K467">
        <v>1402455174</v>
      </c>
      <c r="L467" s="10">
        <f t="shared" si="29"/>
        <v>41820.120069444441</v>
      </c>
      <c r="M467" t="b">
        <v>0</v>
      </c>
      <c r="N467">
        <v>8</v>
      </c>
      <c r="O467" t="b">
        <v>0</v>
      </c>
      <c r="P467" t="s">
        <v>8270</v>
      </c>
      <c r="Q467" s="6">
        <f>E467/D467</f>
        <v>0.26953125</v>
      </c>
      <c r="R467">
        <f>IFERROR(ROUND(E467/N467,0),0)</f>
        <v>17</v>
      </c>
      <c r="S467" t="str">
        <f t="shared" si="30"/>
        <v>film &amp; video</v>
      </c>
      <c r="T467" t="str">
        <f t="shared" si="31"/>
        <v>animation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0">
        <f t="shared" si="28"/>
        <v>41178.942870370374</v>
      </c>
      <c r="K468">
        <v>1344465464</v>
      </c>
      <c r="L468" s="10">
        <f t="shared" si="29"/>
        <v>41148.942870370374</v>
      </c>
      <c r="M468" t="b">
        <v>0</v>
      </c>
      <c r="N468">
        <v>5</v>
      </c>
      <c r="O468" t="b">
        <v>0</v>
      </c>
      <c r="P468" t="s">
        <v>8270</v>
      </c>
      <c r="Q468" s="6">
        <f>E468/D468</f>
        <v>7.6E-3</v>
      </c>
      <c r="R468">
        <f>IFERROR(ROUND(E468/N468,0),0)</f>
        <v>15</v>
      </c>
      <c r="S468" t="str">
        <f t="shared" si="30"/>
        <v>film &amp; video</v>
      </c>
      <c r="T468" t="str">
        <f t="shared" si="31"/>
        <v>animation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0">
        <f t="shared" si="28"/>
        <v>41199.679791666669</v>
      </c>
      <c r="K469">
        <v>1344961134</v>
      </c>
      <c r="L469" s="10">
        <f t="shared" si="29"/>
        <v>41154.679791666669</v>
      </c>
      <c r="M469" t="b">
        <v>0</v>
      </c>
      <c r="N469">
        <v>39</v>
      </c>
      <c r="O469" t="b">
        <v>0</v>
      </c>
      <c r="P469" t="s">
        <v>8270</v>
      </c>
      <c r="Q469" s="6">
        <f>E469/D469</f>
        <v>0.21575</v>
      </c>
      <c r="R469">
        <f>IFERROR(ROUND(E469/N469,0),0)</f>
        <v>111</v>
      </c>
      <c r="S469" t="str">
        <f t="shared" si="30"/>
        <v>film &amp; video</v>
      </c>
      <c r="T469" t="str">
        <f t="shared" si="31"/>
        <v>animation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0">
        <f t="shared" si="28"/>
        <v>41120.160474537035</v>
      </c>
      <c r="K470">
        <v>1336795283</v>
      </c>
      <c r="L470" s="10">
        <f t="shared" si="29"/>
        <v>41060.167627314819</v>
      </c>
      <c r="M470" t="b">
        <v>0</v>
      </c>
      <c r="N470">
        <v>0</v>
      </c>
      <c r="O470" t="b">
        <v>0</v>
      </c>
      <c r="P470" t="s">
        <v>8270</v>
      </c>
      <c r="Q470" s="6">
        <f>E470/D470</f>
        <v>0</v>
      </c>
      <c r="R470">
        <f>IFERROR(ROUND(E470/N470,0),0)</f>
        <v>0</v>
      </c>
      <c r="S470" t="str">
        <f t="shared" si="30"/>
        <v>film &amp; video</v>
      </c>
      <c r="T470" t="str">
        <f t="shared" si="31"/>
        <v>animation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0">
        <f t="shared" si="28"/>
        <v>41906.989861111113</v>
      </c>
      <c r="K471">
        <v>1404776724</v>
      </c>
      <c r="L471" s="10">
        <f t="shared" si="29"/>
        <v>41846.989861111113</v>
      </c>
      <c r="M471" t="b">
        <v>0</v>
      </c>
      <c r="N471">
        <v>0</v>
      </c>
      <c r="O471" t="b">
        <v>0</v>
      </c>
      <c r="P471" t="s">
        <v>8270</v>
      </c>
      <c r="Q471" s="6">
        <f>E471/D471</f>
        <v>0</v>
      </c>
      <c r="R471">
        <f>IFERROR(ROUND(E471/N471,0),0)</f>
        <v>0</v>
      </c>
      <c r="S471" t="str">
        <f t="shared" si="30"/>
        <v>film &amp; video</v>
      </c>
      <c r="T471" t="str">
        <f t="shared" si="31"/>
        <v>animation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0">
        <f t="shared" si="28"/>
        <v>41674.166666666664</v>
      </c>
      <c r="K472">
        <v>1385524889</v>
      </c>
      <c r="L472" s="10">
        <f t="shared" si="29"/>
        <v>41624.167696759258</v>
      </c>
      <c r="M472" t="b">
        <v>0</v>
      </c>
      <c r="N472">
        <v>2</v>
      </c>
      <c r="O472" t="b">
        <v>0</v>
      </c>
      <c r="P472" t="s">
        <v>8270</v>
      </c>
      <c r="Q472" s="6">
        <f>E472/D472</f>
        <v>1.0200000000000001E-2</v>
      </c>
      <c r="R472">
        <f>IFERROR(ROUND(E472/N472,0),0)</f>
        <v>26</v>
      </c>
      <c r="S472" t="str">
        <f t="shared" si="30"/>
        <v>film &amp; video</v>
      </c>
      <c r="T472" t="str">
        <f t="shared" si="31"/>
        <v>animation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0">
        <f t="shared" si="28"/>
        <v>41767.680312500001</v>
      </c>
      <c r="K473">
        <v>1394039979</v>
      </c>
      <c r="L473" s="10">
        <f t="shared" si="29"/>
        <v>41722.721979166665</v>
      </c>
      <c r="M473" t="b">
        <v>0</v>
      </c>
      <c r="N473">
        <v>170</v>
      </c>
      <c r="O473" t="b">
        <v>0</v>
      </c>
      <c r="P473" t="s">
        <v>8270</v>
      </c>
      <c r="Q473" s="6">
        <f>E473/D473</f>
        <v>0.11892727272727273</v>
      </c>
      <c r="R473">
        <f>IFERROR(ROUND(E473/N473,0),0)</f>
        <v>38</v>
      </c>
      <c r="S473" t="str">
        <f t="shared" si="30"/>
        <v>film &amp; video</v>
      </c>
      <c r="T473" t="str">
        <f t="shared" si="31"/>
        <v>animation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0">
        <f t="shared" si="28"/>
        <v>41893.922662037039</v>
      </c>
      <c r="K474">
        <v>1406239718</v>
      </c>
      <c r="L474" s="10">
        <f t="shared" si="29"/>
        <v>41863.922662037039</v>
      </c>
      <c r="M474" t="b">
        <v>0</v>
      </c>
      <c r="N474">
        <v>5</v>
      </c>
      <c r="O474" t="b">
        <v>0</v>
      </c>
      <c r="P474" t="s">
        <v>8270</v>
      </c>
      <c r="Q474" s="6">
        <f>E474/D474</f>
        <v>0.17624999999999999</v>
      </c>
      <c r="R474">
        <f>IFERROR(ROUND(E474/N474,0),0)</f>
        <v>28</v>
      </c>
      <c r="S474" t="str">
        <f t="shared" si="30"/>
        <v>film &amp; video</v>
      </c>
      <c r="T474" t="str">
        <f t="shared" si="31"/>
        <v>animation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0">
        <f t="shared" si="28"/>
        <v>41918.698136574072</v>
      </c>
      <c r="K475">
        <v>1408380319</v>
      </c>
      <c r="L475" s="10">
        <f t="shared" si="29"/>
        <v>41888.698136574072</v>
      </c>
      <c r="M475" t="b">
        <v>0</v>
      </c>
      <c r="N475">
        <v>14</v>
      </c>
      <c r="O475" t="b">
        <v>0</v>
      </c>
      <c r="P475" t="s">
        <v>8270</v>
      </c>
      <c r="Q475" s="6">
        <f>E475/D475</f>
        <v>2.87E-2</v>
      </c>
      <c r="R475">
        <f>IFERROR(ROUND(E475/N475,0),0)</f>
        <v>62</v>
      </c>
      <c r="S475" t="str">
        <f t="shared" si="30"/>
        <v>film &amp; video</v>
      </c>
      <c r="T475" t="str">
        <f t="shared" si="31"/>
        <v>animation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0">
        <f t="shared" si="28"/>
        <v>42802.329039351855</v>
      </c>
      <c r="K476">
        <v>1484726029</v>
      </c>
      <c r="L476" s="10">
        <f t="shared" si="29"/>
        <v>42772.329039351855</v>
      </c>
      <c r="M476" t="b">
        <v>0</v>
      </c>
      <c r="N476">
        <v>1</v>
      </c>
      <c r="O476" t="b">
        <v>0</v>
      </c>
      <c r="P476" t="s">
        <v>8270</v>
      </c>
      <c r="Q476" s="6">
        <f>E476/D476</f>
        <v>3.0303030303030303E-4</v>
      </c>
      <c r="R476">
        <f>IFERROR(ROUND(E476/N476,0),0)</f>
        <v>1</v>
      </c>
      <c r="S476" t="str">
        <f t="shared" si="30"/>
        <v>film &amp; video</v>
      </c>
      <c r="T476" t="str">
        <f t="shared" si="31"/>
        <v>animation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0">
        <f t="shared" si="28"/>
        <v>42149.086145833338</v>
      </c>
      <c r="K477">
        <v>1428285843</v>
      </c>
      <c r="L477" s="10">
        <f t="shared" si="29"/>
        <v>42119.086145833338</v>
      </c>
      <c r="M477" t="b">
        <v>0</v>
      </c>
      <c r="N477">
        <v>0</v>
      </c>
      <c r="O477" t="b">
        <v>0</v>
      </c>
      <c r="P477" t="s">
        <v>8270</v>
      </c>
      <c r="Q477" s="6">
        <f>E477/D477</f>
        <v>0</v>
      </c>
      <c r="R477">
        <f>IFERROR(ROUND(E477/N477,0),0)</f>
        <v>0</v>
      </c>
      <c r="S477" t="str">
        <f t="shared" si="30"/>
        <v>film &amp; video</v>
      </c>
      <c r="T477" t="str">
        <f t="shared" si="31"/>
        <v>animation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0">
        <f t="shared" si="28"/>
        <v>41812.165972222225</v>
      </c>
      <c r="K478">
        <v>1398727441</v>
      </c>
      <c r="L478" s="10">
        <f t="shared" si="29"/>
        <v>41776.975011574075</v>
      </c>
      <c r="M478" t="b">
        <v>0</v>
      </c>
      <c r="N478">
        <v>124</v>
      </c>
      <c r="O478" t="b">
        <v>0</v>
      </c>
      <c r="P478" t="s">
        <v>8270</v>
      </c>
      <c r="Q478" s="6">
        <f>E478/D478</f>
        <v>2.2302681818181819E-2</v>
      </c>
      <c r="R478">
        <f>IFERROR(ROUND(E478/N478,0),0)</f>
        <v>40</v>
      </c>
      <c r="S478" t="str">
        <f t="shared" si="30"/>
        <v>film &amp; video</v>
      </c>
      <c r="T478" t="str">
        <f t="shared" si="31"/>
        <v>animation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0">
        <f t="shared" si="28"/>
        <v>41066.83488425926</v>
      </c>
      <c r="K479">
        <v>1332187334</v>
      </c>
      <c r="L479" s="10">
        <f t="shared" si="29"/>
        <v>41006.83488425926</v>
      </c>
      <c r="M479" t="b">
        <v>0</v>
      </c>
      <c r="N479">
        <v>0</v>
      </c>
      <c r="O479" t="b">
        <v>0</v>
      </c>
      <c r="P479" t="s">
        <v>8270</v>
      </c>
      <c r="Q479" s="6">
        <f>E479/D479</f>
        <v>0</v>
      </c>
      <c r="R479">
        <f>IFERROR(ROUND(E479/N479,0),0)</f>
        <v>0</v>
      </c>
      <c r="S479" t="str">
        <f t="shared" si="30"/>
        <v>film &amp; video</v>
      </c>
      <c r="T479" t="str">
        <f t="shared" si="31"/>
        <v>animation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0">
        <f t="shared" si="28"/>
        <v>42114.869317129633</v>
      </c>
      <c r="K480">
        <v>1425333109</v>
      </c>
      <c r="L480" s="10">
        <f t="shared" si="29"/>
        <v>42084.910983796297</v>
      </c>
      <c r="M480" t="b">
        <v>0</v>
      </c>
      <c r="N480">
        <v>0</v>
      </c>
      <c r="O480" t="b">
        <v>0</v>
      </c>
      <c r="P480" t="s">
        <v>8270</v>
      </c>
      <c r="Q480" s="6">
        <f>E480/D480</f>
        <v>0</v>
      </c>
      <c r="R480">
        <f>IFERROR(ROUND(E480/N480,0),0)</f>
        <v>0</v>
      </c>
      <c r="S480" t="str">
        <f t="shared" si="30"/>
        <v>film &amp; video</v>
      </c>
      <c r="T480" t="str">
        <f t="shared" si="31"/>
        <v>animation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0">
        <f t="shared" si="28"/>
        <v>41983.449479166666</v>
      </c>
      <c r="K481">
        <v>1411379235</v>
      </c>
      <c r="L481" s="10">
        <f t="shared" si="29"/>
        <v>41923.407812500001</v>
      </c>
      <c r="M481" t="b">
        <v>0</v>
      </c>
      <c r="N481">
        <v>55</v>
      </c>
      <c r="O481" t="b">
        <v>0</v>
      </c>
      <c r="P481" t="s">
        <v>8270</v>
      </c>
      <c r="Q481" s="6">
        <f>E481/D481</f>
        <v>0.3256</v>
      </c>
      <c r="R481">
        <f>IFERROR(ROUND(E481/N481,0),0)</f>
        <v>89</v>
      </c>
      <c r="S481" t="str">
        <f t="shared" si="30"/>
        <v>film &amp; video</v>
      </c>
      <c r="T481" t="str">
        <f t="shared" si="31"/>
        <v>animation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0">
        <f t="shared" si="28"/>
        <v>41514.500173611115</v>
      </c>
      <c r="K482">
        <v>1373457615</v>
      </c>
      <c r="L482" s="10">
        <f t="shared" si="29"/>
        <v>41484.500173611115</v>
      </c>
      <c r="M482" t="b">
        <v>0</v>
      </c>
      <c r="N482">
        <v>140</v>
      </c>
      <c r="O482" t="b">
        <v>0</v>
      </c>
      <c r="P482" t="s">
        <v>8270</v>
      </c>
      <c r="Q482" s="6">
        <f>E482/D482</f>
        <v>0.19409999999999999</v>
      </c>
      <c r="R482">
        <f>IFERROR(ROUND(E482/N482,0),0)</f>
        <v>55</v>
      </c>
      <c r="S482" t="str">
        <f t="shared" si="30"/>
        <v>film &amp; video</v>
      </c>
      <c r="T482" t="str">
        <f t="shared" si="31"/>
        <v>animation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0">
        <f t="shared" si="28"/>
        <v>41211.672326388885</v>
      </c>
      <c r="K483">
        <v>1347293289</v>
      </c>
      <c r="L483" s="10">
        <f t="shared" si="29"/>
        <v>41181.672326388885</v>
      </c>
      <c r="M483" t="b">
        <v>0</v>
      </c>
      <c r="N483">
        <v>21</v>
      </c>
      <c r="O483" t="b">
        <v>0</v>
      </c>
      <c r="P483" t="s">
        <v>8270</v>
      </c>
      <c r="Q483" s="6">
        <f>E483/D483</f>
        <v>6.0999999999999999E-2</v>
      </c>
      <c r="R483">
        <f>IFERROR(ROUND(E483/N483,0),0)</f>
        <v>87</v>
      </c>
      <c r="S483" t="str">
        <f t="shared" si="30"/>
        <v>film &amp; video</v>
      </c>
      <c r="T483" t="str">
        <f t="shared" si="31"/>
        <v>animation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0">
        <f t="shared" si="28"/>
        <v>42493.606944444444</v>
      </c>
      <c r="K484">
        <v>1458336690</v>
      </c>
      <c r="L484" s="10">
        <f t="shared" si="29"/>
        <v>42466.896874999999</v>
      </c>
      <c r="M484" t="b">
        <v>0</v>
      </c>
      <c r="N484">
        <v>1</v>
      </c>
      <c r="O484" t="b">
        <v>0</v>
      </c>
      <c r="P484" t="s">
        <v>8270</v>
      </c>
      <c r="Q484" s="6">
        <f>E484/D484</f>
        <v>1E-3</v>
      </c>
      <c r="R484">
        <f>IFERROR(ROUND(E484/N484,0),0)</f>
        <v>10</v>
      </c>
      <c r="S484" t="str">
        <f t="shared" si="30"/>
        <v>film &amp; video</v>
      </c>
      <c r="T484" t="str">
        <f t="shared" si="31"/>
        <v>animation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0">
        <f t="shared" si="28"/>
        <v>41322.197592592594</v>
      </c>
      <c r="K485">
        <v>1354250672</v>
      </c>
      <c r="L485" s="10">
        <f t="shared" si="29"/>
        <v>41262.197592592594</v>
      </c>
      <c r="M485" t="b">
        <v>0</v>
      </c>
      <c r="N485">
        <v>147</v>
      </c>
      <c r="O485" t="b">
        <v>0</v>
      </c>
      <c r="P485" t="s">
        <v>8270</v>
      </c>
      <c r="Q485" s="6">
        <f>E485/D485</f>
        <v>0.502</v>
      </c>
      <c r="R485">
        <f>IFERROR(ROUND(E485/N485,0),0)</f>
        <v>51</v>
      </c>
      <c r="S485" t="str">
        <f t="shared" si="30"/>
        <v>film &amp; video</v>
      </c>
      <c r="T485" t="str">
        <f t="shared" si="31"/>
        <v>animation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0">
        <f t="shared" si="28"/>
        <v>42332.981157407412</v>
      </c>
      <c r="K486">
        <v>1443220372</v>
      </c>
      <c r="L486" s="10">
        <f t="shared" si="29"/>
        <v>42291.93949074074</v>
      </c>
      <c r="M486" t="b">
        <v>0</v>
      </c>
      <c r="N486">
        <v>11</v>
      </c>
      <c r="O486" t="b">
        <v>0</v>
      </c>
      <c r="P486" t="s">
        <v>8270</v>
      </c>
      <c r="Q486" s="6">
        <f>E486/D486</f>
        <v>1.8625E-3</v>
      </c>
      <c r="R486">
        <f>IFERROR(ROUND(E486/N486,0),0)</f>
        <v>14</v>
      </c>
      <c r="S486" t="str">
        <f t="shared" si="30"/>
        <v>film &amp; video</v>
      </c>
      <c r="T486" t="str">
        <f t="shared" si="31"/>
        <v>animation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0">
        <f t="shared" si="28"/>
        <v>41430.505775462967</v>
      </c>
      <c r="K487">
        <v>1366200499</v>
      </c>
      <c r="L487" s="10">
        <f t="shared" si="29"/>
        <v>41400.505775462967</v>
      </c>
      <c r="M487" t="b">
        <v>0</v>
      </c>
      <c r="N487">
        <v>125</v>
      </c>
      <c r="O487" t="b">
        <v>0</v>
      </c>
      <c r="P487" t="s">
        <v>8270</v>
      </c>
      <c r="Q487" s="6">
        <f>E487/D487</f>
        <v>0.21906971229845085</v>
      </c>
      <c r="R487">
        <f>IFERROR(ROUND(E487/N487,0),0)</f>
        <v>67</v>
      </c>
      <c r="S487" t="str">
        <f t="shared" si="30"/>
        <v>film &amp; video</v>
      </c>
      <c r="T487" t="str">
        <f t="shared" si="31"/>
        <v>animation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0">
        <f t="shared" si="28"/>
        <v>41810.94258101852</v>
      </c>
      <c r="K488">
        <v>1399070239</v>
      </c>
      <c r="L488" s="10">
        <f t="shared" si="29"/>
        <v>41780.94258101852</v>
      </c>
      <c r="M488" t="b">
        <v>0</v>
      </c>
      <c r="N488">
        <v>1</v>
      </c>
      <c r="O488" t="b">
        <v>0</v>
      </c>
      <c r="P488" t="s">
        <v>8270</v>
      </c>
      <c r="Q488" s="6">
        <f>E488/D488</f>
        <v>9.0909090909090904E-5</v>
      </c>
      <c r="R488">
        <f>IFERROR(ROUND(E488/N488,0),0)</f>
        <v>50</v>
      </c>
      <c r="S488" t="str">
        <f t="shared" si="30"/>
        <v>film &amp; video</v>
      </c>
      <c r="T488" t="str">
        <f t="shared" si="31"/>
        <v>animation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0">
        <f t="shared" si="28"/>
        <v>42748.636504629627</v>
      </c>
      <c r="K489">
        <v>1477491394</v>
      </c>
      <c r="L489" s="10">
        <f t="shared" si="29"/>
        <v>42688.594837962963</v>
      </c>
      <c r="M489" t="b">
        <v>0</v>
      </c>
      <c r="N489">
        <v>0</v>
      </c>
      <c r="O489" t="b">
        <v>0</v>
      </c>
      <c r="P489" t="s">
        <v>8270</v>
      </c>
      <c r="Q489" s="6">
        <f>E489/D489</f>
        <v>0</v>
      </c>
      <c r="R489">
        <f>IFERROR(ROUND(E489/N489,0),0)</f>
        <v>0</v>
      </c>
      <c r="S489" t="str">
        <f t="shared" si="30"/>
        <v>film &amp; video</v>
      </c>
      <c r="T489" t="str">
        <f t="shared" si="31"/>
        <v>animation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0">
        <f t="shared" si="28"/>
        <v>42763.054398148146</v>
      </c>
      <c r="K490">
        <v>1481332700</v>
      </c>
      <c r="L490" s="10">
        <f t="shared" si="29"/>
        <v>42733.054398148146</v>
      </c>
      <c r="M490" t="b">
        <v>0</v>
      </c>
      <c r="N490">
        <v>0</v>
      </c>
      <c r="O490" t="b">
        <v>0</v>
      </c>
      <c r="P490" t="s">
        <v>8270</v>
      </c>
      <c r="Q490" s="6">
        <f>E490/D490</f>
        <v>0</v>
      </c>
      <c r="R490">
        <f>IFERROR(ROUND(E490/N490,0),0)</f>
        <v>0</v>
      </c>
      <c r="S490" t="str">
        <f t="shared" si="30"/>
        <v>film &amp; video</v>
      </c>
      <c r="T490" t="str">
        <f t="shared" si="31"/>
        <v>animation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0">
        <f t="shared" si="28"/>
        <v>40932.481249999997</v>
      </c>
      <c r="K491">
        <v>1323084816</v>
      </c>
      <c r="L491" s="10">
        <f t="shared" si="29"/>
        <v>40901.481666666667</v>
      </c>
      <c r="M491" t="b">
        <v>0</v>
      </c>
      <c r="N491">
        <v>3</v>
      </c>
      <c r="O491" t="b">
        <v>0</v>
      </c>
      <c r="P491" t="s">
        <v>8270</v>
      </c>
      <c r="Q491" s="6">
        <f>E491/D491</f>
        <v>2.8667813379201833E-3</v>
      </c>
      <c r="R491">
        <f>IFERROR(ROUND(E491/N491,0),0)</f>
        <v>72</v>
      </c>
      <c r="S491" t="str">
        <f t="shared" si="30"/>
        <v>film &amp; video</v>
      </c>
      <c r="T491" t="str">
        <f t="shared" si="31"/>
        <v>animation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0">
        <f t="shared" si="28"/>
        <v>41162.968576388885</v>
      </c>
      <c r="K492">
        <v>1343085285</v>
      </c>
      <c r="L492" s="10">
        <f t="shared" si="29"/>
        <v>41132.968576388885</v>
      </c>
      <c r="M492" t="b">
        <v>0</v>
      </c>
      <c r="N492">
        <v>0</v>
      </c>
      <c r="O492" t="b">
        <v>0</v>
      </c>
      <c r="P492" t="s">
        <v>8270</v>
      </c>
      <c r="Q492" s="6">
        <f>E492/D492</f>
        <v>0</v>
      </c>
      <c r="R492">
        <f>IFERROR(ROUND(E492/N492,0),0)</f>
        <v>0</v>
      </c>
      <c r="S492" t="str">
        <f t="shared" si="30"/>
        <v>film &amp; video</v>
      </c>
      <c r="T492" t="str">
        <f t="shared" si="31"/>
        <v>animation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0">
        <f t="shared" si="28"/>
        <v>42415.982627314814</v>
      </c>
      <c r="K493">
        <v>1451345699</v>
      </c>
      <c r="L493" s="10">
        <f t="shared" si="29"/>
        <v>42385.982627314814</v>
      </c>
      <c r="M493" t="b">
        <v>0</v>
      </c>
      <c r="N493">
        <v>0</v>
      </c>
      <c r="O493" t="b">
        <v>0</v>
      </c>
      <c r="P493" t="s">
        <v>8270</v>
      </c>
      <c r="Q493" s="6">
        <f>E493/D493</f>
        <v>0</v>
      </c>
      <c r="R493">
        <f>IFERROR(ROUND(E493/N493,0),0)</f>
        <v>0</v>
      </c>
      <c r="S493" t="str">
        <f t="shared" si="30"/>
        <v>film &amp; video</v>
      </c>
      <c r="T493" t="str">
        <f t="shared" si="31"/>
        <v>animation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0">
        <f t="shared" si="28"/>
        <v>42675.03506944445</v>
      </c>
      <c r="K494">
        <v>1471135830</v>
      </c>
      <c r="L494" s="10">
        <f t="shared" si="29"/>
        <v>42615.03506944445</v>
      </c>
      <c r="M494" t="b">
        <v>0</v>
      </c>
      <c r="N494">
        <v>0</v>
      </c>
      <c r="O494" t="b">
        <v>0</v>
      </c>
      <c r="P494" t="s">
        <v>8270</v>
      </c>
      <c r="Q494" s="6">
        <f>E494/D494</f>
        <v>0</v>
      </c>
      <c r="R494">
        <f>IFERROR(ROUND(E494/N494,0),0)</f>
        <v>0</v>
      </c>
      <c r="S494" t="str">
        <f t="shared" si="30"/>
        <v>film &amp; video</v>
      </c>
      <c r="T494" t="str">
        <f t="shared" si="31"/>
        <v>animation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0">
        <f t="shared" si="28"/>
        <v>42163.726134259261</v>
      </c>
      <c r="K495">
        <v>1429550738</v>
      </c>
      <c r="L495" s="10">
        <f t="shared" si="29"/>
        <v>42133.726134259261</v>
      </c>
      <c r="M495" t="b">
        <v>0</v>
      </c>
      <c r="N495">
        <v>0</v>
      </c>
      <c r="O495" t="b">
        <v>0</v>
      </c>
      <c r="P495" t="s">
        <v>8270</v>
      </c>
      <c r="Q495" s="6">
        <f>E495/D495</f>
        <v>0</v>
      </c>
      <c r="R495">
        <f>IFERROR(ROUND(E495/N495,0),0)</f>
        <v>0</v>
      </c>
      <c r="S495" t="str">
        <f t="shared" si="30"/>
        <v>film &amp; video</v>
      </c>
      <c r="T495" t="str">
        <f t="shared" si="31"/>
        <v>animation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0">
        <f t="shared" si="28"/>
        <v>41842.125</v>
      </c>
      <c r="K496">
        <v>1402343765</v>
      </c>
      <c r="L496" s="10">
        <f t="shared" si="29"/>
        <v>41818.830613425926</v>
      </c>
      <c r="M496" t="b">
        <v>0</v>
      </c>
      <c r="N496">
        <v>3</v>
      </c>
      <c r="O496" t="b">
        <v>0</v>
      </c>
      <c r="P496" t="s">
        <v>8270</v>
      </c>
      <c r="Q496" s="6">
        <f>E496/D496</f>
        <v>1.5499999999999999E-3</v>
      </c>
      <c r="R496">
        <f>IFERROR(ROUND(E496/N496,0),0)</f>
        <v>10</v>
      </c>
      <c r="S496" t="str">
        <f t="shared" si="30"/>
        <v>film &amp; video</v>
      </c>
      <c r="T496" t="str">
        <f t="shared" si="31"/>
        <v>animation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0">
        <f t="shared" si="28"/>
        <v>42220.827604166669</v>
      </c>
      <c r="K497">
        <v>1434484305</v>
      </c>
      <c r="L497" s="10">
        <f t="shared" si="29"/>
        <v>42190.827604166669</v>
      </c>
      <c r="M497" t="b">
        <v>0</v>
      </c>
      <c r="N497">
        <v>0</v>
      </c>
      <c r="O497" t="b">
        <v>0</v>
      </c>
      <c r="P497" t="s">
        <v>8270</v>
      </c>
      <c r="Q497" s="6">
        <f>E497/D497</f>
        <v>0</v>
      </c>
      <c r="R497">
        <f>IFERROR(ROUND(E497/N497,0),0)</f>
        <v>0</v>
      </c>
      <c r="S497" t="str">
        <f t="shared" si="30"/>
        <v>film &amp; video</v>
      </c>
      <c r="T497" t="str">
        <f t="shared" si="31"/>
        <v>animation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0">
        <f t="shared" si="28"/>
        <v>41699.93141203704</v>
      </c>
      <c r="K498">
        <v>1386886874</v>
      </c>
      <c r="L498" s="10">
        <f t="shared" si="29"/>
        <v>41639.93141203704</v>
      </c>
      <c r="M498" t="b">
        <v>0</v>
      </c>
      <c r="N498">
        <v>1</v>
      </c>
      <c r="O498" t="b">
        <v>0</v>
      </c>
      <c r="P498" t="s">
        <v>8270</v>
      </c>
      <c r="Q498" s="6">
        <f>E498/D498</f>
        <v>1.6666666666666667E-5</v>
      </c>
      <c r="R498">
        <f>IFERROR(ROUND(E498/N498,0),0)</f>
        <v>1</v>
      </c>
      <c r="S498" t="str">
        <f t="shared" si="30"/>
        <v>film &amp; video</v>
      </c>
      <c r="T498" t="str">
        <f t="shared" si="31"/>
        <v>animation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0">
        <f t="shared" si="28"/>
        <v>42017.208333333328</v>
      </c>
      <c r="K499">
        <v>1414889665</v>
      </c>
      <c r="L499" s="10">
        <f t="shared" si="29"/>
        <v>41964.037789351853</v>
      </c>
      <c r="M499" t="b">
        <v>0</v>
      </c>
      <c r="N499">
        <v>3</v>
      </c>
      <c r="O499" t="b">
        <v>0</v>
      </c>
      <c r="P499" t="s">
        <v>8270</v>
      </c>
      <c r="Q499" s="6">
        <f>E499/D499</f>
        <v>6.6964285714285711E-3</v>
      </c>
      <c r="R499">
        <f>IFERROR(ROUND(E499/N499,0),0)</f>
        <v>10</v>
      </c>
      <c r="S499" t="str">
        <f t="shared" si="30"/>
        <v>film &amp; video</v>
      </c>
      <c r="T499" t="str">
        <f t="shared" si="31"/>
        <v>animation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0">
        <f t="shared" si="28"/>
        <v>40919.762141203704</v>
      </c>
      <c r="K500">
        <v>1321035449</v>
      </c>
      <c r="L500" s="10">
        <f t="shared" si="29"/>
        <v>40877.762141203704</v>
      </c>
      <c r="M500" t="b">
        <v>0</v>
      </c>
      <c r="N500">
        <v>22</v>
      </c>
      <c r="O500" t="b">
        <v>0</v>
      </c>
      <c r="P500" t="s">
        <v>8270</v>
      </c>
      <c r="Q500" s="6">
        <f>E500/D500</f>
        <v>4.5985132395404561E-2</v>
      </c>
      <c r="R500">
        <f>IFERROR(ROUND(E500/N500,0),0)</f>
        <v>136</v>
      </c>
      <c r="S500" t="str">
        <f t="shared" si="30"/>
        <v>film &amp; video</v>
      </c>
      <c r="T500" t="str">
        <f t="shared" si="31"/>
        <v>animation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0">
        <f t="shared" si="28"/>
        <v>40117.874305555553</v>
      </c>
      <c r="K501">
        <v>1250630968</v>
      </c>
      <c r="L501" s="10">
        <f t="shared" si="29"/>
        <v>40062.895462962959</v>
      </c>
      <c r="M501" t="b">
        <v>0</v>
      </c>
      <c r="N501">
        <v>26</v>
      </c>
      <c r="O501" t="b">
        <v>0</v>
      </c>
      <c r="P501" t="s">
        <v>8270</v>
      </c>
      <c r="Q501" s="6">
        <f>E501/D501</f>
        <v>9.5500000000000002E-2</v>
      </c>
      <c r="R501">
        <f>IFERROR(ROUND(E501/N501,0),0)</f>
        <v>73</v>
      </c>
      <c r="S501" t="str">
        <f t="shared" si="30"/>
        <v>film &amp; video</v>
      </c>
      <c r="T501" t="str">
        <f t="shared" si="31"/>
        <v>animation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0">
        <f t="shared" si="28"/>
        <v>40325.927777777775</v>
      </c>
      <c r="K502">
        <v>1268255751</v>
      </c>
      <c r="L502" s="10">
        <f t="shared" si="29"/>
        <v>40266.886006944442</v>
      </c>
      <c r="M502" t="b">
        <v>0</v>
      </c>
      <c r="N502">
        <v>4</v>
      </c>
      <c r="O502" t="b">
        <v>0</v>
      </c>
      <c r="P502" t="s">
        <v>8270</v>
      </c>
      <c r="Q502" s="6">
        <f>E502/D502</f>
        <v>3.307692307692308E-2</v>
      </c>
      <c r="R502">
        <f>IFERROR(ROUND(E502/N502,0),0)</f>
        <v>54</v>
      </c>
      <c r="S502" t="str">
        <f t="shared" si="30"/>
        <v>film &amp; video</v>
      </c>
      <c r="T502" t="str">
        <f t="shared" si="31"/>
        <v>animation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0">
        <f t="shared" si="28"/>
        <v>40752.234386574077</v>
      </c>
      <c r="K503">
        <v>1307597851</v>
      </c>
      <c r="L503" s="10">
        <f t="shared" si="29"/>
        <v>40722.234386574077</v>
      </c>
      <c r="M503" t="b">
        <v>0</v>
      </c>
      <c r="N503">
        <v>0</v>
      </c>
      <c r="O503" t="b">
        <v>0</v>
      </c>
      <c r="P503" t="s">
        <v>8270</v>
      </c>
      <c r="Q503" s="6">
        <f>E503/D503</f>
        <v>0</v>
      </c>
      <c r="R503">
        <f>IFERROR(ROUND(E503/N503,0),0)</f>
        <v>0</v>
      </c>
      <c r="S503" t="str">
        <f t="shared" si="30"/>
        <v>film &amp; video</v>
      </c>
      <c r="T503" t="str">
        <f t="shared" si="31"/>
        <v>animation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0">
        <f t="shared" si="28"/>
        <v>41005.511863425927</v>
      </c>
      <c r="K504">
        <v>1329484625</v>
      </c>
      <c r="L504" s="10">
        <f t="shared" si="29"/>
        <v>40975.553530092591</v>
      </c>
      <c r="M504" t="b">
        <v>0</v>
      </c>
      <c r="N504">
        <v>4</v>
      </c>
      <c r="O504" t="b">
        <v>0</v>
      </c>
      <c r="P504" t="s">
        <v>8270</v>
      </c>
      <c r="Q504" s="6">
        <f>E504/D504</f>
        <v>1.15E-2</v>
      </c>
      <c r="R504">
        <f>IFERROR(ROUND(E504/N504,0),0)</f>
        <v>58</v>
      </c>
      <c r="S504" t="str">
        <f t="shared" si="30"/>
        <v>film &amp; video</v>
      </c>
      <c r="T504" t="str">
        <f t="shared" si="31"/>
        <v>animation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0">
        <f t="shared" si="28"/>
        <v>42040.526655092588</v>
      </c>
      <c r="K505">
        <v>1418906303</v>
      </c>
      <c r="L505" s="10">
        <f t="shared" si="29"/>
        <v>42010.526655092588</v>
      </c>
      <c r="M505" t="b">
        <v>0</v>
      </c>
      <c r="N505">
        <v>9</v>
      </c>
      <c r="O505" t="b">
        <v>0</v>
      </c>
      <c r="P505" t="s">
        <v>8270</v>
      </c>
      <c r="Q505" s="6">
        <f>E505/D505</f>
        <v>1.7538461538461537E-2</v>
      </c>
      <c r="R505">
        <f>IFERROR(ROUND(E505/N505,0),0)</f>
        <v>13</v>
      </c>
      <c r="S505" t="str">
        <f t="shared" si="30"/>
        <v>film &amp; video</v>
      </c>
      <c r="T505" t="str">
        <f t="shared" si="31"/>
        <v>animation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0">
        <f t="shared" si="28"/>
        <v>41028.941979166666</v>
      </c>
      <c r="K506">
        <v>1328916987</v>
      </c>
      <c r="L506" s="10">
        <f t="shared" si="29"/>
        <v>40968.98364583333</v>
      </c>
      <c r="M506" t="b">
        <v>0</v>
      </c>
      <c r="N506">
        <v>5</v>
      </c>
      <c r="O506" t="b">
        <v>0</v>
      </c>
      <c r="P506" t="s">
        <v>8270</v>
      </c>
      <c r="Q506" s="6">
        <f>E506/D506</f>
        <v>1.3673469387755101E-2</v>
      </c>
      <c r="R506">
        <f>IFERROR(ROUND(E506/N506,0),0)</f>
        <v>67</v>
      </c>
      <c r="S506" t="str">
        <f t="shared" si="30"/>
        <v>film &amp; video</v>
      </c>
      <c r="T506" t="str">
        <f t="shared" si="31"/>
        <v>animation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0">
        <f t="shared" si="28"/>
        <v>42382.098217592589</v>
      </c>
      <c r="K507">
        <v>1447122086</v>
      </c>
      <c r="L507" s="10">
        <f t="shared" si="29"/>
        <v>42337.098217592589</v>
      </c>
      <c r="M507" t="b">
        <v>0</v>
      </c>
      <c r="N507">
        <v>14</v>
      </c>
      <c r="O507" t="b">
        <v>0</v>
      </c>
      <c r="P507" t="s">
        <v>8270</v>
      </c>
      <c r="Q507" s="6">
        <f>E507/D507</f>
        <v>4.3333333333333331E-3</v>
      </c>
      <c r="R507">
        <f>IFERROR(ROUND(E507/N507,0),0)</f>
        <v>4</v>
      </c>
      <c r="S507" t="str">
        <f t="shared" si="30"/>
        <v>film &amp; video</v>
      </c>
      <c r="T507" t="str">
        <f t="shared" si="31"/>
        <v>animation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0">
        <f t="shared" si="28"/>
        <v>41515.552314814813</v>
      </c>
      <c r="K508">
        <v>1373548520</v>
      </c>
      <c r="L508" s="10">
        <f t="shared" si="29"/>
        <v>41485.552314814813</v>
      </c>
      <c r="M508" t="b">
        <v>0</v>
      </c>
      <c r="N508">
        <v>1</v>
      </c>
      <c r="O508" t="b">
        <v>0</v>
      </c>
      <c r="P508" t="s">
        <v>8270</v>
      </c>
      <c r="Q508" s="6">
        <f>E508/D508</f>
        <v>1.25E-3</v>
      </c>
      <c r="R508">
        <f>IFERROR(ROUND(E508/N508,0),0)</f>
        <v>250</v>
      </c>
      <c r="S508" t="str">
        <f t="shared" si="30"/>
        <v>film &amp; video</v>
      </c>
      <c r="T508" t="str">
        <f t="shared" si="31"/>
        <v>animation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0">
        <f t="shared" si="28"/>
        <v>41220.958993055552</v>
      </c>
      <c r="K509">
        <v>1346799657</v>
      </c>
      <c r="L509" s="10">
        <f t="shared" si="29"/>
        <v>41175.958993055552</v>
      </c>
      <c r="M509" t="b">
        <v>0</v>
      </c>
      <c r="N509">
        <v>10</v>
      </c>
      <c r="O509" t="b">
        <v>0</v>
      </c>
      <c r="P509" t="s">
        <v>8270</v>
      </c>
      <c r="Q509" s="6">
        <f>E509/D509</f>
        <v>3.2000000000000001E-2</v>
      </c>
      <c r="R509">
        <f>IFERROR(ROUND(E509/N509,0),0)</f>
        <v>64</v>
      </c>
      <c r="S509" t="str">
        <f t="shared" si="30"/>
        <v>film &amp; video</v>
      </c>
      <c r="T509" t="str">
        <f t="shared" si="31"/>
        <v>animation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0">
        <f t="shared" si="28"/>
        <v>41073.593055555553</v>
      </c>
      <c r="K510">
        <v>1332808501</v>
      </c>
      <c r="L510" s="10">
        <f t="shared" si="29"/>
        <v>41014.024317129632</v>
      </c>
      <c r="M510" t="b">
        <v>0</v>
      </c>
      <c r="N510">
        <v>3</v>
      </c>
      <c r="O510" t="b">
        <v>0</v>
      </c>
      <c r="P510" t="s">
        <v>8270</v>
      </c>
      <c r="Q510" s="6">
        <f>E510/D510</f>
        <v>8.0000000000000002E-3</v>
      </c>
      <c r="R510">
        <f>IFERROR(ROUND(E510/N510,0),0)</f>
        <v>133</v>
      </c>
      <c r="S510" t="str">
        <f t="shared" si="30"/>
        <v>film &amp; video</v>
      </c>
      <c r="T510" t="str">
        <f t="shared" si="31"/>
        <v>animation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0">
        <f t="shared" si="28"/>
        <v>42202.631597222222</v>
      </c>
      <c r="K511">
        <v>1432912170</v>
      </c>
      <c r="L511" s="10">
        <f t="shared" si="29"/>
        <v>42172.631597222222</v>
      </c>
      <c r="M511" t="b">
        <v>0</v>
      </c>
      <c r="N511">
        <v>1</v>
      </c>
      <c r="O511" t="b">
        <v>0</v>
      </c>
      <c r="P511" t="s">
        <v>8270</v>
      </c>
      <c r="Q511" s="6">
        <f>E511/D511</f>
        <v>2E-3</v>
      </c>
      <c r="R511">
        <f>IFERROR(ROUND(E511/N511,0),0)</f>
        <v>10</v>
      </c>
      <c r="S511" t="str">
        <f t="shared" si="30"/>
        <v>film &amp; video</v>
      </c>
      <c r="T511" t="str">
        <f t="shared" si="31"/>
        <v>animation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0">
        <f t="shared" si="28"/>
        <v>42449.176377314812</v>
      </c>
      <c r="K512">
        <v>1454213639</v>
      </c>
      <c r="L512" s="10">
        <f t="shared" si="29"/>
        <v>42419.176377314812</v>
      </c>
      <c r="M512" t="b">
        <v>0</v>
      </c>
      <c r="N512">
        <v>0</v>
      </c>
      <c r="O512" t="b">
        <v>0</v>
      </c>
      <c r="P512" t="s">
        <v>8270</v>
      </c>
      <c r="Q512" s="6">
        <f>E512/D512</f>
        <v>0</v>
      </c>
      <c r="R512">
        <f>IFERROR(ROUND(E512/N512,0),0)</f>
        <v>0</v>
      </c>
      <c r="S512" t="str">
        <f t="shared" si="30"/>
        <v>film &amp; video</v>
      </c>
      <c r="T512" t="str">
        <f t="shared" si="31"/>
        <v>animation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0">
        <f t="shared" si="28"/>
        <v>41389.261365740742</v>
      </c>
      <c r="K513">
        <v>1362640582</v>
      </c>
      <c r="L513" s="10">
        <f t="shared" si="29"/>
        <v>41359.303032407406</v>
      </c>
      <c r="M513" t="b">
        <v>0</v>
      </c>
      <c r="N513">
        <v>5</v>
      </c>
      <c r="O513" t="b">
        <v>0</v>
      </c>
      <c r="P513" t="s">
        <v>8270</v>
      </c>
      <c r="Q513" s="6">
        <f>E513/D513</f>
        <v>0.03</v>
      </c>
      <c r="R513">
        <f>IFERROR(ROUND(E513/N513,0),0)</f>
        <v>30</v>
      </c>
      <c r="S513" t="str">
        <f t="shared" si="30"/>
        <v>film &amp; video</v>
      </c>
      <c r="T513" t="str">
        <f t="shared" si="31"/>
        <v>animation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0">
        <f t="shared" si="28"/>
        <v>42713.783877314811</v>
      </c>
      <c r="K514">
        <v>1475776127</v>
      </c>
      <c r="L514" s="10">
        <f t="shared" si="29"/>
        <v>42668.742210648154</v>
      </c>
      <c r="M514" t="b">
        <v>0</v>
      </c>
      <c r="N514">
        <v>2</v>
      </c>
      <c r="O514" t="b">
        <v>0</v>
      </c>
      <c r="P514" t="s">
        <v>8270</v>
      </c>
      <c r="Q514" s="6">
        <f>E514/D514</f>
        <v>1.3749999999999999E-3</v>
      </c>
      <c r="R514">
        <f>IFERROR(ROUND(E514/N514,0),0)</f>
        <v>6</v>
      </c>
      <c r="S514" t="str">
        <f t="shared" si="30"/>
        <v>film &amp; video</v>
      </c>
      <c r="T514" t="str">
        <f t="shared" si="31"/>
        <v>animation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0">
        <f t="shared" ref="J515:J578" si="32">(I515/86400)+25569+(-5+24)</f>
        <v>42616.291666666672</v>
      </c>
      <c r="K515">
        <v>1467387705</v>
      </c>
      <c r="L515" s="10">
        <f t="shared" ref="L515:L578" si="33">(K515/86400)+25569+(-5+24)</f>
        <v>42571.653993055559</v>
      </c>
      <c r="M515" t="b">
        <v>0</v>
      </c>
      <c r="N515">
        <v>68</v>
      </c>
      <c r="O515" t="b">
        <v>0</v>
      </c>
      <c r="P515" t="s">
        <v>8270</v>
      </c>
      <c r="Q515" s="6">
        <f>E515/D515</f>
        <v>0.13924</v>
      </c>
      <c r="R515">
        <f>IFERROR(ROUND(E515/N515,0),0)</f>
        <v>102</v>
      </c>
      <c r="S515" t="str">
        <f t="shared" ref="S515:S578" si="34">LEFT(P515,FIND("/",P515)-1)</f>
        <v>film &amp; video</v>
      </c>
      <c r="T515" t="str">
        <f t="shared" ref="T515:T578" si="35">RIGHT(P515,LEN(P515)-FIND("/",P515))</f>
        <v>animation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0">
        <f t="shared" si="32"/>
        <v>41879.613969907405</v>
      </c>
      <c r="K516">
        <v>1405003447</v>
      </c>
      <c r="L516" s="10">
        <f t="shared" si="33"/>
        <v>41849.613969907405</v>
      </c>
      <c r="M516" t="b">
        <v>0</v>
      </c>
      <c r="N516">
        <v>3</v>
      </c>
      <c r="O516" t="b">
        <v>0</v>
      </c>
      <c r="P516" t="s">
        <v>8270</v>
      </c>
      <c r="Q516" s="6">
        <f>E516/D516</f>
        <v>3.3333333333333333E-2</v>
      </c>
      <c r="R516">
        <f>IFERROR(ROUND(E516/N516,0),0)</f>
        <v>17</v>
      </c>
      <c r="S516" t="str">
        <f t="shared" si="34"/>
        <v>film &amp; video</v>
      </c>
      <c r="T516" t="str">
        <f t="shared" si="35"/>
        <v>animation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0">
        <f t="shared" si="32"/>
        <v>42386.490752314814</v>
      </c>
      <c r="K517">
        <v>1447933601</v>
      </c>
      <c r="L517" s="10">
        <f t="shared" si="33"/>
        <v>42346.490752314814</v>
      </c>
      <c r="M517" t="b">
        <v>0</v>
      </c>
      <c r="N517">
        <v>34</v>
      </c>
      <c r="O517" t="b">
        <v>0</v>
      </c>
      <c r="P517" t="s">
        <v>8270</v>
      </c>
      <c r="Q517" s="6">
        <f>E517/D517</f>
        <v>0.25413402061855672</v>
      </c>
      <c r="R517">
        <f>IFERROR(ROUND(E517/N517,0),0)</f>
        <v>725</v>
      </c>
      <c r="S517" t="str">
        <f t="shared" si="34"/>
        <v>film &amp; video</v>
      </c>
      <c r="T517" t="str">
        <f t="shared" si="35"/>
        <v>animation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0">
        <f t="shared" si="32"/>
        <v>42170.778703703705</v>
      </c>
      <c r="K518">
        <v>1427568080</v>
      </c>
      <c r="L518" s="10">
        <f t="shared" si="33"/>
        <v>42110.778703703705</v>
      </c>
      <c r="M518" t="b">
        <v>0</v>
      </c>
      <c r="N518">
        <v>0</v>
      </c>
      <c r="O518" t="b">
        <v>0</v>
      </c>
      <c r="P518" t="s">
        <v>8270</v>
      </c>
      <c r="Q518" s="6">
        <f>E518/D518</f>
        <v>0</v>
      </c>
      <c r="R518">
        <f>IFERROR(ROUND(E518/N518,0),0)</f>
        <v>0</v>
      </c>
      <c r="S518" t="str">
        <f t="shared" si="34"/>
        <v>film &amp; video</v>
      </c>
      <c r="T518" t="str">
        <f t="shared" si="35"/>
        <v>animation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0">
        <f t="shared" si="32"/>
        <v>42787.615289351852</v>
      </c>
      <c r="K519">
        <v>1483454761</v>
      </c>
      <c r="L519" s="10">
        <f t="shared" si="33"/>
        <v>42757.615289351852</v>
      </c>
      <c r="M519" t="b">
        <v>0</v>
      </c>
      <c r="N519">
        <v>3</v>
      </c>
      <c r="O519" t="b">
        <v>0</v>
      </c>
      <c r="P519" t="s">
        <v>8270</v>
      </c>
      <c r="Q519" s="6">
        <f>E519/D519</f>
        <v>1.3666666666666667E-2</v>
      </c>
      <c r="R519">
        <f>IFERROR(ROUND(E519/N519,0),0)</f>
        <v>68</v>
      </c>
      <c r="S519" t="str">
        <f t="shared" si="34"/>
        <v>film &amp; video</v>
      </c>
      <c r="T519" t="str">
        <f t="shared" si="35"/>
        <v>animation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0">
        <f t="shared" si="32"/>
        <v>42272.615277777775</v>
      </c>
      <c r="K520">
        <v>1438958824</v>
      </c>
      <c r="L520" s="10">
        <f t="shared" si="33"/>
        <v>42242.616018518514</v>
      </c>
      <c r="M520" t="b">
        <v>0</v>
      </c>
      <c r="N520">
        <v>0</v>
      </c>
      <c r="O520" t="b">
        <v>0</v>
      </c>
      <c r="P520" t="s">
        <v>8270</v>
      </c>
      <c r="Q520" s="6">
        <f>E520/D520</f>
        <v>0</v>
      </c>
      <c r="R520">
        <f>IFERROR(ROUND(E520/N520,0),0)</f>
        <v>0</v>
      </c>
      <c r="S520" t="str">
        <f t="shared" si="34"/>
        <v>film &amp; video</v>
      </c>
      <c r="T520" t="str">
        <f t="shared" si="35"/>
        <v>animation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0">
        <f t="shared" si="32"/>
        <v>41267.391446759255</v>
      </c>
      <c r="K521">
        <v>1352107421</v>
      </c>
      <c r="L521" s="10">
        <f t="shared" si="33"/>
        <v>41237.391446759255</v>
      </c>
      <c r="M521" t="b">
        <v>0</v>
      </c>
      <c r="N521">
        <v>70</v>
      </c>
      <c r="O521" t="b">
        <v>0</v>
      </c>
      <c r="P521" t="s">
        <v>8270</v>
      </c>
      <c r="Q521" s="6">
        <f>E521/D521</f>
        <v>0.22881426547787684</v>
      </c>
      <c r="R521">
        <f>IFERROR(ROUND(E521/N521,0),0)</f>
        <v>39</v>
      </c>
      <c r="S521" t="str">
        <f t="shared" si="34"/>
        <v>film &amp; video</v>
      </c>
      <c r="T521" t="str">
        <f t="shared" si="35"/>
        <v>animation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0">
        <f t="shared" si="32"/>
        <v>42367.702094907407</v>
      </c>
      <c r="K522">
        <v>1447174261</v>
      </c>
      <c r="L522" s="10">
        <f t="shared" si="33"/>
        <v>42337.702094907407</v>
      </c>
      <c r="M522" t="b">
        <v>0</v>
      </c>
      <c r="N522">
        <v>34</v>
      </c>
      <c r="O522" t="b">
        <v>1</v>
      </c>
      <c r="P522" t="s">
        <v>8271</v>
      </c>
      <c r="Q522" s="6">
        <f>E522/D522</f>
        <v>1.0209999999999999</v>
      </c>
      <c r="R522">
        <f>IFERROR(ROUND(E522/N522,0),0)</f>
        <v>150</v>
      </c>
      <c r="S522" t="str">
        <f t="shared" si="34"/>
        <v>theater</v>
      </c>
      <c r="T522" t="str">
        <f t="shared" si="35"/>
        <v>plays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0">
        <f t="shared" si="32"/>
        <v>42694.207638888889</v>
      </c>
      <c r="K523">
        <v>1475460819</v>
      </c>
      <c r="L523" s="10">
        <f t="shared" si="33"/>
        <v>42665.092812499999</v>
      </c>
      <c r="M523" t="b">
        <v>0</v>
      </c>
      <c r="N523">
        <v>56</v>
      </c>
      <c r="O523" t="b">
        <v>1</v>
      </c>
      <c r="P523" t="s">
        <v>8271</v>
      </c>
      <c r="Q523" s="6">
        <f>E523/D523</f>
        <v>1.0464</v>
      </c>
      <c r="R523">
        <f>IFERROR(ROUND(E523/N523,0),0)</f>
        <v>93</v>
      </c>
      <c r="S523" t="str">
        <f t="shared" si="34"/>
        <v>theater</v>
      </c>
      <c r="T523" t="str">
        <f t="shared" si="35"/>
        <v>plays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0">
        <f t="shared" si="32"/>
        <v>42468.999131944445</v>
      </c>
      <c r="K524">
        <v>1456793925</v>
      </c>
      <c r="L524" s="10">
        <f t="shared" si="33"/>
        <v>42449.040798611109</v>
      </c>
      <c r="M524" t="b">
        <v>0</v>
      </c>
      <c r="N524">
        <v>31</v>
      </c>
      <c r="O524" t="b">
        <v>1</v>
      </c>
      <c r="P524" t="s">
        <v>8271</v>
      </c>
      <c r="Q524" s="6">
        <f>E524/D524</f>
        <v>1.1466666666666667</v>
      </c>
      <c r="R524">
        <f>IFERROR(ROUND(E524/N524,0),0)</f>
        <v>111</v>
      </c>
      <c r="S524" t="str">
        <f t="shared" si="34"/>
        <v>theater</v>
      </c>
      <c r="T524" t="str">
        <f t="shared" si="35"/>
        <v>plays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0">
        <f t="shared" si="32"/>
        <v>42287.13282407407</v>
      </c>
      <c r="K525">
        <v>1440213076</v>
      </c>
      <c r="L525" s="10">
        <f t="shared" si="33"/>
        <v>42257.13282407407</v>
      </c>
      <c r="M525" t="b">
        <v>0</v>
      </c>
      <c r="N525">
        <v>84</v>
      </c>
      <c r="O525" t="b">
        <v>1</v>
      </c>
      <c r="P525" t="s">
        <v>8271</v>
      </c>
      <c r="Q525" s="6">
        <f>E525/D525</f>
        <v>1.206</v>
      </c>
      <c r="R525">
        <f>IFERROR(ROUND(E525/N525,0),0)</f>
        <v>72</v>
      </c>
      <c r="S525" t="str">
        <f t="shared" si="34"/>
        <v>theater</v>
      </c>
      <c r="T525" t="str">
        <f t="shared" si="35"/>
        <v>plays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0">
        <f t="shared" si="32"/>
        <v>42541.717233796298</v>
      </c>
      <c r="K526">
        <v>1462209169</v>
      </c>
      <c r="L526" s="10">
        <f t="shared" si="33"/>
        <v>42511.717233796298</v>
      </c>
      <c r="M526" t="b">
        <v>0</v>
      </c>
      <c r="N526">
        <v>130</v>
      </c>
      <c r="O526" t="b">
        <v>1</v>
      </c>
      <c r="P526" t="s">
        <v>8271</v>
      </c>
      <c r="Q526" s="6">
        <f>E526/D526</f>
        <v>1.0867285714285715</v>
      </c>
      <c r="R526">
        <f>IFERROR(ROUND(E526/N526,0),0)</f>
        <v>29</v>
      </c>
      <c r="S526" t="str">
        <f t="shared" si="34"/>
        <v>theater</v>
      </c>
      <c r="T526" t="str">
        <f t="shared" si="35"/>
        <v>plays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0">
        <f t="shared" si="32"/>
        <v>41914.400937500002</v>
      </c>
      <c r="K527">
        <v>1406713041</v>
      </c>
      <c r="L527" s="10">
        <f t="shared" si="33"/>
        <v>41869.400937500002</v>
      </c>
      <c r="M527" t="b">
        <v>0</v>
      </c>
      <c r="N527">
        <v>12</v>
      </c>
      <c r="O527" t="b">
        <v>1</v>
      </c>
      <c r="P527" t="s">
        <v>8271</v>
      </c>
      <c r="Q527" s="6">
        <f>E527/D527</f>
        <v>1</v>
      </c>
      <c r="R527">
        <f>IFERROR(ROUND(E527/N527,0),0)</f>
        <v>1000</v>
      </c>
      <c r="S527" t="str">
        <f t="shared" si="34"/>
        <v>theater</v>
      </c>
      <c r="T527" t="str">
        <f t="shared" si="35"/>
        <v>plays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0">
        <f t="shared" si="32"/>
        <v>42242.708333333328</v>
      </c>
      <c r="K528">
        <v>1436278344</v>
      </c>
      <c r="L528" s="10">
        <f t="shared" si="33"/>
        <v>42211.591944444444</v>
      </c>
      <c r="M528" t="b">
        <v>0</v>
      </c>
      <c r="N528">
        <v>23</v>
      </c>
      <c r="O528" t="b">
        <v>1</v>
      </c>
      <c r="P528" t="s">
        <v>8271</v>
      </c>
      <c r="Q528" s="6">
        <f>E528/D528</f>
        <v>1.1399999999999999</v>
      </c>
      <c r="R528">
        <f>IFERROR(ROUND(E528/N528,0),0)</f>
        <v>74</v>
      </c>
      <c r="S528" t="str">
        <f t="shared" si="34"/>
        <v>theater</v>
      </c>
      <c r="T528" t="str">
        <f t="shared" si="35"/>
        <v>plays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0">
        <f t="shared" si="32"/>
        <v>42802.670138888891</v>
      </c>
      <c r="K529">
        <v>1484715366</v>
      </c>
      <c r="L529" s="10">
        <f t="shared" si="33"/>
        <v>42772.205625000002</v>
      </c>
      <c r="M529" t="b">
        <v>0</v>
      </c>
      <c r="N529">
        <v>158</v>
      </c>
      <c r="O529" t="b">
        <v>1</v>
      </c>
      <c r="P529" t="s">
        <v>8271</v>
      </c>
      <c r="Q529" s="6">
        <f>E529/D529</f>
        <v>1.0085</v>
      </c>
      <c r="R529">
        <f>IFERROR(ROUND(E529/N529,0),0)</f>
        <v>64</v>
      </c>
      <c r="S529" t="str">
        <f t="shared" si="34"/>
        <v>theater</v>
      </c>
      <c r="T529" t="str">
        <f t="shared" si="35"/>
        <v>plays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0">
        <f t="shared" si="32"/>
        <v>42195.888888888891</v>
      </c>
      <c r="K530">
        <v>1433109907</v>
      </c>
      <c r="L530" s="10">
        <f t="shared" si="33"/>
        <v>42174.920219907406</v>
      </c>
      <c r="M530" t="b">
        <v>0</v>
      </c>
      <c r="N530">
        <v>30</v>
      </c>
      <c r="O530" t="b">
        <v>1</v>
      </c>
      <c r="P530" t="s">
        <v>8271</v>
      </c>
      <c r="Q530" s="6">
        <f>E530/D530</f>
        <v>1.1565217391304348</v>
      </c>
      <c r="R530">
        <f>IFERROR(ROUND(E530/N530,0),0)</f>
        <v>44</v>
      </c>
      <c r="S530" t="str">
        <f t="shared" si="34"/>
        <v>theater</v>
      </c>
      <c r="T530" t="str">
        <f t="shared" si="35"/>
        <v>plays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0">
        <f t="shared" si="32"/>
        <v>42765.208333333328</v>
      </c>
      <c r="K531">
        <v>1482281094</v>
      </c>
      <c r="L531" s="10">
        <f t="shared" si="33"/>
        <v>42744.031180555554</v>
      </c>
      <c r="M531" t="b">
        <v>0</v>
      </c>
      <c r="N531">
        <v>18</v>
      </c>
      <c r="O531" t="b">
        <v>1</v>
      </c>
      <c r="P531" t="s">
        <v>8271</v>
      </c>
      <c r="Q531" s="6">
        <f>E531/D531</f>
        <v>1.3041666666666667</v>
      </c>
      <c r="R531">
        <f>IFERROR(ROUND(E531/N531,0),0)</f>
        <v>87</v>
      </c>
      <c r="S531" t="str">
        <f t="shared" si="34"/>
        <v>theater</v>
      </c>
      <c r="T531" t="str">
        <f t="shared" si="35"/>
        <v>plays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0">
        <f t="shared" si="32"/>
        <v>42198.083333333328</v>
      </c>
      <c r="K532">
        <v>1433254268</v>
      </c>
      <c r="L532" s="10">
        <f t="shared" si="33"/>
        <v>42176.591064814813</v>
      </c>
      <c r="M532" t="b">
        <v>0</v>
      </c>
      <c r="N532">
        <v>29</v>
      </c>
      <c r="O532" t="b">
        <v>1</v>
      </c>
      <c r="P532" t="s">
        <v>8271</v>
      </c>
      <c r="Q532" s="6">
        <f>E532/D532</f>
        <v>1.0778267254038179</v>
      </c>
      <c r="R532">
        <f>IFERROR(ROUND(E532/N532,0),0)</f>
        <v>127</v>
      </c>
      <c r="S532" t="str">
        <f t="shared" si="34"/>
        <v>theater</v>
      </c>
      <c r="T532" t="str">
        <f t="shared" si="35"/>
        <v>plays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0">
        <f t="shared" si="32"/>
        <v>42740.290972222225</v>
      </c>
      <c r="K533">
        <v>1478050429</v>
      </c>
      <c r="L533" s="10">
        <f t="shared" si="33"/>
        <v>42695.065150462964</v>
      </c>
      <c r="M533" t="b">
        <v>0</v>
      </c>
      <c r="N533">
        <v>31</v>
      </c>
      <c r="O533" t="b">
        <v>1</v>
      </c>
      <c r="P533" t="s">
        <v>8271</v>
      </c>
      <c r="Q533" s="6">
        <f>E533/D533</f>
        <v>1</v>
      </c>
      <c r="R533">
        <f>IFERROR(ROUND(E533/N533,0),0)</f>
        <v>129</v>
      </c>
      <c r="S533" t="str">
        <f t="shared" si="34"/>
        <v>theater</v>
      </c>
      <c r="T533" t="str">
        <f t="shared" si="35"/>
        <v>plays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0">
        <f t="shared" si="32"/>
        <v>42522.007037037038</v>
      </c>
      <c r="K534">
        <v>1460506208</v>
      </c>
      <c r="L534" s="10">
        <f t="shared" si="33"/>
        <v>42492.007037037038</v>
      </c>
      <c r="M534" t="b">
        <v>0</v>
      </c>
      <c r="N534">
        <v>173</v>
      </c>
      <c r="O534" t="b">
        <v>1</v>
      </c>
      <c r="P534" t="s">
        <v>8271</v>
      </c>
      <c r="Q534" s="6">
        <f>E534/D534</f>
        <v>1.2324999999999999</v>
      </c>
      <c r="R534">
        <f>IFERROR(ROUND(E534/N534,0),0)</f>
        <v>71</v>
      </c>
      <c r="S534" t="str">
        <f t="shared" si="34"/>
        <v>theater</v>
      </c>
      <c r="T534" t="str">
        <f t="shared" si="35"/>
        <v>plays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0">
        <f t="shared" si="32"/>
        <v>42525.43478009259</v>
      </c>
      <c r="K535">
        <v>1461320765</v>
      </c>
      <c r="L535" s="10">
        <f t="shared" si="33"/>
        <v>42501.43478009259</v>
      </c>
      <c r="M535" t="b">
        <v>0</v>
      </c>
      <c r="N535">
        <v>17</v>
      </c>
      <c r="O535" t="b">
        <v>1</v>
      </c>
      <c r="P535" t="s">
        <v>8271</v>
      </c>
      <c r="Q535" s="6">
        <f>E535/D535</f>
        <v>1.002</v>
      </c>
      <c r="R535">
        <f>IFERROR(ROUND(E535/N535,0),0)</f>
        <v>118</v>
      </c>
      <c r="S535" t="str">
        <f t="shared" si="34"/>
        <v>theater</v>
      </c>
      <c r="T535" t="str">
        <f t="shared" si="35"/>
        <v>plays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0">
        <f t="shared" si="32"/>
        <v>42328.958333333328</v>
      </c>
      <c r="K536">
        <v>1443036470</v>
      </c>
      <c r="L536" s="10">
        <f t="shared" si="33"/>
        <v>42289.810995370368</v>
      </c>
      <c r="M536" t="b">
        <v>0</v>
      </c>
      <c r="N536">
        <v>48</v>
      </c>
      <c r="O536" t="b">
        <v>1</v>
      </c>
      <c r="P536" t="s">
        <v>8271</v>
      </c>
      <c r="Q536" s="6">
        <f>E536/D536</f>
        <v>1.0466666666666666</v>
      </c>
      <c r="R536">
        <f>IFERROR(ROUND(E536/N536,0),0)</f>
        <v>327</v>
      </c>
      <c r="S536" t="str">
        <f t="shared" si="34"/>
        <v>theater</v>
      </c>
      <c r="T536" t="str">
        <f t="shared" si="35"/>
        <v>plays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0">
        <f t="shared" si="32"/>
        <v>42760.54519675926</v>
      </c>
      <c r="K537">
        <v>1481115905</v>
      </c>
      <c r="L537" s="10">
        <f t="shared" si="33"/>
        <v>42730.54519675926</v>
      </c>
      <c r="M537" t="b">
        <v>0</v>
      </c>
      <c r="N537">
        <v>59</v>
      </c>
      <c r="O537" t="b">
        <v>1</v>
      </c>
      <c r="P537" t="s">
        <v>8271</v>
      </c>
      <c r="Q537" s="6">
        <f>E537/D537</f>
        <v>1.0249999999999999</v>
      </c>
      <c r="R537">
        <f>IFERROR(ROUND(E537/N537,0),0)</f>
        <v>35</v>
      </c>
      <c r="S537" t="str">
        <f t="shared" si="34"/>
        <v>theater</v>
      </c>
      <c r="T537" t="str">
        <f t="shared" si="35"/>
        <v>plays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0">
        <f t="shared" si="32"/>
        <v>42238.75</v>
      </c>
      <c r="K538">
        <v>1435133807</v>
      </c>
      <c r="L538" s="10">
        <f t="shared" si="33"/>
        <v>42198.344988425924</v>
      </c>
      <c r="M538" t="b">
        <v>0</v>
      </c>
      <c r="N538">
        <v>39</v>
      </c>
      <c r="O538" t="b">
        <v>1</v>
      </c>
      <c r="P538" t="s">
        <v>8271</v>
      </c>
      <c r="Q538" s="6">
        <f>E538/D538</f>
        <v>1.1825757575757576</v>
      </c>
      <c r="R538">
        <f>IFERROR(ROUND(E538/N538,0),0)</f>
        <v>100</v>
      </c>
      <c r="S538" t="str">
        <f t="shared" si="34"/>
        <v>theater</v>
      </c>
      <c r="T538" t="str">
        <f t="shared" si="35"/>
        <v>plays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0">
        <f t="shared" si="32"/>
        <v>42331.810081018513</v>
      </c>
      <c r="K539">
        <v>1444069591</v>
      </c>
      <c r="L539" s="10">
        <f t="shared" si="33"/>
        <v>42301.768414351856</v>
      </c>
      <c r="M539" t="b">
        <v>0</v>
      </c>
      <c r="N539">
        <v>59</v>
      </c>
      <c r="O539" t="b">
        <v>1</v>
      </c>
      <c r="P539" t="s">
        <v>8271</v>
      </c>
      <c r="Q539" s="6">
        <f>E539/D539</f>
        <v>1.2050000000000001</v>
      </c>
      <c r="R539">
        <f>IFERROR(ROUND(E539/N539,0),0)</f>
        <v>41</v>
      </c>
      <c r="S539" t="str">
        <f t="shared" si="34"/>
        <v>theater</v>
      </c>
      <c r="T539" t="str">
        <f t="shared" si="35"/>
        <v>plays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0">
        <f t="shared" si="32"/>
        <v>42522.794710648144</v>
      </c>
      <c r="K540">
        <v>1460574263</v>
      </c>
      <c r="L540" s="10">
        <f t="shared" si="33"/>
        <v>42492.794710648144</v>
      </c>
      <c r="M540" t="b">
        <v>0</v>
      </c>
      <c r="N540">
        <v>60</v>
      </c>
      <c r="O540" t="b">
        <v>1</v>
      </c>
      <c r="P540" t="s">
        <v>8271</v>
      </c>
      <c r="Q540" s="6">
        <f>E540/D540</f>
        <v>3.0242</v>
      </c>
      <c r="R540">
        <f>IFERROR(ROUND(E540/N540,0),0)</f>
        <v>252</v>
      </c>
      <c r="S540" t="str">
        <f t="shared" si="34"/>
        <v>theater</v>
      </c>
      <c r="T540" t="str">
        <f t="shared" si="35"/>
        <v>plays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0">
        <f t="shared" si="32"/>
        <v>42575.049849537041</v>
      </c>
      <c r="K541">
        <v>1465866707</v>
      </c>
      <c r="L541" s="10">
        <f t="shared" si="33"/>
        <v>42554.049849537041</v>
      </c>
      <c r="M541" t="b">
        <v>0</v>
      </c>
      <c r="N541">
        <v>20</v>
      </c>
      <c r="O541" t="b">
        <v>1</v>
      </c>
      <c r="P541" t="s">
        <v>8271</v>
      </c>
      <c r="Q541" s="6">
        <f>E541/D541</f>
        <v>1.00644</v>
      </c>
      <c r="R541">
        <f>IFERROR(ROUND(E541/N541,0),0)</f>
        <v>25</v>
      </c>
      <c r="S541" t="str">
        <f t="shared" si="34"/>
        <v>theater</v>
      </c>
      <c r="T541" t="str">
        <f t="shared" si="35"/>
        <v>plays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0">
        <f t="shared" si="32"/>
        <v>42058.817199074074</v>
      </c>
      <c r="K542">
        <v>1420486606</v>
      </c>
      <c r="L542" s="10">
        <f t="shared" si="33"/>
        <v>42028.817199074074</v>
      </c>
      <c r="M542" t="b">
        <v>0</v>
      </c>
      <c r="N542">
        <v>1</v>
      </c>
      <c r="O542" t="b">
        <v>0</v>
      </c>
      <c r="P542" t="s">
        <v>8272</v>
      </c>
      <c r="Q542" s="6">
        <f>E542/D542</f>
        <v>6.666666666666667E-5</v>
      </c>
      <c r="R542">
        <f>IFERROR(ROUND(E542/N542,0),0)</f>
        <v>1</v>
      </c>
      <c r="S542" t="str">
        <f t="shared" si="34"/>
        <v>technology</v>
      </c>
      <c r="T542" t="str">
        <f t="shared" si="35"/>
        <v>web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0">
        <f t="shared" si="32"/>
        <v>42325.046689814815</v>
      </c>
      <c r="K543">
        <v>1443488834</v>
      </c>
      <c r="L543" s="10">
        <f t="shared" si="33"/>
        <v>42295.046689814815</v>
      </c>
      <c r="M543" t="b">
        <v>0</v>
      </c>
      <c r="N543">
        <v>1</v>
      </c>
      <c r="O543" t="b">
        <v>0</v>
      </c>
      <c r="P543" t="s">
        <v>8272</v>
      </c>
      <c r="Q543" s="6">
        <f>E543/D543</f>
        <v>5.5555555555555558E-3</v>
      </c>
      <c r="R543">
        <f>IFERROR(ROUND(E543/N543,0),0)</f>
        <v>25</v>
      </c>
      <c r="S543" t="str">
        <f t="shared" si="34"/>
        <v>technology</v>
      </c>
      <c r="T543" t="str">
        <f t="shared" si="35"/>
        <v>web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0">
        <f t="shared" si="32"/>
        <v>42512.695787037039</v>
      </c>
      <c r="K544">
        <v>1457113316</v>
      </c>
      <c r="L544" s="10">
        <f t="shared" si="33"/>
        <v>42452.737453703703</v>
      </c>
      <c r="M544" t="b">
        <v>0</v>
      </c>
      <c r="N544">
        <v>1</v>
      </c>
      <c r="O544" t="b">
        <v>0</v>
      </c>
      <c r="P544" t="s">
        <v>8272</v>
      </c>
      <c r="Q544" s="6">
        <f>E544/D544</f>
        <v>3.9999999999999998E-6</v>
      </c>
      <c r="R544">
        <f>IFERROR(ROUND(E544/N544,0),0)</f>
        <v>1</v>
      </c>
      <c r="S544" t="str">
        <f t="shared" si="34"/>
        <v>technology</v>
      </c>
      <c r="T544" t="str">
        <f t="shared" si="35"/>
        <v>web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0">
        <f t="shared" si="32"/>
        <v>41963.092152777775</v>
      </c>
      <c r="K545">
        <v>1412215962</v>
      </c>
      <c r="L545" s="10">
        <f t="shared" si="33"/>
        <v>41933.092152777775</v>
      </c>
      <c r="M545" t="b">
        <v>0</v>
      </c>
      <c r="N545">
        <v>2</v>
      </c>
      <c r="O545" t="b">
        <v>0</v>
      </c>
      <c r="P545" t="s">
        <v>8272</v>
      </c>
      <c r="Q545" s="6">
        <f>E545/D545</f>
        <v>3.1818181818181819E-3</v>
      </c>
      <c r="R545">
        <f>IFERROR(ROUND(E545/N545,0),0)</f>
        <v>35</v>
      </c>
      <c r="S545" t="str">
        <f t="shared" si="34"/>
        <v>technology</v>
      </c>
      <c r="T545" t="str">
        <f t="shared" si="35"/>
        <v>web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0">
        <f t="shared" si="32"/>
        <v>42574.656944444447</v>
      </c>
      <c r="K546">
        <v>1465055160</v>
      </c>
      <c r="L546" s="10">
        <f t="shared" si="33"/>
        <v>42544.656944444447</v>
      </c>
      <c r="M546" t="b">
        <v>0</v>
      </c>
      <c r="N546">
        <v>2</v>
      </c>
      <c r="O546" t="b">
        <v>0</v>
      </c>
      <c r="P546" t="s">
        <v>8272</v>
      </c>
      <c r="Q546" s="6">
        <f>E546/D546</f>
        <v>1.2E-2</v>
      </c>
      <c r="R546">
        <f>IFERROR(ROUND(E546/N546,0),0)</f>
        <v>3</v>
      </c>
      <c r="S546" t="str">
        <f t="shared" si="34"/>
        <v>technology</v>
      </c>
      <c r="T546" t="str">
        <f t="shared" si="35"/>
        <v>web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0">
        <f t="shared" si="32"/>
        <v>42342.634131944447</v>
      </c>
      <c r="K547">
        <v>1444140789</v>
      </c>
      <c r="L547" s="10">
        <f t="shared" si="33"/>
        <v>42302.592465277776</v>
      </c>
      <c r="M547" t="b">
        <v>0</v>
      </c>
      <c r="N547">
        <v>34</v>
      </c>
      <c r="O547" t="b">
        <v>0</v>
      </c>
      <c r="P547" t="s">
        <v>8272</v>
      </c>
      <c r="Q547" s="6">
        <f>E547/D547</f>
        <v>0.27383999999999997</v>
      </c>
      <c r="R547">
        <f>IFERROR(ROUND(E547/N547,0),0)</f>
        <v>403</v>
      </c>
      <c r="S547" t="str">
        <f t="shared" si="34"/>
        <v>technology</v>
      </c>
      <c r="T547" t="str">
        <f t="shared" si="35"/>
        <v>web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0">
        <f t="shared" si="32"/>
        <v>42313.667997685188</v>
      </c>
      <c r="K548">
        <v>1441209715</v>
      </c>
      <c r="L548" s="10">
        <f t="shared" si="33"/>
        <v>42268.667997685188</v>
      </c>
      <c r="M548" t="b">
        <v>0</v>
      </c>
      <c r="N548">
        <v>2</v>
      </c>
      <c r="O548" t="b">
        <v>0</v>
      </c>
      <c r="P548" t="s">
        <v>8272</v>
      </c>
      <c r="Q548" s="6">
        <f>E548/D548</f>
        <v>8.6666666666666663E-4</v>
      </c>
      <c r="R548">
        <f>IFERROR(ROUND(E548/N548,0),0)</f>
        <v>26</v>
      </c>
      <c r="S548" t="str">
        <f t="shared" si="34"/>
        <v>technology</v>
      </c>
      <c r="T548" t="str">
        <f t="shared" si="35"/>
        <v>web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0">
        <f t="shared" si="32"/>
        <v>42429.696342592593</v>
      </c>
      <c r="K549">
        <v>1452530564</v>
      </c>
      <c r="L549" s="10">
        <f t="shared" si="33"/>
        <v>42399.696342592593</v>
      </c>
      <c r="M549" t="b">
        <v>0</v>
      </c>
      <c r="N549">
        <v>0</v>
      </c>
      <c r="O549" t="b">
        <v>0</v>
      </c>
      <c r="P549" t="s">
        <v>8272</v>
      </c>
      <c r="Q549" s="6">
        <f>E549/D549</f>
        <v>0</v>
      </c>
      <c r="R549">
        <f>IFERROR(ROUND(E549/N549,0),0)</f>
        <v>0</v>
      </c>
      <c r="S549" t="str">
        <f t="shared" si="34"/>
        <v>technology</v>
      </c>
      <c r="T549" t="str">
        <f t="shared" si="35"/>
        <v>web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0">
        <f t="shared" si="32"/>
        <v>42325.903333333335</v>
      </c>
      <c r="K550">
        <v>1443562848</v>
      </c>
      <c r="L550" s="10">
        <f t="shared" si="33"/>
        <v>42295.903333333335</v>
      </c>
      <c r="M550" t="b">
        <v>0</v>
      </c>
      <c r="N550">
        <v>1</v>
      </c>
      <c r="O550" t="b">
        <v>0</v>
      </c>
      <c r="P550" t="s">
        <v>8272</v>
      </c>
      <c r="Q550" s="6">
        <f>E550/D550</f>
        <v>8.9999999999999998E-4</v>
      </c>
      <c r="R550">
        <f>IFERROR(ROUND(E550/N550,0),0)</f>
        <v>9</v>
      </c>
      <c r="S550" t="str">
        <f t="shared" si="34"/>
        <v>technology</v>
      </c>
      <c r="T550" t="str">
        <f t="shared" si="35"/>
        <v>web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0">
        <f t="shared" si="32"/>
        <v>42212.636828703704</v>
      </c>
      <c r="K551">
        <v>1433776622</v>
      </c>
      <c r="L551" s="10">
        <f t="shared" si="33"/>
        <v>42182.636828703704</v>
      </c>
      <c r="M551" t="b">
        <v>0</v>
      </c>
      <c r="N551">
        <v>8</v>
      </c>
      <c r="O551" t="b">
        <v>0</v>
      </c>
      <c r="P551" t="s">
        <v>8272</v>
      </c>
      <c r="Q551" s="6">
        <f>E551/D551</f>
        <v>2.7199999999999998E-2</v>
      </c>
      <c r="R551">
        <f>IFERROR(ROUND(E551/N551,0),0)</f>
        <v>9</v>
      </c>
      <c r="S551" t="str">
        <f t="shared" si="34"/>
        <v>technology</v>
      </c>
      <c r="T551" t="str">
        <f t="shared" si="35"/>
        <v>web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0">
        <f t="shared" si="32"/>
        <v>42785.208333333328</v>
      </c>
      <c r="K552">
        <v>1484756245</v>
      </c>
      <c r="L552" s="10">
        <f t="shared" si="33"/>
        <v>42772.678761574076</v>
      </c>
      <c r="M552" t="b">
        <v>0</v>
      </c>
      <c r="N552">
        <v>4</v>
      </c>
      <c r="O552" t="b">
        <v>0</v>
      </c>
      <c r="P552" t="s">
        <v>8272</v>
      </c>
      <c r="Q552" s="6">
        <f>E552/D552</f>
        <v>7.0000000000000001E-3</v>
      </c>
      <c r="R552">
        <f>IFERROR(ROUND(E552/N552,0),0)</f>
        <v>9</v>
      </c>
      <c r="S552" t="str">
        <f t="shared" si="34"/>
        <v>technology</v>
      </c>
      <c r="T552" t="str">
        <f t="shared" si="35"/>
        <v>web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0">
        <f t="shared" si="32"/>
        <v>42236.745138888888</v>
      </c>
      <c r="K553">
        <v>1434609424</v>
      </c>
      <c r="L553" s="10">
        <f t="shared" si="33"/>
        <v>42192.275740740741</v>
      </c>
      <c r="M553" t="b">
        <v>0</v>
      </c>
      <c r="N553">
        <v>28</v>
      </c>
      <c r="O553" t="b">
        <v>0</v>
      </c>
      <c r="P553" t="s">
        <v>8272</v>
      </c>
      <c r="Q553" s="6">
        <f>E553/D553</f>
        <v>5.0413333333333331E-2</v>
      </c>
      <c r="R553">
        <f>IFERROR(ROUND(E553/N553,0),0)</f>
        <v>135</v>
      </c>
      <c r="S553" t="str">
        <f t="shared" si="34"/>
        <v>technology</v>
      </c>
      <c r="T553" t="str">
        <f t="shared" si="35"/>
        <v>web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0">
        <f t="shared" si="32"/>
        <v>42397.616851851853</v>
      </c>
      <c r="K554">
        <v>1447166896</v>
      </c>
      <c r="L554" s="10">
        <f t="shared" si="33"/>
        <v>42337.616851851853</v>
      </c>
      <c r="M554" t="b">
        <v>0</v>
      </c>
      <c r="N554">
        <v>0</v>
      </c>
      <c r="O554" t="b">
        <v>0</v>
      </c>
      <c r="P554" t="s">
        <v>8272</v>
      </c>
      <c r="Q554" s="6">
        <f>E554/D554</f>
        <v>0</v>
      </c>
      <c r="R554">
        <f>IFERROR(ROUND(E554/N554,0),0)</f>
        <v>0</v>
      </c>
      <c r="S554" t="str">
        <f t="shared" si="34"/>
        <v>technology</v>
      </c>
      <c r="T554" t="str">
        <f t="shared" si="35"/>
        <v>web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0">
        <f t="shared" si="32"/>
        <v>41976.761469907404</v>
      </c>
      <c r="K555">
        <v>1413393391</v>
      </c>
      <c r="L555" s="10">
        <f t="shared" si="33"/>
        <v>41946.71980324074</v>
      </c>
      <c r="M555" t="b">
        <v>0</v>
      </c>
      <c r="N555">
        <v>6</v>
      </c>
      <c r="O555" t="b">
        <v>0</v>
      </c>
      <c r="P555" t="s">
        <v>8272</v>
      </c>
      <c r="Q555" s="6">
        <f>E555/D555</f>
        <v>4.9199999999999999E-3</v>
      </c>
      <c r="R555">
        <f>IFERROR(ROUND(E555/N555,0),0)</f>
        <v>21</v>
      </c>
      <c r="S555" t="str">
        <f t="shared" si="34"/>
        <v>technology</v>
      </c>
      <c r="T555" t="str">
        <f t="shared" si="35"/>
        <v>web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0">
        <f t="shared" si="32"/>
        <v>41950.684861111113</v>
      </c>
      <c r="K556">
        <v>1411143972</v>
      </c>
      <c r="L556" s="10">
        <f t="shared" si="33"/>
        <v>41920.684861111113</v>
      </c>
      <c r="M556" t="b">
        <v>0</v>
      </c>
      <c r="N556">
        <v>22</v>
      </c>
      <c r="O556" t="b">
        <v>0</v>
      </c>
      <c r="P556" t="s">
        <v>8272</v>
      </c>
      <c r="Q556" s="6">
        <f>E556/D556</f>
        <v>0.36589147286821705</v>
      </c>
      <c r="R556">
        <f>IFERROR(ROUND(E556/N556,0),0)</f>
        <v>64</v>
      </c>
      <c r="S556" t="str">
        <f t="shared" si="34"/>
        <v>technology</v>
      </c>
      <c r="T556" t="str">
        <f t="shared" si="35"/>
        <v>web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0">
        <f t="shared" si="32"/>
        <v>42552.353506944448</v>
      </c>
      <c r="K557">
        <v>1463128143</v>
      </c>
      <c r="L557" s="10">
        <f t="shared" si="33"/>
        <v>42522.353506944448</v>
      </c>
      <c r="M557" t="b">
        <v>0</v>
      </c>
      <c r="N557">
        <v>0</v>
      </c>
      <c r="O557" t="b">
        <v>0</v>
      </c>
      <c r="P557" t="s">
        <v>8272</v>
      </c>
      <c r="Q557" s="6">
        <f>E557/D557</f>
        <v>0</v>
      </c>
      <c r="R557">
        <f>IFERROR(ROUND(E557/N557,0),0)</f>
        <v>0</v>
      </c>
      <c r="S557" t="str">
        <f t="shared" si="34"/>
        <v>technology</v>
      </c>
      <c r="T557" t="str">
        <f t="shared" si="35"/>
        <v>web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0">
        <f t="shared" si="32"/>
        <v>42394.860150462962</v>
      </c>
      <c r="K558">
        <v>1449520717</v>
      </c>
      <c r="L558" s="10">
        <f t="shared" si="33"/>
        <v>42364.860150462962</v>
      </c>
      <c r="M558" t="b">
        <v>0</v>
      </c>
      <c r="N558">
        <v>1</v>
      </c>
      <c r="O558" t="b">
        <v>0</v>
      </c>
      <c r="P558" t="s">
        <v>8272</v>
      </c>
      <c r="Q558" s="6">
        <f>E558/D558</f>
        <v>2.5000000000000001E-2</v>
      </c>
      <c r="R558">
        <f>IFERROR(ROUND(E558/N558,0),0)</f>
        <v>200</v>
      </c>
      <c r="S558" t="str">
        <f t="shared" si="34"/>
        <v>technology</v>
      </c>
      <c r="T558" t="str">
        <f t="shared" si="35"/>
        <v>web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0">
        <f t="shared" si="32"/>
        <v>42725.983831018515</v>
      </c>
      <c r="K559">
        <v>1478126203</v>
      </c>
      <c r="L559" s="10">
        <f t="shared" si="33"/>
        <v>42695.942164351851</v>
      </c>
      <c r="M559" t="b">
        <v>0</v>
      </c>
      <c r="N559">
        <v>20</v>
      </c>
      <c r="O559" t="b">
        <v>0</v>
      </c>
      <c r="P559" t="s">
        <v>8272</v>
      </c>
      <c r="Q559" s="6">
        <f>E559/D559</f>
        <v>9.1066666666666674E-3</v>
      </c>
      <c r="R559">
        <f>IFERROR(ROUND(E559/N559,0),0)</f>
        <v>68</v>
      </c>
      <c r="S559" t="str">
        <f t="shared" si="34"/>
        <v>technology</v>
      </c>
      <c r="T559" t="str">
        <f t="shared" si="35"/>
        <v>web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0">
        <f t="shared" si="32"/>
        <v>42106.841493055559</v>
      </c>
      <c r="K560">
        <v>1424639505</v>
      </c>
      <c r="L560" s="10">
        <f t="shared" si="33"/>
        <v>42076.883159722223</v>
      </c>
      <c r="M560" t="b">
        <v>0</v>
      </c>
      <c r="N560">
        <v>0</v>
      </c>
      <c r="O560" t="b">
        <v>0</v>
      </c>
      <c r="P560" t="s">
        <v>8272</v>
      </c>
      <c r="Q560" s="6">
        <f>E560/D560</f>
        <v>0</v>
      </c>
      <c r="R560">
        <f>IFERROR(ROUND(E560/N560,0),0)</f>
        <v>0</v>
      </c>
      <c r="S560" t="str">
        <f t="shared" si="34"/>
        <v>technology</v>
      </c>
      <c r="T560" t="str">
        <f t="shared" si="35"/>
        <v>web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0">
        <f t="shared" si="32"/>
        <v>42370.283101851848</v>
      </c>
      <c r="K561">
        <v>1447397260</v>
      </c>
      <c r="L561" s="10">
        <f t="shared" si="33"/>
        <v>42340.283101851848</v>
      </c>
      <c r="M561" t="b">
        <v>0</v>
      </c>
      <c r="N561">
        <v>1</v>
      </c>
      <c r="O561" t="b">
        <v>0</v>
      </c>
      <c r="P561" t="s">
        <v>8272</v>
      </c>
      <c r="Q561" s="6">
        <f>E561/D561</f>
        <v>2.0833333333333335E-4</v>
      </c>
      <c r="R561">
        <f>IFERROR(ROUND(E561/N561,0),0)</f>
        <v>50</v>
      </c>
      <c r="S561" t="str">
        <f t="shared" si="34"/>
        <v>technology</v>
      </c>
      <c r="T561" t="str">
        <f t="shared" si="35"/>
        <v>web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0">
        <f t="shared" si="32"/>
        <v>42009.771354166667</v>
      </c>
      <c r="K562">
        <v>1416249045</v>
      </c>
      <c r="L562" s="10">
        <f t="shared" si="33"/>
        <v>41979.771354166667</v>
      </c>
      <c r="M562" t="b">
        <v>0</v>
      </c>
      <c r="N562">
        <v>3</v>
      </c>
      <c r="O562" t="b">
        <v>0</v>
      </c>
      <c r="P562" t="s">
        <v>8272</v>
      </c>
      <c r="Q562" s="6">
        <f>E562/D562</f>
        <v>1.2E-4</v>
      </c>
      <c r="R562">
        <f>IFERROR(ROUND(E562/N562,0),0)</f>
        <v>4</v>
      </c>
      <c r="S562" t="str">
        <f t="shared" si="34"/>
        <v>technology</v>
      </c>
      <c r="T562" t="str">
        <f t="shared" si="35"/>
        <v>web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0">
        <f t="shared" si="32"/>
        <v>42322.658715277779</v>
      </c>
      <c r="K563">
        <v>1442850513</v>
      </c>
      <c r="L563" s="10">
        <f t="shared" si="33"/>
        <v>42287.658715277779</v>
      </c>
      <c r="M563" t="b">
        <v>0</v>
      </c>
      <c r="N563">
        <v>2</v>
      </c>
      <c r="O563" t="b">
        <v>0</v>
      </c>
      <c r="P563" t="s">
        <v>8272</v>
      </c>
      <c r="Q563" s="6">
        <f>E563/D563</f>
        <v>3.6666666666666666E-3</v>
      </c>
      <c r="R563">
        <f>IFERROR(ROUND(E563/N563,0),0)</f>
        <v>28</v>
      </c>
      <c r="S563" t="str">
        <f t="shared" si="34"/>
        <v>technology</v>
      </c>
      <c r="T563" t="str">
        <f t="shared" si="35"/>
        <v>web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0">
        <f t="shared" si="32"/>
        <v>42741.389062499999</v>
      </c>
      <c r="K564">
        <v>1479460815</v>
      </c>
      <c r="L564" s="10">
        <f t="shared" si="33"/>
        <v>42711.389062499999</v>
      </c>
      <c r="M564" t="b">
        <v>0</v>
      </c>
      <c r="N564">
        <v>0</v>
      </c>
      <c r="O564" t="b">
        <v>0</v>
      </c>
      <c r="P564" t="s">
        <v>8272</v>
      </c>
      <c r="Q564" s="6">
        <f>E564/D564</f>
        <v>0</v>
      </c>
      <c r="R564">
        <f>IFERROR(ROUND(E564/N564,0),0)</f>
        <v>0</v>
      </c>
      <c r="S564" t="str">
        <f t="shared" si="34"/>
        <v>technology</v>
      </c>
      <c r="T564" t="str">
        <f t="shared" si="35"/>
        <v>web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0">
        <f t="shared" si="32"/>
        <v>42071.069988425923</v>
      </c>
      <c r="K565">
        <v>1421545247</v>
      </c>
      <c r="L565" s="10">
        <f t="shared" si="33"/>
        <v>42041.069988425923</v>
      </c>
      <c r="M565" t="b">
        <v>0</v>
      </c>
      <c r="N565">
        <v>2</v>
      </c>
      <c r="O565" t="b">
        <v>0</v>
      </c>
      <c r="P565" t="s">
        <v>8272</v>
      </c>
      <c r="Q565" s="6">
        <f>E565/D565</f>
        <v>9.0666666666666662E-4</v>
      </c>
      <c r="R565">
        <f>IFERROR(ROUND(E565/N565,0),0)</f>
        <v>34</v>
      </c>
      <c r="S565" t="str">
        <f t="shared" si="34"/>
        <v>technology</v>
      </c>
      <c r="T565" t="str">
        <f t="shared" si="35"/>
        <v>web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0">
        <f t="shared" si="32"/>
        <v>42460.942997685182</v>
      </c>
      <c r="K566">
        <v>1455230275</v>
      </c>
      <c r="L566" s="10">
        <f t="shared" si="33"/>
        <v>42430.942997685182</v>
      </c>
      <c r="M566" t="b">
        <v>0</v>
      </c>
      <c r="N566">
        <v>1</v>
      </c>
      <c r="O566" t="b">
        <v>0</v>
      </c>
      <c r="P566" t="s">
        <v>8272</v>
      </c>
      <c r="Q566" s="6">
        <f>E566/D566</f>
        <v>5.5555555555555558E-5</v>
      </c>
      <c r="R566">
        <f>IFERROR(ROUND(E566/N566,0),0)</f>
        <v>1</v>
      </c>
      <c r="S566" t="str">
        <f t="shared" si="34"/>
        <v>technology</v>
      </c>
      <c r="T566" t="str">
        <f t="shared" si="35"/>
        <v>web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0">
        <f t="shared" si="32"/>
        <v>42214.78528935185</v>
      </c>
      <c r="K567">
        <v>1433962249</v>
      </c>
      <c r="L567" s="10">
        <f t="shared" si="33"/>
        <v>42184.78528935185</v>
      </c>
      <c r="M567" t="b">
        <v>0</v>
      </c>
      <c r="N567">
        <v>0</v>
      </c>
      <c r="O567" t="b">
        <v>0</v>
      </c>
      <c r="P567" t="s">
        <v>8272</v>
      </c>
      <c r="Q567" s="6">
        <f>E567/D567</f>
        <v>0</v>
      </c>
      <c r="R567">
        <f>IFERROR(ROUND(E567/N567,0),0)</f>
        <v>0</v>
      </c>
      <c r="S567" t="str">
        <f t="shared" si="34"/>
        <v>technology</v>
      </c>
      <c r="T567" t="str">
        <f t="shared" si="35"/>
        <v>web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0">
        <f t="shared" si="32"/>
        <v>42584.68440972222</v>
      </c>
      <c r="K568">
        <v>1465921533</v>
      </c>
      <c r="L568" s="10">
        <f t="shared" si="33"/>
        <v>42554.68440972222</v>
      </c>
      <c r="M568" t="b">
        <v>0</v>
      </c>
      <c r="N568">
        <v>1</v>
      </c>
      <c r="O568" t="b">
        <v>0</v>
      </c>
      <c r="P568" t="s">
        <v>8272</v>
      </c>
      <c r="Q568" s="6">
        <f>E568/D568</f>
        <v>2.0000000000000001E-4</v>
      </c>
      <c r="R568">
        <f>IFERROR(ROUND(E568/N568,0),0)</f>
        <v>1</v>
      </c>
      <c r="S568" t="str">
        <f t="shared" si="34"/>
        <v>technology</v>
      </c>
      <c r="T568" t="str">
        <f t="shared" si="35"/>
        <v>web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0">
        <f t="shared" si="32"/>
        <v>42024.842523148152</v>
      </c>
      <c r="K569">
        <v>1417551194</v>
      </c>
      <c r="L569" s="10">
        <f t="shared" si="33"/>
        <v>41994.842523148152</v>
      </c>
      <c r="M569" t="b">
        <v>0</v>
      </c>
      <c r="N569">
        <v>0</v>
      </c>
      <c r="O569" t="b">
        <v>0</v>
      </c>
      <c r="P569" t="s">
        <v>8272</v>
      </c>
      <c r="Q569" s="6">
        <f>E569/D569</f>
        <v>0</v>
      </c>
      <c r="R569">
        <f>IFERROR(ROUND(E569/N569,0),0)</f>
        <v>0</v>
      </c>
      <c r="S569" t="str">
        <f t="shared" si="34"/>
        <v>technology</v>
      </c>
      <c r="T569" t="str">
        <f t="shared" si="35"/>
        <v>web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0">
        <f t="shared" si="32"/>
        <v>42404.458333333328</v>
      </c>
      <c r="K570">
        <v>1449785223</v>
      </c>
      <c r="L570" s="10">
        <f t="shared" si="33"/>
        <v>42367.9215625</v>
      </c>
      <c r="M570" t="b">
        <v>0</v>
      </c>
      <c r="N570">
        <v>5</v>
      </c>
      <c r="O570" t="b">
        <v>0</v>
      </c>
      <c r="P570" t="s">
        <v>8272</v>
      </c>
      <c r="Q570" s="6">
        <f>E570/D570</f>
        <v>0.01</v>
      </c>
      <c r="R570">
        <f>IFERROR(ROUND(E570/N570,0),0)</f>
        <v>49</v>
      </c>
      <c r="S570" t="str">
        <f t="shared" si="34"/>
        <v>technology</v>
      </c>
      <c r="T570" t="str">
        <f t="shared" si="35"/>
        <v>web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0">
        <f t="shared" si="32"/>
        <v>42389.847361111111</v>
      </c>
      <c r="K571">
        <v>1449087612</v>
      </c>
      <c r="L571" s="10">
        <f t="shared" si="33"/>
        <v>42359.847361111111</v>
      </c>
      <c r="M571" t="b">
        <v>0</v>
      </c>
      <c r="N571">
        <v>1</v>
      </c>
      <c r="O571" t="b">
        <v>0</v>
      </c>
      <c r="P571" t="s">
        <v>8272</v>
      </c>
      <c r="Q571" s="6">
        <f>E571/D571</f>
        <v>8.0000000000000002E-3</v>
      </c>
      <c r="R571">
        <f>IFERROR(ROUND(E571/N571,0),0)</f>
        <v>20</v>
      </c>
      <c r="S571" t="str">
        <f t="shared" si="34"/>
        <v>technology</v>
      </c>
      <c r="T571" t="str">
        <f t="shared" si="35"/>
        <v>web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0">
        <f t="shared" si="32"/>
        <v>42437.798252314809</v>
      </c>
      <c r="K572">
        <v>1453230569</v>
      </c>
      <c r="L572" s="10">
        <f t="shared" si="33"/>
        <v>42407.798252314809</v>
      </c>
      <c r="M572" t="b">
        <v>0</v>
      </c>
      <c r="N572">
        <v>1</v>
      </c>
      <c r="O572" t="b">
        <v>0</v>
      </c>
      <c r="P572" t="s">
        <v>8272</v>
      </c>
      <c r="Q572" s="6">
        <f>E572/D572</f>
        <v>1.6705882352941177E-3</v>
      </c>
      <c r="R572">
        <f>IFERROR(ROUND(E572/N572,0),0)</f>
        <v>142</v>
      </c>
      <c r="S572" t="str">
        <f t="shared" si="34"/>
        <v>technology</v>
      </c>
      <c r="T572" t="str">
        <f t="shared" si="35"/>
        <v>web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0">
        <f t="shared" si="32"/>
        <v>42231.165972222225</v>
      </c>
      <c r="K573">
        <v>1436297723</v>
      </c>
      <c r="L573" s="10">
        <f t="shared" si="33"/>
        <v>42211.816238425927</v>
      </c>
      <c r="M573" t="b">
        <v>0</v>
      </c>
      <c r="N573">
        <v>2</v>
      </c>
      <c r="O573" t="b">
        <v>0</v>
      </c>
      <c r="P573" t="s">
        <v>8272</v>
      </c>
      <c r="Q573" s="6">
        <f>E573/D573</f>
        <v>4.2399999999999998E-3</v>
      </c>
      <c r="R573">
        <f>IFERROR(ROUND(E573/N573,0),0)</f>
        <v>53</v>
      </c>
      <c r="S573" t="str">
        <f t="shared" si="34"/>
        <v>technology</v>
      </c>
      <c r="T573" t="str">
        <f t="shared" si="35"/>
        <v>web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0">
        <f t="shared" si="32"/>
        <v>42331.757962962962</v>
      </c>
      <c r="K574">
        <v>1444065088</v>
      </c>
      <c r="L574" s="10">
        <f t="shared" si="33"/>
        <v>42301.716296296298</v>
      </c>
      <c r="M574" t="b">
        <v>0</v>
      </c>
      <c r="N574">
        <v>0</v>
      </c>
      <c r="O574" t="b">
        <v>0</v>
      </c>
      <c r="P574" t="s">
        <v>8272</v>
      </c>
      <c r="Q574" s="6">
        <f>E574/D574</f>
        <v>0</v>
      </c>
      <c r="R574">
        <f>IFERROR(ROUND(E574/N574,0),0)</f>
        <v>0</v>
      </c>
      <c r="S574" t="str">
        <f t="shared" si="34"/>
        <v>technology</v>
      </c>
      <c r="T574" t="str">
        <f t="shared" si="35"/>
        <v>web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0">
        <f t="shared" si="32"/>
        <v>42041.05</v>
      </c>
      <c r="K575">
        <v>1416445931</v>
      </c>
      <c r="L575" s="10">
        <f t="shared" si="33"/>
        <v>41982.050127314811</v>
      </c>
      <c r="M575" t="b">
        <v>0</v>
      </c>
      <c r="N575">
        <v>9</v>
      </c>
      <c r="O575" t="b">
        <v>0</v>
      </c>
      <c r="P575" t="s">
        <v>8272</v>
      </c>
      <c r="Q575" s="6">
        <f>E575/D575</f>
        <v>3.892538925389254E-3</v>
      </c>
      <c r="R575">
        <f>IFERROR(ROUND(E575/N575,0),0)</f>
        <v>38</v>
      </c>
      <c r="S575" t="str">
        <f t="shared" si="34"/>
        <v>technology</v>
      </c>
      <c r="T575" t="str">
        <f t="shared" si="35"/>
        <v>web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0">
        <f t="shared" si="32"/>
        <v>42681.443368055552</v>
      </c>
      <c r="K576">
        <v>1474281507</v>
      </c>
      <c r="L576" s="10">
        <f t="shared" si="33"/>
        <v>42651.443368055552</v>
      </c>
      <c r="M576" t="b">
        <v>0</v>
      </c>
      <c r="N576">
        <v>4</v>
      </c>
      <c r="O576" t="b">
        <v>0</v>
      </c>
      <c r="P576" t="s">
        <v>8272</v>
      </c>
      <c r="Q576" s="6">
        <f>E576/D576</f>
        <v>7.1556350626118068E-3</v>
      </c>
      <c r="R576">
        <f>IFERROR(ROUND(E576/N576,0),0)</f>
        <v>20</v>
      </c>
      <c r="S576" t="str">
        <f t="shared" si="34"/>
        <v>technology</v>
      </c>
      <c r="T576" t="str">
        <f t="shared" si="35"/>
        <v>web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0">
        <f t="shared" si="32"/>
        <v>42187.692627314813</v>
      </c>
      <c r="K577">
        <v>1431621443</v>
      </c>
      <c r="L577" s="10">
        <f t="shared" si="33"/>
        <v>42157.692627314813</v>
      </c>
      <c r="M577" t="b">
        <v>0</v>
      </c>
      <c r="N577">
        <v>4</v>
      </c>
      <c r="O577" t="b">
        <v>0</v>
      </c>
      <c r="P577" t="s">
        <v>8272</v>
      </c>
      <c r="Q577" s="6">
        <f>E577/D577</f>
        <v>4.3166666666666666E-3</v>
      </c>
      <c r="R577">
        <f>IFERROR(ROUND(E577/N577,0),0)</f>
        <v>65</v>
      </c>
      <c r="S577" t="str">
        <f t="shared" si="34"/>
        <v>technology</v>
      </c>
      <c r="T577" t="str">
        <f t="shared" si="35"/>
        <v>web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0">
        <f t="shared" si="32"/>
        <v>42110.43</v>
      </c>
      <c r="K578">
        <v>1422357552</v>
      </c>
      <c r="L578" s="10">
        <f t="shared" si="33"/>
        <v>42050.471666666665</v>
      </c>
      <c r="M578" t="b">
        <v>0</v>
      </c>
      <c r="N578">
        <v>1</v>
      </c>
      <c r="O578" t="b">
        <v>0</v>
      </c>
      <c r="P578" t="s">
        <v>8272</v>
      </c>
      <c r="Q578" s="6">
        <f>E578/D578</f>
        <v>1.2500000000000001E-5</v>
      </c>
      <c r="R578">
        <f>IFERROR(ROUND(E578/N578,0),0)</f>
        <v>1</v>
      </c>
      <c r="S578" t="str">
        <f t="shared" si="34"/>
        <v>technology</v>
      </c>
      <c r="T578" t="str">
        <f t="shared" si="35"/>
        <v>web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0">
        <f t="shared" ref="J579:J642" si="36">(I579/86400)+25569+(-5+24)</f>
        <v>42529.589143518519</v>
      </c>
      <c r="K579">
        <v>1458569302</v>
      </c>
      <c r="L579" s="10">
        <f t="shared" ref="L579:L642" si="37">(K579/86400)+25569+(-5+24)</f>
        <v>42469.589143518519</v>
      </c>
      <c r="M579" t="b">
        <v>0</v>
      </c>
      <c r="N579">
        <v>1</v>
      </c>
      <c r="O579" t="b">
        <v>0</v>
      </c>
      <c r="P579" t="s">
        <v>8272</v>
      </c>
      <c r="Q579" s="6">
        <f>E579/D579</f>
        <v>2E-3</v>
      </c>
      <c r="R579">
        <f>IFERROR(ROUND(E579/N579,0),0)</f>
        <v>10</v>
      </c>
      <c r="S579" t="str">
        <f t="shared" ref="S579:S642" si="38">LEFT(P579,FIND("/",P579)-1)</f>
        <v>technology</v>
      </c>
      <c r="T579" t="str">
        <f t="shared" ref="T579:T642" si="39">RIGHT(P579,LEN(P579)-FIND("/",P579))</f>
        <v>web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0">
        <f t="shared" si="36"/>
        <v>42273.578622685185</v>
      </c>
      <c r="K580">
        <v>1439560393</v>
      </c>
      <c r="L580" s="10">
        <f t="shared" si="37"/>
        <v>42249.578622685185</v>
      </c>
      <c r="M580" t="b">
        <v>0</v>
      </c>
      <c r="N580">
        <v>7</v>
      </c>
      <c r="O580" t="b">
        <v>0</v>
      </c>
      <c r="P580" t="s">
        <v>8272</v>
      </c>
      <c r="Q580" s="6">
        <f>E580/D580</f>
        <v>1.12E-4</v>
      </c>
      <c r="R580">
        <f>IFERROR(ROUND(E580/N580,0),0)</f>
        <v>2</v>
      </c>
      <c r="S580" t="str">
        <f t="shared" si="38"/>
        <v>technology</v>
      </c>
      <c r="T580" t="str">
        <f t="shared" si="39"/>
        <v>web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0">
        <f t="shared" si="36"/>
        <v>42017.852118055554</v>
      </c>
      <c r="K581">
        <v>1416947223</v>
      </c>
      <c r="L581" s="10">
        <f t="shared" si="37"/>
        <v>41987.852118055554</v>
      </c>
      <c r="M581" t="b">
        <v>0</v>
      </c>
      <c r="N581">
        <v>5</v>
      </c>
      <c r="O581" t="b">
        <v>0</v>
      </c>
      <c r="P581" t="s">
        <v>8272</v>
      </c>
      <c r="Q581" s="6">
        <f>E581/D581</f>
        <v>1.4583333333333334E-2</v>
      </c>
      <c r="R581">
        <f>IFERROR(ROUND(E581/N581,0),0)</f>
        <v>35</v>
      </c>
      <c r="S581" t="str">
        <f t="shared" si="38"/>
        <v>technology</v>
      </c>
      <c r="T581" t="str">
        <f t="shared" si="39"/>
        <v>web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0">
        <f t="shared" si="36"/>
        <v>42654.908182870371</v>
      </c>
      <c r="K582">
        <v>1471988867</v>
      </c>
      <c r="L582" s="10">
        <f t="shared" si="37"/>
        <v>42624.908182870371</v>
      </c>
      <c r="M582" t="b">
        <v>0</v>
      </c>
      <c r="N582">
        <v>1</v>
      </c>
      <c r="O582" t="b">
        <v>0</v>
      </c>
      <c r="P582" t="s">
        <v>8272</v>
      </c>
      <c r="Q582" s="6">
        <f>E582/D582</f>
        <v>3.3333333333333332E-4</v>
      </c>
      <c r="R582">
        <f>IFERROR(ROUND(E582/N582,0),0)</f>
        <v>1</v>
      </c>
      <c r="S582" t="str">
        <f t="shared" si="38"/>
        <v>technology</v>
      </c>
      <c r="T582" t="str">
        <f t="shared" si="39"/>
        <v>web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0">
        <f t="shared" si="36"/>
        <v>42237.012777777782</v>
      </c>
      <c r="K583">
        <v>1435882704</v>
      </c>
      <c r="L583" s="10">
        <f t="shared" si="37"/>
        <v>42207.012777777782</v>
      </c>
      <c r="M583" t="b">
        <v>0</v>
      </c>
      <c r="N583">
        <v>0</v>
      </c>
      <c r="O583" t="b">
        <v>0</v>
      </c>
      <c r="P583" t="s">
        <v>8272</v>
      </c>
      <c r="Q583" s="6">
        <f>E583/D583</f>
        <v>0</v>
      </c>
      <c r="R583">
        <f>IFERROR(ROUND(E583/N583,0),0)</f>
        <v>0</v>
      </c>
      <c r="S583" t="str">
        <f t="shared" si="38"/>
        <v>technology</v>
      </c>
      <c r="T583" t="str">
        <f t="shared" si="39"/>
        <v>web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0">
        <f t="shared" si="36"/>
        <v>42097.75</v>
      </c>
      <c r="K584">
        <v>1424454319</v>
      </c>
      <c r="L584" s="10">
        <f t="shared" si="37"/>
        <v>42074.739803240736</v>
      </c>
      <c r="M584" t="b">
        <v>0</v>
      </c>
      <c r="N584">
        <v>0</v>
      </c>
      <c r="O584" t="b">
        <v>0</v>
      </c>
      <c r="P584" t="s">
        <v>8272</v>
      </c>
      <c r="Q584" s="6">
        <f>E584/D584</f>
        <v>0</v>
      </c>
      <c r="R584">
        <f>IFERROR(ROUND(E584/N584,0),0)</f>
        <v>0</v>
      </c>
      <c r="S584" t="str">
        <f t="shared" si="38"/>
        <v>technology</v>
      </c>
      <c r="T584" t="str">
        <f t="shared" si="39"/>
        <v>web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0">
        <f t="shared" si="36"/>
        <v>42101.896840277783</v>
      </c>
      <c r="K585">
        <v>1424212287</v>
      </c>
      <c r="L585" s="10">
        <f t="shared" si="37"/>
        <v>42071.93850694444</v>
      </c>
      <c r="M585" t="b">
        <v>0</v>
      </c>
      <c r="N585">
        <v>1</v>
      </c>
      <c r="O585" t="b">
        <v>0</v>
      </c>
      <c r="P585" t="s">
        <v>8272</v>
      </c>
      <c r="Q585" s="6">
        <f>E585/D585</f>
        <v>1.1111111111111112E-4</v>
      </c>
      <c r="R585">
        <f>IFERROR(ROUND(E585/N585,0),0)</f>
        <v>1</v>
      </c>
      <c r="S585" t="str">
        <f t="shared" si="38"/>
        <v>technology</v>
      </c>
      <c r="T585" t="str">
        <f t="shared" si="39"/>
        <v>web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0">
        <f t="shared" si="36"/>
        <v>42098.674953703703</v>
      </c>
      <c r="K586">
        <v>1423933916</v>
      </c>
      <c r="L586" s="10">
        <f t="shared" si="37"/>
        <v>42068.716620370367</v>
      </c>
      <c r="M586" t="b">
        <v>0</v>
      </c>
      <c r="N586">
        <v>2</v>
      </c>
      <c r="O586" t="b">
        <v>0</v>
      </c>
      <c r="P586" t="s">
        <v>8272</v>
      </c>
      <c r="Q586" s="6">
        <f>E586/D586</f>
        <v>0.01</v>
      </c>
      <c r="R586">
        <f>IFERROR(ROUND(E586/N586,0),0)</f>
        <v>5</v>
      </c>
      <c r="S586" t="str">
        <f t="shared" si="38"/>
        <v>technology</v>
      </c>
      <c r="T586" t="str">
        <f t="shared" si="39"/>
        <v>web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0">
        <f t="shared" si="36"/>
        <v>42358</v>
      </c>
      <c r="K587">
        <v>1444123377</v>
      </c>
      <c r="L587" s="10">
        <f t="shared" si="37"/>
        <v>42302.3909375</v>
      </c>
      <c r="M587" t="b">
        <v>0</v>
      </c>
      <c r="N587">
        <v>0</v>
      </c>
      <c r="O587" t="b">
        <v>0</v>
      </c>
      <c r="P587" t="s">
        <v>8272</v>
      </c>
      <c r="Q587" s="6">
        <f>E587/D587</f>
        <v>0</v>
      </c>
      <c r="R587">
        <f>IFERROR(ROUND(E587/N587,0),0)</f>
        <v>0</v>
      </c>
      <c r="S587" t="str">
        <f t="shared" si="38"/>
        <v>technology</v>
      </c>
      <c r="T587" t="str">
        <f t="shared" si="39"/>
        <v>web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0">
        <f t="shared" si="36"/>
        <v>42069.854247685187</v>
      </c>
      <c r="K588">
        <v>1421440207</v>
      </c>
      <c r="L588" s="10">
        <f t="shared" si="37"/>
        <v>42039.854247685187</v>
      </c>
      <c r="M588" t="b">
        <v>0</v>
      </c>
      <c r="N588">
        <v>4</v>
      </c>
      <c r="O588" t="b">
        <v>0</v>
      </c>
      <c r="P588" t="s">
        <v>8272</v>
      </c>
      <c r="Q588" s="6">
        <f>E588/D588</f>
        <v>5.5999999999999999E-3</v>
      </c>
      <c r="R588">
        <f>IFERROR(ROUND(E588/N588,0),0)</f>
        <v>14</v>
      </c>
      <c r="S588" t="str">
        <f t="shared" si="38"/>
        <v>technology</v>
      </c>
      <c r="T588" t="str">
        <f t="shared" si="39"/>
        <v>web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0">
        <f t="shared" si="36"/>
        <v>42129.757326388892</v>
      </c>
      <c r="K589">
        <v>1426615833</v>
      </c>
      <c r="L589" s="10">
        <f t="shared" si="37"/>
        <v>42099.757326388892</v>
      </c>
      <c r="M589" t="b">
        <v>0</v>
      </c>
      <c r="N589">
        <v>7</v>
      </c>
      <c r="O589" t="b">
        <v>0</v>
      </c>
      <c r="P589" t="s">
        <v>8272</v>
      </c>
      <c r="Q589" s="6">
        <f>E589/D589</f>
        <v>9.0833333333333335E-2</v>
      </c>
      <c r="R589">
        <f>IFERROR(ROUND(E589/N589,0),0)</f>
        <v>389</v>
      </c>
      <c r="S589" t="str">
        <f t="shared" si="38"/>
        <v>technology</v>
      </c>
      <c r="T589" t="str">
        <f t="shared" si="39"/>
        <v>web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0">
        <f t="shared" si="36"/>
        <v>42710.811180555553</v>
      </c>
      <c r="K590">
        <v>1474223286</v>
      </c>
      <c r="L590" s="10">
        <f t="shared" si="37"/>
        <v>42650.769513888888</v>
      </c>
      <c r="M590" t="b">
        <v>0</v>
      </c>
      <c r="N590">
        <v>2</v>
      </c>
      <c r="O590" t="b">
        <v>0</v>
      </c>
      <c r="P590" t="s">
        <v>8272</v>
      </c>
      <c r="Q590" s="6">
        <f>E590/D590</f>
        <v>3.3444444444444443E-2</v>
      </c>
      <c r="R590">
        <f>IFERROR(ROUND(E590/N590,0),0)</f>
        <v>151</v>
      </c>
      <c r="S590" t="str">
        <f t="shared" si="38"/>
        <v>technology</v>
      </c>
      <c r="T590" t="str">
        <f t="shared" si="39"/>
        <v>web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0">
        <f t="shared" si="36"/>
        <v>42212.614571759259</v>
      </c>
      <c r="K591">
        <v>1435070699</v>
      </c>
      <c r="L591" s="10">
        <f t="shared" si="37"/>
        <v>42197.614571759259</v>
      </c>
      <c r="M591" t="b">
        <v>0</v>
      </c>
      <c r="N591">
        <v>1</v>
      </c>
      <c r="O591" t="b">
        <v>0</v>
      </c>
      <c r="P591" t="s">
        <v>8272</v>
      </c>
      <c r="Q591" s="6">
        <f>E591/D591</f>
        <v>1.3333333333333334E-4</v>
      </c>
      <c r="R591">
        <f>IFERROR(ROUND(E591/N591,0),0)</f>
        <v>1</v>
      </c>
      <c r="S591" t="str">
        <f t="shared" si="38"/>
        <v>technology</v>
      </c>
      <c r="T591" t="str">
        <f t="shared" si="39"/>
        <v>web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0">
        <f t="shared" si="36"/>
        <v>42427.542361111111</v>
      </c>
      <c r="K592">
        <v>1452259131</v>
      </c>
      <c r="L592" s="10">
        <f t="shared" si="37"/>
        <v>42396.554756944446</v>
      </c>
      <c r="M592" t="b">
        <v>0</v>
      </c>
      <c r="N592">
        <v>9</v>
      </c>
      <c r="O592" t="b">
        <v>0</v>
      </c>
      <c r="P592" t="s">
        <v>8272</v>
      </c>
      <c r="Q592" s="6">
        <f>E592/D592</f>
        <v>4.4600000000000001E-2</v>
      </c>
      <c r="R592">
        <f>IFERROR(ROUND(E592/N592,0),0)</f>
        <v>25</v>
      </c>
      <c r="S592" t="str">
        <f t="shared" si="38"/>
        <v>technology</v>
      </c>
      <c r="T592" t="str">
        <f t="shared" si="39"/>
        <v>web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0">
        <f t="shared" si="36"/>
        <v>42226.543171296296</v>
      </c>
      <c r="K593">
        <v>1434978130</v>
      </c>
      <c r="L593" s="10">
        <f t="shared" si="37"/>
        <v>42196.543171296296</v>
      </c>
      <c r="M593" t="b">
        <v>0</v>
      </c>
      <c r="N593">
        <v>2</v>
      </c>
      <c r="O593" t="b">
        <v>0</v>
      </c>
      <c r="P593" t="s">
        <v>8272</v>
      </c>
      <c r="Q593" s="6">
        <f>E593/D593</f>
        <v>6.0999999999999997E-4</v>
      </c>
      <c r="R593">
        <f>IFERROR(ROUND(E593/N593,0),0)</f>
        <v>31</v>
      </c>
      <c r="S593" t="str">
        <f t="shared" si="38"/>
        <v>technology</v>
      </c>
      <c r="T593" t="str">
        <f t="shared" si="39"/>
        <v>web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0">
        <f t="shared" si="36"/>
        <v>41995.232175925921</v>
      </c>
      <c r="K594">
        <v>1414992860</v>
      </c>
      <c r="L594" s="10">
        <f t="shared" si="37"/>
        <v>41965.232175925928</v>
      </c>
      <c r="M594" t="b">
        <v>0</v>
      </c>
      <c r="N594">
        <v>1</v>
      </c>
      <c r="O594" t="b">
        <v>0</v>
      </c>
      <c r="P594" t="s">
        <v>8272</v>
      </c>
      <c r="Q594" s="6">
        <f>E594/D594</f>
        <v>3.3333333333333333E-2</v>
      </c>
      <c r="R594">
        <f>IFERROR(ROUND(E594/N594,0),0)</f>
        <v>250</v>
      </c>
      <c r="S594" t="str">
        <f t="shared" si="38"/>
        <v>technology</v>
      </c>
      <c r="T594" t="str">
        <f t="shared" si="39"/>
        <v>web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0">
        <f t="shared" si="36"/>
        <v>42119.635937500003</v>
      </c>
      <c r="K595">
        <v>1425744945</v>
      </c>
      <c r="L595" s="10">
        <f t="shared" si="37"/>
        <v>42089.677604166667</v>
      </c>
      <c r="M595" t="b">
        <v>0</v>
      </c>
      <c r="N595">
        <v>7</v>
      </c>
      <c r="O595" t="b">
        <v>0</v>
      </c>
      <c r="P595" t="s">
        <v>8272</v>
      </c>
      <c r="Q595" s="6">
        <f>E595/D595</f>
        <v>0.23</v>
      </c>
      <c r="R595">
        <f>IFERROR(ROUND(E595/N595,0),0)</f>
        <v>16</v>
      </c>
      <c r="S595" t="str">
        <f t="shared" si="38"/>
        <v>technology</v>
      </c>
      <c r="T595" t="str">
        <f t="shared" si="39"/>
        <v>web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0">
        <f t="shared" si="36"/>
        <v>42495.780162037037</v>
      </c>
      <c r="K596">
        <v>1458240206</v>
      </c>
      <c r="L596" s="10">
        <f t="shared" si="37"/>
        <v>42465.780162037037</v>
      </c>
      <c r="M596" t="b">
        <v>0</v>
      </c>
      <c r="N596">
        <v>2</v>
      </c>
      <c r="O596" t="b">
        <v>0</v>
      </c>
      <c r="P596" t="s">
        <v>8272</v>
      </c>
      <c r="Q596" s="6">
        <f>E596/D596</f>
        <v>1.0399999999999999E-3</v>
      </c>
      <c r="R596">
        <f>IFERROR(ROUND(E596/N596,0),0)</f>
        <v>13</v>
      </c>
      <c r="S596" t="str">
        <f t="shared" si="38"/>
        <v>technology</v>
      </c>
      <c r="T596" t="str">
        <f t="shared" si="39"/>
        <v>web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0">
        <f t="shared" si="36"/>
        <v>42147.069884259261</v>
      </c>
      <c r="K597">
        <v>1426815638</v>
      </c>
      <c r="L597" s="10">
        <f t="shared" si="37"/>
        <v>42102.069884259261</v>
      </c>
      <c r="M597" t="b">
        <v>0</v>
      </c>
      <c r="N597">
        <v>8</v>
      </c>
      <c r="O597" t="b">
        <v>0</v>
      </c>
      <c r="P597" t="s">
        <v>8272</v>
      </c>
      <c r="Q597" s="6">
        <f>E597/D597</f>
        <v>4.2599999999999999E-3</v>
      </c>
      <c r="R597">
        <f>IFERROR(ROUND(E597/N597,0),0)</f>
        <v>53</v>
      </c>
      <c r="S597" t="str">
        <f t="shared" si="38"/>
        <v>technology</v>
      </c>
      <c r="T597" t="str">
        <f t="shared" si="39"/>
        <v>web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0">
        <f t="shared" si="36"/>
        <v>42695.896898148145</v>
      </c>
      <c r="K598">
        <v>1475530292</v>
      </c>
      <c r="L598" s="10">
        <f t="shared" si="37"/>
        <v>42665.896898148145</v>
      </c>
      <c r="M598" t="b">
        <v>0</v>
      </c>
      <c r="N598">
        <v>2</v>
      </c>
      <c r="O598" t="b">
        <v>0</v>
      </c>
      <c r="P598" t="s">
        <v>8272</v>
      </c>
      <c r="Q598" s="6">
        <f>E598/D598</f>
        <v>2.9999999999999997E-4</v>
      </c>
      <c r="R598">
        <f>IFERROR(ROUND(E598/N598,0),0)</f>
        <v>3</v>
      </c>
      <c r="S598" t="str">
        <f t="shared" si="38"/>
        <v>technology</v>
      </c>
      <c r="T598" t="str">
        <f t="shared" si="39"/>
        <v>web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0">
        <f t="shared" si="36"/>
        <v>42601.666666666672</v>
      </c>
      <c r="K599">
        <v>1466787335</v>
      </c>
      <c r="L599" s="10">
        <f t="shared" si="37"/>
        <v>42564.705266203702</v>
      </c>
      <c r="M599" t="b">
        <v>0</v>
      </c>
      <c r="N599">
        <v>2</v>
      </c>
      <c r="O599" t="b">
        <v>0</v>
      </c>
      <c r="P599" t="s">
        <v>8272</v>
      </c>
      <c r="Q599" s="6">
        <f>E599/D599</f>
        <v>2.6666666666666666E-3</v>
      </c>
      <c r="R599">
        <f>IFERROR(ROUND(E599/N599,0),0)</f>
        <v>10</v>
      </c>
      <c r="S599" t="str">
        <f t="shared" si="38"/>
        <v>technology</v>
      </c>
      <c r="T599" t="str">
        <f t="shared" si="39"/>
        <v>web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0">
        <f t="shared" si="36"/>
        <v>41997.00209490741</v>
      </c>
      <c r="K600">
        <v>1415145781</v>
      </c>
      <c r="L600" s="10">
        <f t="shared" si="37"/>
        <v>41967.00209490741</v>
      </c>
      <c r="M600" t="b">
        <v>0</v>
      </c>
      <c r="N600">
        <v>7</v>
      </c>
      <c r="O600" t="b">
        <v>0</v>
      </c>
      <c r="P600" t="s">
        <v>8272</v>
      </c>
      <c r="Q600" s="6">
        <f>E600/D600</f>
        <v>0.34</v>
      </c>
      <c r="R600">
        <f>IFERROR(ROUND(E600/N600,0),0)</f>
        <v>121</v>
      </c>
      <c r="S600" t="str">
        <f t="shared" si="38"/>
        <v>technology</v>
      </c>
      <c r="T600" t="str">
        <f t="shared" si="39"/>
        <v>web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0">
        <f t="shared" si="36"/>
        <v>42090.636111111111</v>
      </c>
      <c r="K601">
        <v>1423769402</v>
      </c>
      <c r="L601" s="10">
        <f t="shared" si="37"/>
        <v>42066.812523148154</v>
      </c>
      <c r="M601" t="b">
        <v>0</v>
      </c>
      <c r="N601">
        <v>2</v>
      </c>
      <c r="O601" t="b">
        <v>0</v>
      </c>
      <c r="P601" t="s">
        <v>8272</v>
      </c>
      <c r="Q601" s="6">
        <f>E601/D601</f>
        <v>6.2E-4</v>
      </c>
      <c r="R601">
        <f>IFERROR(ROUND(E601/N601,0),0)</f>
        <v>16</v>
      </c>
      <c r="S601" t="str">
        <f t="shared" si="38"/>
        <v>technology</v>
      </c>
      <c r="T601" t="str">
        <f t="shared" si="39"/>
        <v>web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0">
        <f t="shared" si="36"/>
        <v>42152.798171296294</v>
      </c>
      <c r="K602">
        <v>1426014562</v>
      </c>
      <c r="L602" s="10">
        <f t="shared" si="37"/>
        <v>42092.798171296294</v>
      </c>
      <c r="M602" t="b">
        <v>0</v>
      </c>
      <c r="N602">
        <v>1</v>
      </c>
      <c r="O602" t="b">
        <v>0</v>
      </c>
      <c r="P602" t="s">
        <v>8272</v>
      </c>
      <c r="Q602" s="6">
        <f>E602/D602</f>
        <v>0.02</v>
      </c>
      <c r="R602">
        <f>IFERROR(ROUND(E602/N602,0),0)</f>
        <v>100</v>
      </c>
      <c r="S602" t="str">
        <f t="shared" si="38"/>
        <v>technology</v>
      </c>
      <c r="T602" t="str">
        <f t="shared" si="39"/>
        <v>web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0">
        <f t="shared" si="36"/>
        <v>42018.858090277776</v>
      </c>
      <c r="K603">
        <v>1417034139</v>
      </c>
      <c r="L603" s="10">
        <f t="shared" si="37"/>
        <v>41988.858090277776</v>
      </c>
      <c r="M603" t="b">
        <v>0</v>
      </c>
      <c r="N603">
        <v>6</v>
      </c>
      <c r="O603" t="b">
        <v>0</v>
      </c>
      <c r="P603" t="s">
        <v>8272</v>
      </c>
      <c r="Q603" s="6">
        <f>E603/D603</f>
        <v>1.4E-2</v>
      </c>
      <c r="R603">
        <f>IFERROR(ROUND(E603/N603,0),0)</f>
        <v>23</v>
      </c>
      <c r="S603" t="str">
        <f t="shared" si="38"/>
        <v>technology</v>
      </c>
      <c r="T603" t="str">
        <f t="shared" si="39"/>
        <v>web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0">
        <f t="shared" si="36"/>
        <v>42192.79415509259</v>
      </c>
      <c r="K604">
        <v>1432062215</v>
      </c>
      <c r="L604" s="10">
        <f t="shared" si="37"/>
        <v>42162.79415509259</v>
      </c>
      <c r="M604" t="b">
        <v>0</v>
      </c>
      <c r="N604">
        <v>0</v>
      </c>
      <c r="O604" t="b">
        <v>0</v>
      </c>
      <c r="P604" t="s">
        <v>8272</v>
      </c>
      <c r="Q604" s="6">
        <f>E604/D604</f>
        <v>0</v>
      </c>
      <c r="R604">
        <f>IFERROR(ROUND(E604/N604,0),0)</f>
        <v>0</v>
      </c>
      <c r="S604" t="str">
        <f t="shared" si="38"/>
        <v>technology</v>
      </c>
      <c r="T604" t="str">
        <f t="shared" si="39"/>
        <v>web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0">
        <f t="shared" si="36"/>
        <v>41884.639155092591</v>
      </c>
      <c r="K605">
        <v>1405437623</v>
      </c>
      <c r="L605" s="10">
        <f t="shared" si="37"/>
        <v>41854.639155092591</v>
      </c>
      <c r="M605" t="b">
        <v>0</v>
      </c>
      <c r="N605">
        <v>13</v>
      </c>
      <c r="O605" t="b">
        <v>0</v>
      </c>
      <c r="P605" t="s">
        <v>8272</v>
      </c>
      <c r="Q605" s="6">
        <f>E605/D605</f>
        <v>3.9334666666666664E-2</v>
      </c>
      <c r="R605">
        <f>IFERROR(ROUND(E605/N605,0),0)</f>
        <v>45</v>
      </c>
      <c r="S605" t="str">
        <f t="shared" si="38"/>
        <v>technology</v>
      </c>
      <c r="T605" t="str">
        <f t="shared" si="39"/>
        <v>web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0">
        <f t="shared" si="36"/>
        <v>41898.035370370373</v>
      </c>
      <c r="K606">
        <v>1406595056</v>
      </c>
      <c r="L606" s="10">
        <f t="shared" si="37"/>
        <v>41868.035370370373</v>
      </c>
      <c r="M606" t="b">
        <v>0</v>
      </c>
      <c r="N606">
        <v>0</v>
      </c>
      <c r="O606" t="b">
        <v>0</v>
      </c>
      <c r="P606" t="s">
        <v>8272</v>
      </c>
      <c r="Q606" s="6">
        <f>E606/D606</f>
        <v>0</v>
      </c>
      <c r="R606">
        <f>IFERROR(ROUND(E606/N606,0),0)</f>
        <v>0</v>
      </c>
      <c r="S606" t="str">
        <f t="shared" si="38"/>
        <v>technology</v>
      </c>
      <c r="T606" t="str">
        <f t="shared" si="39"/>
        <v>web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0">
        <f t="shared" si="36"/>
        <v>42258.357731481483</v>
      </c>
      <c r="K607">
        <v>1436430908</v>
      </c>
      <c r="L607" s="10">
        <f t="shared" si="37"/>
        <v>42213.357731481483</v>
      </c>
      <c r="M607" t="b">
        <v>0</v>
      </c>
      <c r="N607">
        <v>8</v>
      </c>
      <c r="O607" t="b">
        <v>0</v>
      </c>
      <c r="P607" t="s">
        <v>8272</v>
      </c>
      <c r="Q607" s="6">
        <f>E607/D607</f>
        <v>2.6200000000000001E-2</v>
      </c>
      <c r="R607">
        <f>IFERROR(ROUND(E607/N607,0),0)</f>
        <v>16</v>
      </c>
      <c r="S607" t="str">
        <f t="shared" si="38"/>
        <v>technology</v>
      </c>
      <c r="T607" t="str">
        <f t="shared" si="39"/>
        <v>web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0">
        <f t="shared" si="36"/>
        <v>42167.625</v>
      </c>
      <c r="K608">
        <v>1428507409</v>
      </c>
      <c r="L608" s="10">
        <f t="shared" si="37"/>
        <v>42121.650567129633</v>
      </c>
      <c r="M608" t="b">
        <v>0</v>
      </c>
      <c r="N608">
        <v>1</v>
      </c>
      <c r="O608" t="b">
        <v>0</v>
      </c>
      <c r="P608" t="s">
        <v>8272</v>
      </c>
      <c r="Q608" s="6">
        <f>E608/D608</f>
        <v>2E-3</v>
      </c>
      <c r="R608">
        <f>IFERROR(ROUND(E608/N608,0),0)</f>
        <v>10</v>
      </c>
      <c r="S608" t="str">
        <f t="shared" si="38"/>
        <v>technology</v>
      </c>
      <c r="T608" t="str">
        <f t="shared" si="39"/>
        <v>web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0">
        <f t="shared" si="36"/>
        <v>42349.867314814815</v>
      </c>
      <c r="K609">
        <v>1445629736</v>
      </c>
      <c r="L609" s="10">
        <f t="shared" si="37"/>
        <v>42319.825648148151</v>
      </c>
      <c r="M609" t="b">
        <v>0</v>
      </c>
      <c r="N609">
        <v>0</v>
      </c>
      <c r="O609" t="b">
        <v>0</v>
      </c>
      <c r="P609" t="s">
        <v>8272</v>
      </c>
      <c r="Q609" s="6">
        <f>E609/D609</f>
        <v>0</v>
      </c>
      <c r="R609">
        <f>IFERROR(ROUND(E609/N609,0),0)</f>
        <v>0</v>
      </c>
      <c r="S609" t="str">
        <f t="shared" si="38"/>
        <v>technology</v>
      </c>
      <c r="T609" t="str">
        <f t="shared" si="39"/>
        <v>web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0">
        <f t="shared" si="36"/>
        <v>42189.921064814815</v>
      </c>
      <c r="K610">
        <v>1431813980</v>
      </c>
      <c r="L610" s="10">
        <f t="shared" si="37"/>
        <v>42159.921064814815</v>
      </c>
      <c r="M610" t="b">
        <v>0</v>
      </c>
      <c r="N610">
        <v>5</v>
      </c>
      <c r="O610" t="b">
        <v>0</v>
      </c>
      <c r="P610" t="s">
        <v>8272</v>
      </c>
      <c r="Q610" s="6">
        <f>E610/D610</f>
        <v>9.7400000000000004E-3</v>
      </c>
      <c r="R610">
        <f>IFERROR(ROUND(E610/N610,0),0)</f>
        <v>292</v>
      </c>
      <c r="S610" t="str">
        <f t="shared" si="38"/>
        <v>technology</v>
      </c>
      <c r="T610" t="str">
        <f t="shared" si="39"/>
        <v>web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0">
        <f t="shared" si="36"/>
        <v>42356.075740740736</v>
      </c>
      <c r="K611">
        <v>1446166144</v>
      </c>
      <c r="L611" s="10">
        <f t="shared" si="37"/>
        <v>42326.034074074079</v>
      </c>
      <c r="M611" t="b">
        <v>0</v>
      </c>
      <c r="N611">
        <v>1</v>
      </c>
      <c r="O611" t="b">
        <v>0</v>
      </c>
      <c r="P611" t="s">
        <v>8272</v>
      </c>
      <c r="Q611" s="6">
        <f>E611/D611</f>
        <v>6.41025641025641E-3</v>
      </c>
      <c r="R611">
        <f>IFERROR(ROUND(E611/N611,0),0)</f>
        <v>5</v>
      </c>
      <c r="S611" t="str">
        <f t="shared" si="38"/>
        <v>technology</v>
      </c>
      <c r="T611" t="str">
        <f t="shared" si="39"/>
        <v>web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0">
        <f t="shared" si="36"/>
        <v>42135.83085648148</v>
      </c>
      <c r="K612">
        <v>1427140586</v>
      </c>
      <c r="L612" s="10">
        <f t="shared" si="37"/>
        <v>42105.83085648148</v>
      </c>
      <c r="M612" t="b">
        <v>0</v>
      </c>
      <c r="N612">
        <v>0</v>
      </c>
      <c r="O612" t="b">
        <v>0</v>
      </c>
      <c r="P612" t="s">
        <v>8272</v>
      </c>
      <c r="Q612" s="6">
        <f>E612/D612</f>
        <v>0</v>
      </c>
      <c r="R612">
        <f>IFERROR(ROUND(E612/N612,0),0)</f>
        <v>0</v>
      </c>
      <c r="S612" t="str">
        <f t="shared" si="38"/>
        <v>technology</v>
      </c>
      <c r="T612" t="str">
        <f t="shared" si="39"/>
        <v>web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0">
        <f t="shared" si="36"/>
        <v>42407.560613425929</v>
      </c>
      <c r="K613">
        <v>1448026037</v>
      </c>
      <c r="L613" s="10">
        <f t="shared" si="37"/>
        <v>42347.560613425929</v>
      </c>
      <c r="M613" t="b">
        <v>0</v>
      </c>
      <c r="N613">
        <v>0</v>
      </c>
      <c r="O613" t="b">
        <v>0</v>
      </c>
      <c r="P613" t="s">
        <v>8272</v>
      </c>
      <c r="Q613" s="6">
        <f>E613/D613</f>
        <v>0</v>
      </c>
      <c r="R613">
        <f>IFERROR(ROUND(E613/N613,0),0)</f>
        <v>0</v>
      </c>
      <c r="S613" t="str">
        <f t="shared" si="38"/>
        <v>technology</v>
      </c>
      <c r="T613" t="str">
        <f t="shared" si="39"/>
        <v>web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0">
        <f t="shared" si="36"/>
        <v>42634.031782407408</v>
      </c>
      <c r="K614">
        <v>1470185146</v>
      </c>
      <c r="L614" s="10">
        <f t="shared" si="37"/>
        <v>42604.031782407408</v>
      </c>
      <c r="M614" t="b">
        <v>0</v>
      </c>
      <c r="N614">
        <v>0</v>
      </c>
      <c r="O614" t="b">
        <v>0</v>
      </c>
      <c r="P614" t="s">
        <v>8272</v>
      </c>
      <c r="Q614" s="6">
        <f>E614/D614</f>
        <v>0</v>
      </c>
      <c r="R614">
        <f>IFERROR(ROUND(E614/N614,0),0)</f>
        <v>0</v>
      </c>
      <c r="S614" t="str">
        <f t="shared" si="38"/>
        <v>technology</v>
      </c>
      <c r="T614" t="str">
        <f t="shared" si="39"/>
        <v>web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0">
        <f t="shared" si="36"/>
        <v>42297.207638888889</v>
      </c>
      <c r="K615">
        <v>1441022120</v>
      </c>
      <c r="L615" s="10">
        <f t="shared" si="37"/>
        <v>42266.496759259258</v>
      </c>
      <c r="M615" t="b">
        <v>0</v>
      </c>
      <c r="N615">
        <v>121</v>
      </c>
      <c r="O615" t="b">
        <v>0</v>
      </c>
      <c r="P615" t="s">
        <v>8272</v>
      </c>
      <c r="Q615" s="6">
        <f>E615/D615</f>
        <v>0.21363333333333334</v>
      </c>
      <c r="R615">
        <f>IFERROR(ROUND(E615/N615,0),0)</f>
        <v>106</v>
      </c>
      <c r="S615" t="str">
        <f t="shared" si="38"/>
        <v>technology</v>
      </c>
      <c r="T615" t="str">
        <f t="shared" si="39"/>
        <v>web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0">
        <f t="shared" si="36"/>
        <v>42564.061805555553</v>
      </c>
      <c r="K616">
        <v>1464139740</v>
      </c>
      <c r="L616" s="10">
        <f t="shared" si="37"/>
        <v>42534.061805555553</v>
      </c>
      <c r="M616" t="b">
        <v>0</v>
      </c>
      <c r="N616">
        <v>0</v>
      </c>
      <c r="O616" t="b">
        <v>0</v>
      </c>
      <c r="P616" t="s">
        <v>8272</v>
      </c>
      <c r="Q616" s="6">
        <f>E616/D616</f>
        <v>0</v>
      </c>
      <c r="R616">
        <f>IFERROR(ROUND(E616/N616,0),0)</f>
        <v>0</v>
      </c>
      <c r="S616" t="str">
        <f t="shared" si="38"/>
        <v>technology</v>
      </c>
      <c r="T616" t="str">
        <f t="shared" si="39"/>
        <v>web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0">
        <f t="shared" si="36"/>
        <v>42291.122210648144</v>
      </c>
      <c r="K617">
        <v>1440557759</v>
      </c>
      <c r="L617" s="10">
        <f t="shared" si="37"/>
        <v>42261.122210648144</v>
      </c>
      <c r="M617" t="b">
        <v>0</v>
      </c>
      <c r="N617">
        <v>0</v>
      </c>
      <c r="O617" t="b">
        <v>0</v>
      </c>
      <c r="P617" t="s">
        <v>8272</v>
      </c>
      <c r="Q617" s="6">
        <f>E617/D617</f>
        <v>0</v>
      </c>
      <c r="R617">
        <f>IFERROR(ROUND(E617/N617,0),0)</f>
        <v>0</v>
      </c>
      <c r="S617" t="str">
        <f t="shared" si="38"/>
        <v>technology</v>
      </c>
      <c r="T617" t="str">
        <f t="shared" si="39"/>
        <v>web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0">
        <f t="shared" si="36"/>
        <v>42810.376238425924</v>
      </c>
      <c r="K618">
        <v>1485421307</v>
      </c>
      <c r="L618" s="10">
        <f t="shared" si="37"/>
        <v>42780.376238425924</v>
      </c>
      <c r="M618" t="b">
        <v>0</v>
      </c>
      <c r="N618">
        <v>0</v>
      </c>
      <c r="O618" t="b">
        <v>0</v>
      </c>
      <c r="P618" t="s">
        <v>8272</v>
      </c>
      <c r="Q618" s="6">
        <f>E618/D618</f>
        <v>0</v>
      </c>
      <c r="R618">
        <f>IFERROR(ROUND(E618/N618,0),0)</f>
        <v>0</v>
      </c>
      <c r="S618" t="str">
        <f t="shared" si="38"/>
        <v>technology</v>
      </c>
      <c r="T618" t="str">
        <f t="shared" si="39"/>
        <v>web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0">
        <f t="shared" si="36"/>
        <v>42151.343090277776</v>
      </c>
      <c r="K619">
        <v>1427184843</v>
      </c>
      <c r="L619" s="10">
        <f t="shared" si="37"/>
        <v>42106.343090277776</v>
      </c>
      <c r="M619" t="b">
        <v>0</v>
      </c>
      <c r="N619">
        <v>3</v>
      </c>
      <c r="O619" t="b">
        <v>0</v>
      </c>
      <c r="P619" t="s">
        <v>8272</v>
      </c>
      <c r="Q619" s="6">
        <f>E619/D619</f>
        <v>0.03</v>
      </c>
      <c r="R619">
        <f>IFERROR(ROUND(E619/N619,0),0)</f>
        <v>20</v>
      </c>
      <c r="S619" t="str">
        <f t="shared" si="38"/>
        <v>technology</v>
      </c>
      <c r="T619" t="str">
        <f t="shared" si="39"/>
        <v>web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0">
        <f t="shared" si="36"/>
        <v>42366.810219907406</v>
      </c>
      <c r="K620">
        <v>1447097203</v>
      </c>
      <c r="L620" s="10">
        <f t="shared" si="37"/>
        <v>42336.810219907406</v>
      </c>
      <c r="M620" t="b">
        <v>0</v>
      </c>
      <c r="N620">
        <v>0</v>
      </c>
      <c r="O620" t="b">
        <v>0</v>
      </c>
      <c r="P620" t="s">
        <v>8272</v>
      </c>
      <c r="Q620" s="6">
        <f>E620/D620</f>
        <v>0</v>
      </c>
      <c r="R620">
        <f>IFERROR(ROUND(E620/N620,0),0)</f>
        <v>0</v>
      </c>
      <c r="S620" t="str">
        <f t="shared" si="38"/>
        <v>technology</v>
      </c>
      <c r="T620" t="str">
        <f t="shared" si="39"/>
        <v>web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0">
        <f t="shared" si="36"/>
        <v>41987.692013888889</v>
      </c>
      <c r="K621">
        <v>1411745790</v>
      </c>
      <c r="L621" s="10">
        <f t="shared" si="37"/>
        <v>41927.650347222225</v>
      </c>
      <c r="M621" t="b">
        <v>0</v>
      </c>
      <c r="N621">
        <v>1</v>
      </c>
      <c r="O621" t="b">
        <v>0</v>
      </c>
      <c r="P621" t="s">
        <v>8272</v>
      </c>
      <c r="Q621" s="6">
        <f>E621/D621</f>
        <v>3.9999999999999998E-7</v>
      </c>
      <c r="R621">
        <f>IFERROR(ROUND(E621/N621,0),0)</f>
        <v>1</v>
      </c>
      <c r="S621" t="str">
        <f t="shared" si="38"/>
        <v>technology</v>
      </c>
      <c r="T621" t="str">
        <f t="shared" si="39"/>
        <v>web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0">
        <f t="shared" si="36"/>
        <v>41895.716874999998</v>
      </c>
      <c r="K622">
        <v>1405098738</v>
      </c>
      <c r="L622" s="10">
        <f t="shared" si="37"/>
        <v>41850.716874999998</v>
      </c>
      <c r="M622" t="b">
        <v>0</v>
      </c>
      <c r="N622">
        <v>1</v>
      </c>
      <c r="O622" t="b">
        <v>0</v>
      </c>
      <c r="P622" t="s">
        <v>8272</v>
      </c>
      <c r="Q622" s="6">
        <f>E622/D622</f>
        <v>0.01</v>
      </c>
      <c r="R622">
        <f>IFERROR(ROUND(E622/N622,0),0)</f>
        <v>300</v>
      </c>
      <c r="S622" t="str">
        <f t="shared" si="38"/>
        <v>technology</v>
      </c>
      <c r="T622" t="str">
        <f t="shared" si="39"/>
        <v>web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0">
        <f t="shared" si="36"/>
        <v>42577.987696759257</v>
      </c>
      <c r="K623">
        <v>1465342937</v>
      </c>
      <c r="L623" s="10">
        <f t="shared" si="37"/>
        <v>42547.987696759257</v>
      </c>
      <c r="M623" t="b">
        <v>0</v>
      </c>
      <c r="N623">
        <v>3</v>
      </c>
      <c r="O623" t="b">
        <v>0</v>
      </c>
      <c r="P623" t="s">
        <v>8272</v>
      </c>
      <c r="Q623" s="6">
        <f>E623/D623</f>
        <v>1.044E-2</v>
      </c>
      <c r="R623">
        <f>IFERROR(ROUND(E623/N623,0),0)</f>
        <v>87</v>
      </c>
      <c r="S623" t="str">
        <f t="shared" si="38"/>
        <v>technology</v>
      </c>
      <c r="T623" t="str">
        <f t="shared" si="39"/>
        <v>web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0">
        <f t="shared" si="36"/>
        <v>42571.774745370371</v>
      </c>
      <c r="K624">
        <v>1465670138</v>
      </c>
      <c r="L624" s="10">
        <f t="shared" si="37"/>
        <v>42551.774745370371</v>
      </c>
      <c r="M624" t="b">
        <v>0</v>
      </c>
      <c r="N624">
        <v>9</v>
      </c>
      <c r="O624" t="b">
        <v>0</v>
      </c>
      <c r="P624" t="s">
        <v>8272</v>
      </c>
      <c r="Q624" s="6">
        <f>E624/D624</f>
        <v>5.6833333333333333E-2</v>
      </c>
      <c r="R624">
        <f>IFERROR(ROUND(E624/N624,0),0)</f>
        <v>38</v>
      </c>
      <c r="S624" t="str">
        <f t="shared" si="38"/>
        <v>technology</v>
      </c>
      <c r="T624" t="str">
        <f t="shared" si="39"/>
        <v>web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0">
        <f t="shared" si="36"/>
        <v>42171.009224537032</v>
      </c>
      <c r="K625">
        <v>1430179997</v>
      </c>
      <c r="L625" s="10">
        <f t="shared" si="37"/>
        <v>42141.009224537032</v>
      </c>
      <c r="M625" t="b">
        <v>0</v>
      </c>
      <c r="N625">
        <v>0</v>
      </c>
      <c r="O625" t="b">
        <v>0</v>
      </c>
      <c r="P625" t="s">
        <v>8272</v>
      </c>
      <c r="Q625" s="6">
        <f>E625/D625</f>
        <v>0</v>
      </c>
      <c r="R625">
        <f>IFERROR(ROUND(E625/N625,0),0)</f>
        <v>0</v>
      </c>
      <c r="S625" t="str">
        <f t="shared" si="38"/>
        <v>technology</v>
      </c>
      <c r="T625" t="str">
        <f t="shared" si="39"/>
        <v>web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0">
        <f t="shared" si="36"/>
        <v>42157.988900462966</v>
      </c>
      <c r="K626">
        <v>1429055041</v>
      </c>
      <c r="L626" s="10">
        <f t="shared" si="37"/>
        <v>42127.988900462966</v>
      </c>
      <c r="M626" t="b">
        <v>0</v>
      </c>
      <c r="N626">
        <v>0</v>
      </c>
      <c r="O626" t="b">
        <v>0</v>
      </c>
      <c r="P626" t="s">
        <v>8272</v>
      </c>
      <c r="Q626" s="6">
        <f>E626/D626</f>
        <v>0</v>
      </c>
      <c r="R626">
        <f>IFERROR(ROUND(E626/N626,0),0)</f>
        <v>0</v>
      </c>
      <c r="S626" t="str">
        <f t="shared" si="38"/>
        <v>technology</v>
      </c>
      <c r="T626" t="str">
        <f t="shared" si="39"/>
        <v>web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0">
        <f t="shared" si="36"/>
        <v>42839.853900462964</v>
      </c>
      <c r="K627">
        <v>1487971777</v>
      </c>
      <c r="L627" s="10">
        <f t="shared" si="37"/>
        <v>42809.895567129628</v>
      </c>
      <c r="M627" t="b">
        <v>0</v>
      </c>
      <c r="N627">
        <v>0</v>
      </c>
      <c r="O627" t="b">
        <v>0</v>
      </c>
      <c r="P627" t="s">
        <v>8272</v>
      </c>
      <c r="Q627" s="6">
        <f>E627/D627</f>
        <v>0</v>
      </c>
      <c r="R627">
        <f>IFERROR(ROUND(E627/N627,0),0)</f>
        <v>0</v>
      </c>
      <c r="S627" t="str">
        <f t="shared" si="38"/>
        <v>technology</v>
      </c>
      <c r="T627" t="str">
        <f t="shared" si="39"/>
        <v>web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0">
        <f t="shared" si="36"/>
        <v>42250.556944444441</v>
      </c>
      <c r="K628">
        <v>1436793939</v>
      </c>
      <c r="L628" s="10">
        <f t="shared" si="37"/>
        <v>42217.559479166666</v>
      </c>
      <c r="M628" t="b">
        <v>0</v>
      </c>
      <c r="N628">
        <v>39</v>
      </c>
      <c r="O628" t="b">
        <v>0</v>
      </c>
      <c r="P628" t="s">
        <v>8272</v>
      </c>
      <c r="Q628" s="6">
        <f>E628/D628</f>
        <v>0.17380000000000001</v>
      </c>
      <c r="R628">
        <f>IFERROR(ROUND(E628/N628,0),0)</f>
        <v>111</v>
      </c>
      <c r="S628" t="str">
        <f t="shared" si="38"/>
        <v>technology</v>
      </c>
      <c r="T628" t="str">
        <f t="shared" si="39"/>
        <v>web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0">
        <f t="shared" si="36"/>
        <v>42462.958333333328</v>
      </c>
      <c r="K629">
        <v>1452842511</v>
      </c>
      <c r="L629" s="10">
        <f t="shared" si="37"/>
        <v>42403.306840277779</v>
      </c>
      <c r="M629" t="b">
        <v>0</v>
      </c>
      <c r="N629">
        <v>1</v>
      </c>
      <c r="O629" t="b">
        <v>0</v>
      </c>
      <c r="P629" t="s">
        <v>8272</v>
      </c>
      <c r="Q629" s="6">
        <f>E629/D629</f>
        <v>2.0000000000000001E-4</v>
      </c>
      <c r="R629">
        <f>IFERROR(ROUND(E629/N629,0),0)</f>
        <v>90</v>
      </c>
      <c r="S629" t="str">
        <f t="shared" si="38"/>
        <v>technology</v>
      </c>
      <c r="T629" t="str">
        <f t="shared" si="39"/>
        <v>web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0">
        <f t="shared" si="36"/>
        <v>41852.692789351851</v>
      </c>
      <c r="K630">
        <v>1402677457</v>
      </c>
      <c r="L630" s="10">
        <f t="shared" si="37"/>
        <v>41822.692789351851</v>
      </c>
      <c r="M630" t="b">
        <v>0</v>
      </c>
      <c r="N630">
        <v>0</v>
      </c>
      <c r="O630" t="b">
        <v>0</v>
      </c>
      <c r="P630" t="s">
        <v>8272</v>
      </c>
      <c r="Q630" s="6">
        <f>E630/D630</f>
        <v>0</v>
      </c>
      <c r="R630">
        <f>IFERROR(ROUND(E630/N630,0),0)</f>
        <v>0</v>
      </c>
      <c r="S630" t="str">
        <f t="shared" si="38"/>
        <v>technology</v>
      </c>
      <c r="T630" t="str">
        <f t="shared" si="39"/>
        <v>web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0">
        <f t="shared" si="36"/>
        <v>42523.637824074074</v>
      </c>
      <c r="K631">
        <v>1460647108</v>
      </c>
      <c r="L631" s="10">
        <f t="shared" si="37"/>
        <v>42493.637824074074</v>
      </c>
      <c r="M631" t="b">
        <v>0</v>
      </c>
      <c r="N631">
        <v>3</v>
      </c>
      <c r="O631" t="b">
        <v>0</v>
      </c>
      <c r="P631" t="s">
        <v>8272</v>
      </c>
      <c r="Q631" s="6">
        <f>E631/D631</f>
        <v>1.75E-3</v>
      </c>
      <c r="R631">
        <f>IFERROR(ROUND(E631/N631,0),0)</f>
        <v>117</v>
      </c>
      <c r="S631" t="str">
        <f t="shared" si="38"/>
        <v>technology</v>
      </c>
      <c r="T631" t="str">
        <f t="shared" si="39"/>
        <v>web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0">
        <f t="shared" si="36"/>
        <v>42272.215277777781</v>
      </c>
      <c r="K632">
        <v>1438959121</v>
      </c>
      <c r="L632" s="10">
        <f t="shared" si="37"/>
        <v>42242.619456018518</v>
      </c>
      <c r="M632" t="b">
        <v>0</v>
      </c>
      <c r="N632">
        <v>1</v>
      </c>
      <c r="O632" t="b">
        <v>0</v>
      </c>
      <c r="P632" t="s">
        <v>8272</v>
      </c>
      <c r="Q632" s="6">
        <f>E632/D632</f>
        <v>8.3340278356529708E-4</v>
      </c>
      <c r="R632">
        <f>IFERROR(ROUND(E632/N632,0),0)</f>
        <v>10</v>
      </c>
      <c r="S632" t="str">
        <f t="shared" si="38"/>
        <v>technology</v>
      </c>
      <c r="T632" t="str">
        <f t="shared" si="39"/>
        <v>web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0">
        <f t="shared" si="36"/>
        <v>42537.772326388891</v>
      </c>
      <c r="K633">
        <v>1461954729</v>
      </c>
      <c r="L633" s="10">
        <f t="shared" si="37"/>
        <v>42508.772326388891</v>
      </c>
      <c r="M633" t="b">
        <v>0</v>
      </c>
      <c r="N633">
        <v>9</v>
      </c>
      <c r="O633" t="b">
        <v>0</v>
      </c>
      <c r="P633" t="s">
        <v>8272</v>
      </c>
      <c r="Q633" s="6">
        <f>E633/D633</f>
        <v>1.38E-2</v>
      </c>
      <c r="R633">
        <f>IFERROR(ROUND(E633/N633,0),0)</f>
        <v>77</v>
      </c>
      <c r="S633" t="str">
        <f t="shared" si="38"/>
        <v>technology</v>
      </c>
      <c r="T633" t="str">
        <f t="shared" si="39"/>
        <v>web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0">
        <f t="shared" si="36"/>
        <v>42352.700983796298</v>
      </c>
      <c r="K634">
        <v>1445874565</v>
      </c>
      <c r="L634" s="10">
        <f t="shared" si="37"/>
        <v>42322.659317129626</v>
      </c>
      <c r="M634" t="b">
        <v>0</v>
      </c>
      <c r="N634">
        <v>0</v>
      </c>
      <c r="O634" t="b">
        <v>0</v>
      </c>
      <c r="P634" t="s">
        <v>8272</v>
      </c>
      <c r="Q634" s="6">
        <f>E634/D634</f>
        <v>0</v>
      </c>
      <c r="R634">
        <f>IFERROR(ROUND(E634/N634,0),0)</f>
        <v>0</v>
      </c>
      <c r="S634" t="str">
        <f t="shared" si="38"/>
        <v>technology</v>
      </c>
      <c r="T634" t="str">
        <f t="shared" si="39"/>
        <v>web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0">
        <f t="shared" si="36"/>
        <v>42557.958333333328</v>
      </c>
      <c r="K635">
        <v>1463469062</v>
      </c>
      <c r="L635" s="10">
        <f t="shared" si="37"/>
        <v>42526.299328703702</v>
      </c>
      <c r="M635" t="b">
        <v>0</v>
      </c>
      <c r="N635">
        <v>25</v>
      </c>
      <c r="O635" t="b">
        <v>0</v>
      </c>
      <c r="P635" t="s">
        <v>8272</v>
      </c>
      <c r="Q635" s="6">
        <f>E635/D635</f>
        <v>0.1245</v>
      </c>
      <c r="R635">
        <f>IFERROR(ROUND(E635/N635,0),0)</f>
        <v>50</v>
      </c>
      <c r="S635" t="str">
        <f t="shared" si="38"/>
        <v>technology</v>
      </c>
      <c r="T635" t="str">
        <f t="shared" si="39"/>
        <v>web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0">
        <f t="shared" si="36"/>
        <v>42080.928576388891</v>
      </c>
      <c r="K636">
        <v>1422397029</v>
      </c>
      <c r="L636" s="10">
        <f t="shared" si="37"/>
        <v>42050.928576388891</v>
      </c>
      <c r="M636" t="b">
        <v>0</v>
      </c>
      <c r="N636">
        <v>1</v>
      </c>
      <c r="O636" t="b">
        <v>0</v>
      </c>
      <c r="P636" t="s">
        <v>8272</v>
      </c>
      <c r="Q636" s="6">
        <f>E636/D636</f>
        <v>2.0000000000000001E-4</v>
      </c>
      <c r="R636">
        <f>IFERROR(ROUND(E636/N636,0),0)</f>
        <v>1</v>
      </c>
      <c r="S636" t="str">
        <f t="shared" si="38"/>
        <v>technology</v>
      </c>
      <c r="T636" t="str">
        <f t="shared" si="39"/>
        <v>web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0">
        <f t="shared" si="36"/>
        <v>42125.092152777783</v>
      </c>
      <c r="K637">
        <v>1426212762</v>
      </c>
      <c r="L637" s="10">
        <f t="shared" si="37"/>
        <v>42095.092152777783</v>
      </c>
      <c r="M637" t="b">
        <v>0</v>
      </c>
      <c r="N637">
        <v>1</v>
      </c>
      <c r="O637" t="b">
        <v>0</v>
      </c>
      <c r="P637" t="s">
        <v>8272</v>
      </c>
      <c r="Q637" s="6">
        <f>E637/D637</f>
        <v>8.0000000000000007E-5</v>
      </c>
      <c r="R637">
        <f>IFERROR(ROUND(E637/N637,0),0)</f>
        <v>2</v>
      </c>
      <c r="S637" t="str">
        <f t="shared" si="38"/>
        <v>technology</v>
      </c>
      <c r="T637" t="str">
        <f t="shared" si="39"/>
        <v>web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0">
        <f t="shared" si="36"/>
        <v>42180.44930555555</v>
      </c>
      <c r="K638">
        <v>1430996150</v>
      </c>
      <c r="L638" s="10">
        <f t="shared" si="37"/>
        <v>42150.455439814818</v>
      </c>
      <c r="M638" t="b">
        <v>0</v>
      </c>
      <c r="N638">
        <v>1</v>
      </c>
      <c r="O638" t="b">
        <v>0</v>
      </c>
      <c r="P638" t="s">
        <v>8272</v>
      </c>
      <c r="Q638" s="6">
        <f>E638/D638</f>
        <v>2E-3</v>
      </c>
      <c r="R638">
        <f>IFERROR(ROUND(E638/N638,0),0)</f>
        <v>4</v>
      </c>
      <c r="S638" t="str">
        <f t="shared" si="38"/>
        <v>technology</v>
      </c>
      <c r="T638" t="str">
        <f t="shared" si="39"/>
        <v>web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0">
        <f t="shared" si="36"/>
        <v>42810.961111111115</v>
      </c>
      <c r="K639">
        <v>1485558318</v>
      </c>
      <c r="L639" s="10">
        <f t="shared" si="37"/>
        <v>42781.962013888886</v>
      </c>
      <c r="M639" t="b">
        <v>0</v>
      </c>
      <c r="N639">
        <v>0</v>
      </c>
      <c r="O639" t="b">
        <v>0</v>
      </c>
      <c r="P639" t="s">
        <v>8272</v>
      </c>
      <c r="Q639" s="6">
        <f>E639/D639</f>
        <v>0</v>
      </c>
      <c r="R639">
        <f>IFERROR(ROUND(E639/N639,0),0)</f>
        <v>0</v>
      </c>
      <c r="S639" t="str">
        <f t="shared" si="38"/>
        <v>technology</v>
      </c>
      <c r="T639" t="str">
        <f t="shared" si="39"/>
        <v>web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0">
        <f t="shared" si="36"/>
        <v>42838.55164351852</v>
      </c>
      <c r="K640">
        <v>1485267262</v>
      </c>
      <c r="L640" s="10">
        <f t="shared" si="37"/>
        <v>42778.593310185184</v>
      </c>
      <c r="M640" t="b">
        <v>0</v>
      </c>
      <c r="N640">
        <v>6</v>
      </c>
      <c r="O640" t="b">
        <v>0</v>
      </c>
      <c r="P640" t="s">
        <v>8272</v>
      </c>
      <c r="Q640" s="6">
        <f>E640/D640</f>
        <v>9.0000000000000006E-5</v>
      </c>
      <c r="R640">
        <f>IFERROR(ROUND(E640/N640,0),0)</f>
        <v>3</v>
      </c>
      <c r="S640" t="str">
        <f t="shared" si="38"/>
        <v>technology</v>
      </c>
      <c r="T640" t="str">
        <f t="shared" si="39"/>
        <v>web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0">
        <f t="shared" si="36"/>
        <v>41944.583275462966</v>
      </c>
      <c r="K641">
        <v>1408024795</v>
      </c>
      <c r="L641" s="10">
        <f t="shared" si="37"/>
        <v>41884.583275462966</v>
      </c>
      <c r="M641" t="b">
        <v>0</v>
      </c>
      <c r="N641">
        <v>1</v>
      </c>
      <c r="O641" t="b">
        <v>0</v>
      </c>
      <c r="P641" t="s">
        <v>8272</v>
      </c>
      <c r="Q641" s="6">
        <f>E641/D641</f>
        <v>9.9999999999999995E-7</v>
      </c>
      <c r="R641">
        <f>IFERROR(ROUND(E641/N641,0),0)</f>
        <v>1</v>
      </c>
      <c r="S641" t="str">
        <f t="shared" si="38"/>
        <v>technology</v>
      </c>
      <c r="T641" t="str">
        <f t="shared" si="39"/>
        <v>web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0">
        <f t="shared" si="36"/>
        <v>42717.958333333328</v>
      </c>
      <c r="K642">
        <v>1478685915</v>
      </c>
      <c r="L642" s="10">
        <f t="shared" si="37"/>
        <v>42702.420312499999</v>
      </c>
      <c r="M642" t="b">
        <v>0</v>
      </c>
      <c r="N642">
        <v>2</v>
      </c>
      <c r="O642" t="b">
        <v>1</v>
      </c>
      <c r="P642" t="s">
        <v>8273</v>
      </c>
      <c r="Q642" s="6">
        <f>E642/D642</f>
        <v>1.4428571428571428</v>
      </c>
      <c r="R642">
        <f>IFERROR(ROUND(E642/N642,0),0)</f>
        <v>51</v>
      </c>
      <c r="S642" t="str">
        <f t="shared" si="38"/>
        <v>technology</v>
      </c>
      <c r="T642" t="str">
        <f t="shared" si="39"/>
        <v>wearables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0">
        <f t="shared" ref="J643:J706" si="40">(I643/86400)+25569+(-5+24)</f>
        <v>42248.57</v>
      </c>
      <c r="K643">
        <v>1436881248</v>
      </c>
      <c r="L643" s="10">
        <f t="shared" ref="L643:L706" si="41">(K643/86400)+25569+(-5+24)</f>
        <v>42218.57</v>
      </c>
      <c r="M643" t="b">
        <v>0</v>
      </c>
      <c r="N643">
        <v>315</v>
      </c>
      <c r="O643" t="b">
        <v>1</v>
      </c>
      <c r="P643" t="s">
        <v>8273</v>
      </c>
      <c r="Q643" s="6">
        <f>E643/D643</f>
        <v>1.1916249999999999</v>
      </c>
      <c r="R643">
        <f>IFERROR(ROUND(E643/N643,0),0)</f>
        <v>151</v>
      </c>
      <c r="S643" t="str">
        <f t="shared" ref="S643:S706" si="42">LEFT(P643,FIND("/",P643)-1)</f>
        <v>technology</v>
      </c>
      <c r="T643" t="str">
        <f t="shared" ref="T643:T706" si="43">RIGHT(P643,LEN(P643)-FIND("/",P643))</f>
        <v>wearables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0">
        <f t="shared" si="40"/>
        <v>42254.651319444441</v>
      </c>
      <c r="K644">
        <v>1436888274</v>
      </c>
      <c r="L644" s="10">
        <f t="shared" si="41"/>
        <v>42218.651319444441</v>
      </c>
      <c r="M644" t="b">
        <v>0</v>
      </c>
      <c r="N644">
        <v>2174</v>
      </c>
      <c r="O644" t="b">
        <v>1</v>
      </c>
      <c r="P644" t="s">
        <v>8273</v>
      </c>
      <c r="Q644" s="6">
        <f>E644/D644</f>
        <v>14.604850000000001</v>
      </c>
      <c r="R644">
        <f>IFERROR(ROUND(E644/N644,0),0)</f>
        <v>134</v>
      </c>
      <c r="S644" t="str">
        <f t="shared" si="42"/>
        <v>technology</v>
      </c>
      <c r="T644" t="str">
        <f t="shared" si="43"/>
        <v>wearables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0">
        <f t="shared" si="40"/>
        <v>42174.642071759255</v>
      </c>
      <c r="K645">
        <v>1428333875</v>
      </c>
      <c r="L645" s="10">
        <f t="shared" si="41"/>
        <v>42119.642071759255</v>
      </c>
      <c r="M645" t="b">
        <v>0</v>
      </c>
      <c r="N645">
        <v>152</v>
      </c>
      <c r="O645" t="b">
        <v>1</v>
      </c>
      <c r="P645" t="s">
        <v>8273</v>
      </c>
      <c r="Q645" s="6">
        <f>E645/D645</f>
        <v>1.0580799999999999</v>
      </c>
      <c r="R645">
        <f>IFERROR(ROUND(E645/N645,0),0)</f>
        <v>174</v>
      </c>
      <c r="S645" t="str">
        <f t="shared" si="42"/>
        <v>technology</v>
      </c>
      <c r="T645" t="str">
        <f t="shared" si="43"/>
        <v>wearables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0">
        <f t="shared" si="40"/>
        <v>41960.041666666664</v>
      </c>
      <c r="K646">
        <v>1410883139</v>
      </c>
      <c r="L646" s="10">
        <f t="shared" si="41"/>
        <v>41917.665960648148</v>
      </c>
      <c r="M646" t="b">
        <v>0</v>
      </c>
      <c r="N646">
        <v>1021</v>
      </c>
      <c r="O646" t="b">
        <v>1</v>
      </c>
      <c r="P646" t="s">
        <v>8273</v>
      </c>
      <c r="Q646" s="6">
        <f>E646/D646</f>
        <v>3.0011791999999997</v>
      </c>
      <c r="R646">
        <f>IFERROR(ROUND(E646/N646,0),0)</f>
        <v>73</v>
      </c>
      <c r="S646" t="str">
        <f t="shared" si="42"/>
        <v>technology</v>
      </c>
      <c r="T646" t="str">
        <f t="shared" si="43"/>
        <v>wearables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0">
        <f t="shared" si="40"/>
        <v>42613.026319444441</v>
      </c>
      <c r="K647">
        <v>1468370274</v>
      </c>
      <c r="L647" s="10">
        <f t="shared" si="41"/>
        <v>42583.026319444441</v>
      </c>
      <c r="M647" t="b">
        <v>0</v>
      </c>
      <c r="N647">
        <v>237</v>
      </c>
      <c r="O647" t="b">
        <v>1</v>
      </c>
      <c r="P647" t="s">
        <v>8273</v>
      </c>
      <c r="Q647" s="6">
        <f>E647/D647</f>
        <v>2.7869999999999999</v>
      </c>
      <c r="R647">
        <f>IFERROR(ROUND(E647/N647,0),0)</f>
        <v>24</v>
      </c>
      <c r="S647" t="str">
        <f t="shared" si="42"/>
        <v>technology</v>
      </c>
      <c r="T647" t="str">
        <f t="shared" si="43"/>
        <v>wearables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0">
        <f t="shared" si="40"/>
        <v>41881.852627314816</v>
      </c>
      <c r="K648">
        <v>1405196867</v>
      </c>
      <c r="L648" s="10">
        <f t="shared" si="41"/>
        <v>41851.852627314816</v>
      </c>
      <c r="M648" t="b">
        <v>0</v>
      </c>
      <c r="N648">
        <v>27</v>
      </c>
      <c r="O648" t="b">
        <v>1</v>
      </c>
      <c r="P648" t="s">
        <v>8273</v>
      </c>
      <c r="Q648" s="6">
        <f>E648/D648</f>
        <v>1.3187625000000001</v>
      </c>
      <c r="R648">
        <f>IFERROR(ROUND(E648/N648,0),0)</f>
        <v>39</v>
      </c>
      <c r="S648" t="str">
        <f t="shared" si="42"/>
        <v>technology</v>
      </c>
      <c r="T648" t="str">
        <f t="shared" si="43"/>
        <v>wearables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0">
        <f t="shared" si="40"/>
        <v>42465.726261574076</v>
      </c>
      <c r="K649">
        <v>1455647149</v>
      </c>
      <c r="L649" s="10">
        <f t="shared" si="41"/>
        <v>42435.767928240741</v>
      </c>
      <c r="M649" t="b">
        <v>0</v>
      </c>
      <c r="N649">
        <v>17</v>
      </c>
      <c r="O649" t="b">
        <v>1</v>
      </c>
      <c r="P649" t="s">
        <v>8273</v>
      </c>
      <c r="Q649" s="6">
        <f>E649/D649</f>
        <v>1.0705</v>
      </c>
      <c r="R649">
        <f>IFERROR(ROUND(E649/N649,0),0)</f>
        <v>126</v>
      </c>
      <c r="S649" t="str">
        <f t="shared" si="42"/>
        <v>technology</v>
      </c>
      <c r="T649" t="str">
        <f t="shared" si="43"/>
        <v>wearables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0">
        <f t="shared" si="40"/>
        <v>41945.693379629629</v>
      </c>
      <c r="K650">
        <v>1410280708</v>
      </c>
      <c r="L650" s="10">
        <f t="shared" si="41"/>
        <v>41910.693379629629</v>
      </c>
      <c r="M650" t="b">
        <v>0</v>
      </c>
      <c r="N650">
        <v>27</v>
      </c>
      <c r="O650" t="b">
        <v>1</v>
      </c>
      <c r="P650" t="s">
        <v>8273</v>
      </c>
      <c r="Q650" s="6">
        <f>E650/D650</f>
        <v>1.2682285714285715</v>
      </c>
      <c r="R650">
        <f>IFERROR(ROUND(E650/N650,0),0)</f>
        <v>1644</v>
      </c>
      <c r="S650" t="str">
        <f t="shared" si="42"/>
        <v>technology</v>
      </c>
      <c r="T650" t="str">
        <f t="shared" si="43"/>
        <v>wearables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0">
        <f t="shared" si="40"/>
        <v>41917.912187499998</v>
      </c>
      <c r="K651">
        <v>1409090013</v>
      </c>
      <c r="L651" s="10">
        <f t="shared" si="41"/>
        <v>41896.912187499998</v>
      </c>
      <c r="M651" t="b">
        <v>0</v>
      </c>
      <c r="N651">
        <v>82</v>
      </c>
      <c r="O651" t="b">
        <v>1</v>
      </c>
      <c r="P651" t="s">
        <v>8273</v>
      </c>
      <c r="Q651" s="6">
        <f>E651/D651</f>
        <v>1.3996</v>
      </c>
      <c r="R651">
        <f>IFERROR(ROUND(E651/N651,0),0)</f>
        <v>43</v>
      </c>
      <c r="S651" t="str">
        <f t="shared" si="42"/>
        <v>technology</v>
      </c>
      <c r="T651" t="str">
        <f t="shared" si="43"/>
        <v>wearables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0">
        <f t="shared" si="40"/>
        <v>42011.078518518523</v>
      </c>
      <c r="K652">
        <v>1413766384</v>
      </c>
      <c r="L652" s="10">
        <f t="shared" si="41"/>
        <v>41951.036851851852</v>
      </c>
      <c r="M652" t="b">
        <v>0</v>
      </c>
      <c r="N652">
        <v>48</v>
      </c>
      <c r="O652" t="b">
        <v>1</v>
      </c>
      <c r="P652" t="s">
        <v>8273</v>
      </c>
      <c r="Q652" s="6">
        <f>E652/D652</f>
        <v>1.1240000000000001</v>
      </c>
      <c r="R652">
        <f>IFERROR(ROUND(E652/N652,0),0)</f>
        <v>35</v>
      </c>
      <c r="S652" t="str">
        <f t="shared" si="42"/>
        <v>technology</v>
      </c>
      <c r="T652" t="str">
        <f t="shared" si="43"/>
        <v>wearables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0">
        <f t="shared" si="40"/>
        <v>42005.017488425925</v>
      </c>
      <c r="K653">
        <v>1415838311</v>
      </c>
      <c r="L653" s="10">
        <f t="shared" si="41"/>
        <v>41975.017488425925</v>
      </c>
      <c r="M653" t="b">
        <v>0</v>
      </c>
      <c r="N653">
        <v>105</v>
      </c>
      <c r="O653" t="b">
        <v>1</v>
      </c>
      <c r="P653" t="s">
        <v>8273</v>
      </c>
      <c r="Q653" s="6">
        <f>E653/D653</f>
        <v>1.00528</v>
      </c>
      <c r="R653">
        <f>IFERROR(ROUND(E653/N653,0),0)</f>
        <v>239</v>
      </c>
      <c r="S653" t="str">
        <f t="shared" si="42"/>
        <v>technology</v>
      </c>
      <c r="T653" t="str">
        <f t="shared" si="43"/>
        <v>wearables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0">
        <f t="shared" si="40"/>
        <v>42724.732060185182</v>
      </c>
      <c r="K654">
        <v>1478018050</v>
      </c>
      <c r="L654" s="10">
        <f t="shared" si="41"/>
        <v>42694.690393518518</v>
      </c>
      <c r="M654" t="b">
        <v>0</v>
      </c>
      <c r="N654">
        <v>28</v>
      </c>
      <c r="O654" t="b">
        <v>1</v>
      </c>
      <c r="P654" t="s">
        <v>8273</v>
      </c>
      <c r="Q654" s="6">
        <f>E654/D654</f>
        <v>1.0046666666666666</v>
      </c>
      <c r="R654">
        <f>IFERROR(ROUND(E654/N654,0),0)</f>
        <v>108</v>
      </c>
      <c r="S654" t="str">
        <f t="shared" si="42"/>
        <v>technology</v>
      </c>
      <c r="T654" t="str">
        <f t="shared" si="43"/>
        <v>wearables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0">
        <f t="shared" si="40"/>
        <v>42255.618518518517</v>
      </c>
      <c r="K655">
        <v>1436885440</v>
      </c>
      <c r="L655" s="10">
        <f t="shared" si="41"/>
        <v>42218.618518518517</v>
      </c>
      <c r="M655" t="b">
        <v>0</v>
      </c>
      <c r="N655">
        <v>1107</v>
      </c>
      <c r="O655" t="b">
        <v>1</v>
      </c>
      <c r="P655" t="s">
        <v>8273</v>
      </c>
      <c r="Q655" s="6">
        <f>E655/D655</f>
        <v>1.4144600000000001</v>
      </c>
      <c r="R655">
        <f>IFERROR(ROUND(E655/N655,0),0)</f>
        <v>96</v>
      </c>
      <c r="S655" t="str">
        <f t="shared" si="42"/>
        <v>technology</v>
      </c>
      <c r="T655" t="str">
        <f t="shared" si="43"/>
        <v>wearables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0">
        <f t="shared" si="40"/>
        <v>42212.957326388889</v>
      </c>
      <c r="K656">
        <v>1433804313</v>
      </c>
      <c r="L656" s="10">
        <f t="shared" si="41"/>
        <v>42182.957326388889</v>
      </c>
      <c r="M656" t="b">
        <v>0</v>
      </c>
      <c r="N656">
        <v>1013</v>
      </c>
      <c r="O656" t="b">
        <v>1</v>
      </c>
      <c r="P656" t="s">
        <v>8273</v>
      </c>
      <c r="Q656" s="6">
        <f>E656/D656</f>
        <v>2.6729166666666666</v>
      </c>
      <c r="R656">
        <f>IFERROR(ROUND(E656/N656,0),0)</f>
        <v>32</v>
      </c>
      <c r="S656" t="str">
        <f t="shared" si="42"/>
        <v>technology</v>
      </c>
      <c r="T656" t="str">
        <f t="shared" si="43"/>
        <v>wearables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0">
        <f t="shared" si="40"/>
        <v>42094.915648148148</v>
      </c>
      <c r="K657">
        <v>1423609112</v>
      </c>
      <c r="L657" s="10">
        <f t="shared" si="41"/>
        <v>42064.957314814819</v>
      </c>
      <c r="M657" t="b">
        <v>0</v>
      </c>
      <c r="N657">
        <v>274</v>
      </c>
      <c r="O657" t="b">
        <v>1</v>
      </c>
      <c r="P657" t="s">
        <v>8273</v>
      </c>
      <c r="Q657" s="6">
        <f>E657/D657</f>
        <v>1.4688749999999999</v>
      </c>
      <c r="R657">
        <f>IFERROR(ROUND(E657/N657,0),0)</f>
        <v>43</v>
      </c>
      <c r="S657" t="str">
        <f t="shared" si="42"/>
        <v>technology</v>
      </c>
      <c r="T657" t="str">
        <f t="shared" si="43"/>
        <v>wearables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0">
        <f t="shared" si="40"/>
        <v>42496.76295138889</v>
      </c>
      <c r="K658">
        <v>1455736719</v>
      </c>
      <c r="L658" s="10">
        <f t="shared" si="41"/>
        <v>42436.804618055554</v>
      </c>
      <c r="M658" t="b">
        <v>0</v>
      </c>
      <c r="N658">
        <v>87</v>
      </c>
      <c r="O658" t="b">
        <v>1</v>
      </c>
      <c r="P658" t="s">
        <v>8273</v>
      </c>
      <c r="Q658" s="6">
        <f>E658/D658</f>
        <v>2.1356000000000002</v>
      </c>
      <c r="R658">
        <f>IFERROR(ROUND(E658/N658,0),0)</f>
        <v>123</v>
      </c>
      <c r="S658" t="str">
        <f t="shared" si="42"/>
        <v>technology</v>
      </c>
      <c r="T658" t="str">
        <f t="shared" si="43"/>
        <v>wearables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0">
        <f t="shared" si="40"/>
        <v>42380.84574074074</v>
      </c>
      <c r="K659">
        <v>1448309872</v>
      </c>
      <c r="L659" s="10">
        <f t="shared" si="41"/>
        <v>42350.84574074074</v>
      </c>
      <c r="M659" t="b">
        <v>0</v>
      </c>
      <c r="N659">
        <v>99</v>
      </c>
      <c r="O659" t="b">
        <v>1</v>
      </c>
      <c r="P659" t="s">
        <v>8273</v>
      </c>
      <c r="Q659" s="6">
        <f>E659/D659</f>
        <v>1.2569999999999999</v>
      </c>
      <c r="R659">
        <f>IFERROR(ROUND(E659/N659,0),0)</f>
        <v>190</v>
      </c>
      <c r="S659" t="str">
        <f t="shared" si="42"/>
        <v>technology</v>
      </c>
      <c r="T659" t="str">
        <f t="shared" si="43"/>
        <v>wearables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0">
        <f t="shared" si="40"/>
        <v>42230.75</v>
      </c>
      <c r="K660">
        <v>1435117889</v>
      </c>
      <c r="L660" s="10">
        <f t="shared" si="41"/>
        <v>42198.160752314812</v>
      </c>
      <c r="M660" t="b">
        <v>0</v>
      </c>
      <c r="N660">
        <v>276</v>
      </c>
      <c r="O660" t="b">
        <v>1</v>
      </c>
      <c r="P660" t="s">
        <v>8273</v>
      </c>
      <c r="Q660" s="6">
        <f>E660/D660</f>
        <v>1.0446206037108834</v>
      </c>
      <c r="R660">
        <f>IFERROR(ROUND(E660/N660,0),0)</f>
        <v>109</v>
      </c>
      <c r="S660" t="str">
        <f t="shared" si="42"/>
        <v>technology</v>
      </c>
      <c r="T660" t="str">
        <f t="shared" si="43"/>
        <v>wearables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0">
        <f t="shared" si="40"/>
        <v>42258.593692129631</v>
      </c>
      <c r="K661">
        <v>1437747295</v>
      </c>
      <c r="L661" s="10">
        <f t="shared" si="41"/>
        <v>42228.593692129631</v>
      </c>
      <c r="M661" t="b">
        <v>0</v>
      </c>
      <c r="N661">
        <v>21</v>
      </c>
      <c r="O661" t="b">
        <v>1</v>
      </c>
      <c r="P661" t="s">
        <v>8273</v>
      </c>
      <c r="Q661" s="6">
        <f>E661/D661</f>
        <v>1.0056666666666667</v>
      </c>
      <c r="R661">
        <f>IFERROR(ROUND(E661/N661,0),0)</f>
        <v>144</v>
      </c>
      <c r="S661" t="str">
        <f t="shared" si="42"/>
        <v>technology</v>
      </c>
      <c r="T661" t="str">
        <f t="shared" si="43"/>
        <v>wearables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0">
        <f t="shared" si="40"/>
        <v>41971.783321759256</v>
      </c>
      <c r="K662">
        <v>1412963279</v>
      </c>
      <c r="L662" s="10">
        <f t="shared" si="41"/>
        <v>41941.741655092592</v>
      </c>
      <c r="M662" t="b">
        <v>0</v>
      </c>
      <c r="N662">
        <v>18</v>
      </c>
      <c r="O662" t="b">
        <v>0</v>
      </c>
      <c r="P662" t="s">
        <v>8273</v>
      </c>
      <c r="Q662" s="6">
        <f>E662/D662</f>
        <v>3.058E-2</v>
      </c>
      <c r="R662">
        <f>IFERROR(ROUND(E662/N662,0),0)</f>
        <v>85</v>
      </c>
      <c r="S662" t="str">
        <f t="shared" si="42"/>
        <v>technology</v>
      </c>
      <c r="T662" t="str">
        <f t="shared" si="43"/>
        <v>wearables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0">
        <f t="shared" si="40"/>
        <v>42685.645358796297</v>
      </c>
      <c r="K663">
        <v>1474644559</v>
      </c>
      <c r="L663" s="10">
        <f t="shared" si="41"/>
        <v>42655.645358796297</v>
      </c>
      <c r="M663" t="b">
        <v>0</v>
      </c>
      <c r="N663">
        <v>9</v>
      </c>
      <c r="O663" t="b">
        <v>0</v>
      </c>
      <c r="P663" t="s">
        <v>8273</v>
      </c>
      <c r="Q663" s="6">
        <f>E663/D663</f>
        <v>9.4999999999999998E-3</v>
      </c>
      <c r="R663">
        <f>IFERROR(ROUND(E663/N663,0),0)</f>
        <v>11</v>
      </c>
      <c r="S663" t="str">
        <f t="shared" si="42"/>
        <v>technology</v>
      </c>
      <c r="T663" t="str">
        <f t="shared" si="43"/>
        <v>wearables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0">
        <f t="shared" si="40"/>
        <v>42039.438043981485</v>
      </c>
      <c r="K664">
        <v>1418812247</v>
      </c>
      <c r="L664" s="10">
        <f t="shared" si="41"/>
        <v>42009.438043981485</v>
      </c>
      <c r="M664" t="b">
        <v>0</v>
      </c>
      <c r="N664">
        <v>4</v>
      </c>
      <c r="O664" t="b">
        <v>0</v>
      </c>
      <c r="P664" t="s">
        <v>8273</v>
      </c>
      <c r="Q664" s="6">
        <f>E664/D664</f>
        <v>4.0000000000000001E-3</v>
      </c>
      <c r="R664">
        <f>IFERROR(ROUND(E664/N664,0),0)</f>
        <v>39</v>
      </c>
      <c r="S664" t="str">
        <f t="shared" si="42"/>
        <v>technology</v>
      </c>
      <c r="T664" t="str">
        <f t="shared" si="43"/>
        <v>wearables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0">
        <f t="shared" si="40"/>
        <v>42222.843240740738</v>
      </c>
      <c r="K665">
        <v>1434658456</v>
      </c>
      <c r="L665" s="10">
        <f t="shared" si="41"/>
        <v>42192.843240740738</v>
      </c>
      <c r="M665" t="b">
        <v>0</v>
      </c>
      <c r="N665">
        <v>7</v>
      </c>
      <c r="O665" t="b">
        <v>0</v>
      </c>
      <c r="P665" t="s">
        <v>8273</v>
      </c>
      <c r="Q665" s="6">
        <f>E665/D665</f>
        <v>3.5000000000000001E-3</v>
      </c>
      <c r="R665">
        <f>IFERROR(ROUND(E665/N665,0),0)</f>
        <v>100</v>
      </c>
      <c r="S665" t="str">
        <f t="shared" si="42"/>
        <v>technology</v>
      </c>
      <c r="T665" t="str">
        <f t="shared" si="43"/>
        <v>wearables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0">
        <f t="shared" si="40"/>
        <v>42126.666377314818</v>
      </c>
      <c r="K666">
        <v>1426348775</v>
      </c>
      <c r="L666" s="10">
        <f t="shared" si="41"/>
        <v>42096.666377314818</v>
      </c>
      <c r="M666" t="b">
        <v>0</v>
      </c>
      <c r="N666">
        <v>29</v>
      </c>
      <c r="O666" t="b">
        <v>0</v>
      </c>
      <c r="P666" t="s">
        <v>8273</v>
      </c>
      <c r="Q666" s="6">
        <f>E666/D666</f>
        <v>7.5333333333333335E-2</v>
      </c>
      <c r="R666">
        <f>IFERROR(ROUND(E666/N666,0),0)</f>
        <v>31</v>
      </c>
      <c r="S666" t="str">
        <f t="shared" si="42"/>
        <v>technology</v>
      </c>
      <c r="T666" t="str">
        <f t="shared" si="43"/>
        <v>wearables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0">
        <f t="shared" si="40"/>
        <v>42767.711354166662</v>
      </c>
      <c r="K667">
        <v>1479143061</v>
      </c>
      <c r="L667" s="10">
        <f t="shared" si="41"/>
        <v>42707.711354166662</v>
      </c>
      <c r="M667" t="b">
        <v>0</v>
      </c>
      <c r="N667">
        <v>12</v>
      </c>
      <c r="O667" t="b">
        <v>0</v>
      </c>
      <c r="P667" t="s">
        <v>8273</v>
      </c>
      <c r="Q667" s="6">
        <f>E667/D667</f>
        <v>0.18640000000000001</v>
      </c>
      <c r="R667">
        <f>IFERROR(ROUND(E667/N667,0),0)</f>
        <v>155</v>
      </c>
      <c r="S667" t="str">
        <f t="shared" si="42"/>
        <v>technology</v>
      </c>
      <c r="T667" t="str">
        <f t="shared" si="43"/>
        <v>wearables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0">
        <f t="shared" si="40"/>
        <v>41887.832152777773</v>
      </c>
      <c r="K668">
        <v>1405713498</v>
      </c>
      <c r="L668" s="10">
        <f t="shared" si="41"/>
        <v>41857.832152777773</v>
      </c>
      <c r="M668" t="b">
        <v>0</v>
      </c>
      <c r="N668">
        <v>4</v>
      </c>
      <c r="O668" t="b">
        <v>0</v>
      </c>
      <c r="P668" t="s">
        <v>8273</v>
      </c>
      <c r="Q668" s="6">
        <f>E668/D668</f>
        <v>4.0000000000000003E-5</v>
      </c>
      <c r="R668">
        <f>IFERROR(ROUND(E668/N668,0),0)</f>
        <v>2</v>
      </c>
      <c r="S668" t="str">
        <f t="shared" si="42"/>
        <v>technology</v>
      </c>
      <c r="T668" t="str">
        <f t="shared" si="43"/>
        <v>wearables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0">
        <f t="shared" si="40"/>
        <v>42691.373414351852</v>
      </c>
      <c r="K669">
        <v>1474275463</v>
      </c>
      <c r="L669" s="10">
        <f t="shared" si="41"/>
        <v>42651.373414351852</v>
      </c>
      <c r="M669" t="b">
        <v>0</v>
      </c>
      <c r="N669">
        <v>28</v>
      </c>
      <c r="O669" t="b">
        <v>0</v>
      </c>
      <c r="P669" t="s">
        <v>8273</v>
      </c>
      <c r="Q669" s="6">
        <f>E669/D669</f>
        <v>0.1002</v>
      </c>
      <c r="R669">
        <f>IFERROR(ROUND(E669/N669,0),0)</f>
        <v>179</v>
      </c>
      <c r="S669" t="str">
        <f t="shared" si="42"/>
        <v>technology</v>
      </c>
      <c r="T669" t="str">
        <f t="shared" si="43"/>
        <v>wearables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0">
        <f t="shared" si="40"/>
        <v>42154.831273148149</v>
      </c>
      <c r="K670">
        <v>1427486222</v>
      </c>
      <c r="L670" s="10">
        <f t="shared" si="41"/>
        <v>42109.831273148149</v>
      </c>
      <c r="M670" t="b">
        <v>0</v>
      </c>
      <c r="N670">
        <v>25</v>
      </c>
      <c r="O670" t="b">
        <v>0</v>
      </c>
      <c r="P670" t="s">
        <v>8273</v>
      </c>
      <c r="Q670" s="6">
        <f>E670/D670</f>
        <v>4.5600000000000002E-2</v>
      </c>
      <c r="R670">
        <f>IFERROR(ROUND(E670/N670,0),0)</f>
        <v>27</v>
      </c>
      <c r="S670" t="str">
        <f t="shared" si="42"/>
        <v>technology</v>
      </c>
      <c r="T670" t="str">
        <f t="shared" si="43"/>
        <v>wearables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0">
        <f t="shared" si="40"/>
        <v>42576.625671296293</v>
      </c>
      <c r="K671">
        <v>1465225258</v>
      </c>
      <c r="L671" s="10">
        <f t="shared" si="41"/>
        <v>42546.625671296293</v>
      </c>
      <c r="M671" t="b">
        <v>0</v>
      </c>
      <c r="N671">
        <v>28</v>
      </c>
      <c r="O671" t="b">
        <v>0</v>
      </c>
      <c r="P671" t="s">
        <v>8273</v>
      </c>
      <c r="Q671" s="6">
        <f>E671/D671</f>
        <v>0.21507499999999999</v>
      </c>
      <c r="R671">
        <f>IFERROR(ROUND(E671/N671,0),0)</f>
        <v>1536</v>
      </c>
      <c r="S671" t="str">
        <f t="shared" si="42"/>
        <v>technology</v>
      </c>
      <c r="T671" t="str">
        <f t="shared" si="43"/>
        <v>wearables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0">
        <f t="shared" si="40"/>
        <v>42559.340277777781</v>
      </c>
      <c r="K672">
        <v>1463418120</v>
      </c>
      <c r="L672" s="10">
        <f t="shared" si="41"/>
        <v>42525.709722222222</v>
      </c>
      <c r="M672" t="b">
        <v>0</v>
      </c>
      <c r="N672">
        <v>310</v>
      </c>
      <c r="O672" t="b">
        <v>0</v>
      </c>
      <c r="P672" t="s">
        <v>8273</v>
      </c>
      <c r="Q672" s="6">
        <f>E672/D672</f>
        <v>0.29276666666666668</v>
      </c>
      <c r="R672">
        <f>IFERROR(ROUND(E672/N672,0),0)</f>
        <v>85</v>
      </c>
      <c r="S672" t="str">
        <f t="shared" si="42"/>
        <v>technology</v>
      </c>
      <c r="T672" t="str">
        <f t="shared" si="43"/>
        <v>wearables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0">
        <f t="shared" si="40"/>
        <v>42037.166666666672</v>
      </c>
      <c r="K673">
        <v>1418315852</v>
      </c>
      <c r="L673" s="10">
        <f t="shared" si="41"/>
        <v>42003.692731481482</v>
      </c>
      <c r="M673" t="b">
        <v>0</v>
      </c>
      <c r="N673">
        <v>15</v>
      </c>
      <c r="O673" t="b">
        <v>0</v>
      </c>
      <c r="P673" t="s">
        <v>8273</v>
      </c>
      <c r="Q673" s="6">
        <f>E673/D673</f>
        <v>0.39426666666666665</v>
      </c>
      <c r="R673">
        <f>IFERROR(ROUND(E673/N673,0),0)</f>
        <v>789</v>
      </c>
      <c r="S673" t="str">
        <f t="shared" si="42"/>
        <v>technology</v>
      </c>
      <c r="T673" t="str">
        <f t="shared" si="43"/>
        <v>wearables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0">
        <f t="shared" si="40"/>
        <v>42024.207638888889</v>
      </c>
      <c r="K674">
        <v>1417410964</v>
      </c>
      <c r="L674" s="10">
        <f t="shared" si="41"/>
        <v>41993.219490740739</v>
      </c>
      <c r="M674" t="b">
        <v>0</v>
      </c>
      <c r="N674">
        <v>215</v>
      </c>
      <c r="O674" t="b">
        <v>0</v>
      </c>
      <c r="P674" t="s">
        <v>8273</v>
      </c>
      <c r="Q674" s="6">
        <f>E674/D674</f>
        <v>0.21628</v>
      </c>
      <c r="R674">
        <f>IFERROR(ROUND(E674/N674,0),0)</f>
        <v>50</v>
      </c>
      <c r="S674" t="str">
        <f t="shared" si="42"/>
        <v>technology</v>
      </c>
      <c r="T674" t="str">
        <f t="shared" si="43"/>
        <v>wearables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0">
        <f t="shared" si="40"/>
        <v>41902.840474537035</v>
      </c>
      <c r="K675">
        <v>1405714217</v>
      </c>
      <c r="L675" s="10">
        <f t="shared" si="41"/>
        <v>41857.840474537035</v>
      </c>
      <c r="M675" t="b">
        <v>0</v>
      </c>
      <c r="N675">
        <v>3</v>
      </c>
      <c r="O675" t="b">
        <v>0</v>
      </c>
      <c r="P675" t="s">
        <v>8273</v>
      </c>
      <c r="Q675" s="6">
        <f>E675/D675</f>
        <v>2.0500000000000002E-3</v>
      </c>
      <c r="R675">
        <f>IFERROR(ROUND(E675/N675,0),0)</f>
        <v>68</v>
      </c>
      <c r="S675" t="str">
        <f t="shared" si="42"/>
        <v>technology</v>
      </c>
      <c r="T675" t="str">
        <f t="shared" si="43"/>
        <v>wearables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0">
        <f t="shared" si="40"/>
        <v>41882.116053240738</v>
      </c>
      <c r="K676">
        <v>1402627627</v>
      </c>
      <c r="L676" s="10">
        <f t="shared" si="41"/>
        <v>41822.116053240738</v>
      </c>
      <c r="M676" t="b">
        <v>0</v>
      </c>
      <c r="N676">
        <v>2</v>
      </c>
      <c r="O676" t="b">
        <v>0</v>
      </c>
      <c r="P676" t="s">
        <v>8273</v>
      </c>
      <c r="Q676" s="6">
        <f>E676/D676</f>
        <v>2.9999999999999997E-4</v>
      </c>
      <c r="R676">
        <f>IFERROR(ROUND(E676/N676,0),0)</f>
        <v>8</v>
      </c>
      <c r="S676" t="str">
        <f t="shared" si="42"/>
        <v>technology</v>
      </c>
      <c r="T676" t="str">
        <f t="shared" si="43"/>
        <v>wearables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0">
        <f t="shared" si="40"/>
        <v>42024.290972222225</v>
      </c>
      <c r="K677">
        <v>1417558804</v>
      </c>
      <c r="L677" s="10">
        <f t="shared" si="41"/>
        <v>41994.930601851855</v>
      </c>
      <c r="M677" t="b">
        <v>0</v>
      </c>
      <c r="N677">
        <v>26</v>
      </c>
      <c r="O677" t="b">
        <v>0</v>
      </c>
      <c r="P677" t="s">
        <v>8273</v>
      </c>
      <c r="Q677" s="6">
        <f>E677/D677</f>
        <v>0.14849999999999999</v>
      </c>
      <c r="R677">
        <f>IFERROR(ROUND(E677/N677,0),0)</f>
        <v>34</v>
      </c>
      <c r="S677" t="str">
        <f t="shared" si="42"/>
        <v>technology</v>
      </c>
      <c r="T677" t="str">
        <f t="shared" si="43"/>
        <v>wearables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0">
        <f t="shared" si="40"/>
        <v>42061.76829861111</v>
      </c>
      <c r="K678">
        <v>1420741581</v>
      </c>
      <c r="L678" s="10">
        <f t="shared" si="41"/>
        <v>42031.76829861111</v>
      </c>
      <c r="M678" t="b">
        <v>0</v>
      </c>
      <c r="N678">
        <v>24</v>
      </c>
      <c r="O678" t="b">
        <v>0</v>
      </c>
      <c r="P678" t="s">
        <v>8273</v>
      </c>
      <c r="Q678" s="6">
        <f>E678/D678</f>
        <v>1.4710000000000001E-2</v>
      </c>
      <c r="R678">
        <f>IFERROR(ROUND(E678/N678,0),0)</f>
        <v>61</v>
      </c>
      <c r="S678" t="str">
        <f t="shared" si="42"/>
        <v>technology</v>
      </c>
      <c r="T678" t="str">
        <f t="shared" si="43"/>
        <v>wearables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0">
        <f t="shared" si="40"/>
        <v>42568.403877314813</v>
      </c>
      <c r="K679">
        <v>1463218895</v>
      </c>
      <c r="L679" s="10">
        <f t="shared" si="41"/>
        <v>42523.403877314813</v>
      </c>
      <c r="M679" t="b">
        <v>0</v>
      </c>
      <c r="N679">
        <v>96</v>
      </c>
      <c r="O679" t="b">
        <v>0</v>
      </c>
      <c r="P679" t="s">
        <v>8273</v>
      </c>
      <c r="Q679" s="6">
        <f>E679/D679</f>
        <v>0.25584000000000001</v>
      </c>
      <c r="R679">
        <f>IFERROR(ROUND(E679/N679,0),0)</f>
        <v>133</v>
      </c>
      <c r="S679" t="str">
        <f t="shared" si="42"/>
        <v>technology</v>
      </c>
      <c r="T679" t="str">
        <f t="shared" si="43"/>
        <v>wearables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0">
        <f t="shared" si="40"/>
        <v>42530.376597222217</v>
      </c>
      <c r="K680">
        <v>1461229338</v>
      </c>
      <c r="L680" s="10">
        <f t="shared" si="41"/>
        <v>42500.376597222217</v>
      </c>
      <c r="M680" t="b">
        <v>0</v>
      </c>
      <c r="N680">
        <v>17</v>
      </c>
      <c r="O680" t="b">
        <v>0</v>
      </c>
      <c r="P680" t="s">
        <v>8273</v>
      </c>
      <c r="Q680" s="6">
        <f>E680/D680</f>
        <v>3.8206896551724136E-2</v>
      </c>
      <c r="R680">
        <f>IFERROR(ROUND(E680/N680,0),0)</f>
        <v>65</v>
      </c>
      <c r="S680" t="str">
        <f t="shared" si="42"/>
        <v>technology</v>
      </c>
      <c r="T680" t="str">
        <f t="shared" si="43"/>
        <v>wearables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0">
        <f t="shared" si="40"/>
        <v>42635.695706018523</v>
      </c>
      <c r="K681">
        <v>1467736909</v>
      </c>
      <c r="L681" s="10">
        <f t="shared" si="41"/>
        <v>42575.695706018523</v>
      </c>
      <c r="M681" t="b">
        <v>0</v>
      </c>
      <c r="N681">
        <v>94</v>
      </c>
      <c r="O681" t="b">
        <v>0</v>
      </c>
      <c r="P681" t="s">
        <v>8273</v>
      </c>
      <c r="Q681" s="6">
        <f>E681/D681</f>
        <v>0.15485964912280703</v>
      </c>
      <c r="R681">
        <f>IFERROR(ROUND(E681/N681,0),0)</f>
        <v>94</v>
      </c>
      <c r="S681" t="str">
        <f t="shared" si="42"/>
        <v>technology</v>
      </c>
      <c r="T681" t="str">
        <f t="shared" si="43"/>
        <v>wearables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0">
        <f t="shared" si="40"/>
        <v>41918.501516203702</v>
      </c>
      <c r="K682">
        <v>1407931331</v>
      </c>
      <c r="L682" s="10">
        <f t="shared" si="41"/>
        <v>41883.501516203702</v>
      </c>
      <c r="M682" t="b">
        <v>0</v>
      </c>
      <c r="N682">
        <v>129</v>
      </c>
      <c r="O682" t="b">
        <v>0</v>
      </c>
      <c r="P682" t="s">
        <v>8273</v>
      </c>
      <c r="Q682" s="6">
        <f>E682/D682</f>
        <v>0.25912000000000002</v>
      </c>
      <c r="R682">
        <f>IFERROR(ROUND(E682/N682,0),0)</f>
        <v>151</v>
      </c>
      <c r="S682" t="str">
        <f t="shared" si="42"/>
        <v>technology</v>
      </c>
      <c r="T682" t="str">
        <f t="shared" si="43"/>
        <v>wearables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0">
        <f t="shared" si="40"/>
        <v>42688.805601851855</v>
      </c>
      <c r="K683">
        <v>1474917604</v>
      </c>
      <c r="L683" s="10">
        <f t="shared" si="41"/>
        <v>42658.805601851855</v>
      </c>
      <c r="M683" t="b">
        <v>0</v>
      </c>
      <c r="N683">
        <v>1</v>
      </c>
      <c r="O683" t="b">
        <v>0</v>
      </c>
      <c r="P683" t="s">
        <v>8273</v>
      </c>
      <c r="Q683" s="6">
        <f>E683/D683</f>
        <v>4.0000000000000002E-4</v>
      </c>
      <c r="R683">
        <f>IFERROR(ROUND(E683/N683,0),0)</f>
        <v>1</v>
      </c>
      <c r="S683" t="str">
        <f t="shared" si="42"/>
        <v>technology</v>
      </c>
      <c r="T683" t="str">
        <f t="shared" si="43"/>
        <v>wearables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0">
        <f t="shared" si="40"/>
        <v>42827.723634259259</v>
      </c>
      <c r="K684">
        <v>1486923722</v>
      </c>
      <c r="L684" s="10">
        <f t="shared" si="41"/>
        <v>42797.765300925923</v>
      </c>
      <c r="M684" t="b">
        <v>0</v>
      </c>
      <c r="N684">
        <v>4</v>
      </c>
      <c r="O684" t="b">
        <v>0</v>
      </c>
      <c r="P684" t="s">
        <v>8273</v>
      </c>
      <c r="Q684" s="6">
        <f>E684/D684</f>
        <v>1.06E-3</v>
      </c>
      <c r="R684">
        <f>IFERROR(ROUND(E684/N684,0),0)</f>
        <v>13</v>
      </c>
      <c r="S684" t="str">
        <f t="shared" si="42"/>
        <v>technology</v>
      </c>
      <c r="T684" t="str">
        <f t="shared" si="43"/>
        <v>wearables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0">
        <f t="shared" si="40"/>
        <v>42693.900046296301</v>
      </c>
      <c r="K685">
        <v>1474493764</v>
      </c>
      <c r="L685" s="10">
        <f t="shared" si="41"/>
        <v>42653.900046296301</v>
      </c>
      <c r="M685" t="b">
        <v>0</v>
      </c>
      <c r="N685">
        <v>3</v>
      </c>
      <c r="O685" t="b">
        <v>0</v>
      </c>
      <c r="P685" t="s">
        <v>8273</v>
      </c>
      <c r="Q685" s="6">
        <f>E685/D685</f>
        <v>8.5142857142857138E-3</v>
      </c>
      <c r="R685">
        <f>IFERROR(ROUND(E685/N685,0),0)</f>
        <v>99</v>
      </c>
      <c r="S685" t="str">
        <f t="shared" si="42"/>
        <v>technology</v>
      </c>
      <c r="T685" t="str">
        <f t="shared" si="43"/>
        <v>wearables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0">
        <f t="shared" si="40"/>
        <v>41864.125</v>
      </c>
      <c r="K686">
        <v>1403176891</v>
      </c>
      <c r="L686" s="10">
        <f t="shared" si="41"/>
        <v>41828.473275462966</v>
      </c>
      <c r="M686" t="b">
        <v>0</v>
      </c>
      <c r="N686">
        <v>135</v>
      </c>
      <c r="O686" t="b">
        <v>0</v>
      </c>
      <c r="P686" t="s">
        <v>8273</v>
      </c>
      <c r="Q686" s="6">
        <f>E686/D686</f>
        <v>7.4837500000000001E-2</v>
      </c>
      <c r="R686">
        <f>IFERROR(ROUND(E686/N686,0),0)</f>
        <v>177</v>
      </c>
      <c r="S686" t="str">
        <f t="shared" si="42"/>
        <v>technology</v>
      </c>
      <c r="T686" t="str">
        <f t="shared" si="43"/>
        <v>wearables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0">
        <f t="shared" si="40"/>
        <v>42035.866574074069</v>
      </c>
      <c r="K687">
        <v>1417207672</v>
      </c>
      <c r="L687" s="10">
        <f t="shared" si="41"/>
        <v>41990.866574074069</v>
      </c>
      <c r="M687" t="b">
        <v>0</v>
      </c>
      <c r="N687">
        <v>10</v>
      </c>
      <c r="O687" t="b">
        <v>0</v>
      </c>
      <c r="P687" t="s">
        <v>8273</v>
      </c>
      <c r="Q687" s="6">
        <f>E687/D687</f>
        <v>0.27650000000000002</v>
      </c>
      <c r="R687">
        <f>IFERROR(ROUND(E687/N687,0),0)</f>
        <v>55</v>
      </c>
      <c r="S687" t="str">
        <f t="shared" si="42"/>
        <v>technology</v>
      </c>
      <c r="T687" t="str">
        <f t="shared" si="43"/>
        <v>wearables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0">
        <f t="shared" si="40"/>
        <v>42238.673263888893</v>
      </c>
      <c r="K688">
        <v>1436026170</v>
      </c>
      <c r="L688" s="10">
        <f t="shared" si="41"/>
        <v>42208.673263888893</v>
      </c>
      <c r="M688" t="b">
        <v>0</v>
      </c>
      <c r="N688">
        <v>0</v>
      </c>
      <c r="O688" t="b">
        <v>0</v>
      </c>
      <c r="P688" t="s">
        <v>8273</v>
      </c>
      <c r="Q688" s="6">
        <f>E688/D688</f>
        <v>0</v>
      </c>
      <c r="R688">
        <f>IFERROR(ROUND(E688/N688,0),0)</f>
        <v>0</v>
      </c>
      <c r="S688" t="str">
        <f t="shared" si="42"/>
        <v>technology</v>
      </c>
      <c r="T688" t="str">
        <f t="shared" si="43"/>
        <v>wearables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0">
        <f t="shared" si="40"/>
        <v>42790.750613425931</v>
      </c>
      <c r="K689">
        <v>1481133653</v>
      </c>
      <c r="L689" s="10">
        <f t="shared" si="41"/>
        <v>42730.750613425931</v>
      </c>
      <c r="M689" t="b">
        <v>0</v>
      </c>
      <c r="N689">
        <v>6</v>
      </c>
      <c r="O689" t="b">
        <v>0</v>
      </c>
      <c r="P689" t="s">
        <v>8273</v>
      </c>
      <c r="Q689" s="6">
        <f>E689/D689</f>
        <v>3.5499999999999997E-2</v>
      </c>
      <c r="R689">
        <f>IFERROR(ROUND(E689/N689,0),0)</f>
        <v>592</v>
      </c>
      <c r="S689" t="str">
        <f t="shared" si="42"/>
        <v>technology</v>
      </c>
      <c r="T689" t="str">
        <f t="shared" si="43"/>
        <v>wearables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0">
        <f t="shared" si="40"/>
        <v>42311.104780092588</v>
      </c>
      <c r="K690">
        <v>1442284253</v>
      </c>
      <c r="L690" s="10">
        <f t="shared" si="41"/>
        <v>42281.104780092588</v>
      </c>
      <c r="M690" t="b">
        <v>0</v>
      </c>
      <c r="N690">
        <v>36</v>
      </c>
      <c r="O690" t="b">
        <v>0</v>
      </c>
      <c r="P690" t="s">
        <v>8273</v>
      </c>
      <c r="Q690" s="6">
        <f>E690/D690</f>
        <v>0.72989999999999999</v>
      </c>
      <c r="R690">
        <f>IFERROR(ROUND(E690/N690,0),0)</f>
        <v>406</v>
      </c>
      <c r="S690" t="str">
        <f t="shared" si="42"/>
        <v>technology</v>
      </c>
      <c r="T690" t="str">
        <f t="shared" si="43"/>
        <v>wearables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0">
        <f t="shared" si="40"/>
        <v>42731.207638888889</v>
      </c>
      <c r="K691">
        <v>1478016097</v>
      </c>
      <c r="L691" s="10">
        <f t="shared" si="41"/>
        <v>42694.66778935185</v>
      </c>
      <c r="M691" t="b">
        <v>0</v>
      </c>
      <c r="N691">
        <v>336</v>
      </c>
      <c r="O691" t="b">
        <v>0</v>
      </c>
      <c r="P691" t="s">
        <v>8273</v>
      </c>
      <c r="Q691" s="6">
        <f>E691/D691</f>
        <v>0.57648750000000004</v>
      </c>
      <c r="R691">
        <f>IFERROR(ROUND(E691/N691,0),0)</f>
        <v>343</v>
      </c>
      <c r="S691" t="str">
        <f t="shared" si="42"/>
        <v>technology</v>
      </c>
      <c r="T691" t="str">
        <f t="shared" si="43"/>
        <v>wearables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0">
        <f t="shared" si="40"/>
        <v>42641.25</v>
      </c>
      <c r="K692">
        <v>1469718841</v>
      </c>
      <c r="L692" s="10">
        <f t="shared" si="41"/>
        <v>42598.634733796294</v>
      </c>
      <c r="M692" t="b">
        <v>0</v>
      </c>
      <c r="N692">
        <v>34</v>
      </c>
      <c r="O692" t="b">
        <v>0</v>
      </c>
      <c r="P692" t="s">
        <v>8273</v>
      </c>
      <c r="Q692" s="6">
        <f>E692/D692</f>
        <v>0.1234</v>
      </c>
      <c r="R692">
        <f>IFERROR(ROUND(E692/N692,0),0)</f>
        <v>73</v>
      </c>
      <c r="S692" t="str">
        <f t="shared" si="42"/>
        <v>technology</v>
      </c>
      <c r="T692" t="str">
        <f t="shared" si="43"/>
        <v>wearables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0">
        <f t="shared" si="40"/>
        <v>42205.028310185182</v>
      </c>
      <c r="K693">
        <v>1433292046</v>
      </c>
      <c r="L693" s="10">
        <f t="shared" si="41"/>
        <v>42177.028310185182</v>
      </c>
      <c r="M693" t="b">
        <v>0</v>
      </c>
      <c r="N693">
        <v>10</v>
      </c>
      <c r="O693" t="b">
        <v>0</v>
      </c>
      <c r="P693" t="s">
        <v>8273</v>
      </c>
      <c r="Q693" s="6">
        <f>E693/D693</f>
        <v>5.1999999999999998E-3</v>
      </c>
      <c r="R693">
        <f>IFERROR(ROUND(E693/N693,0),0)</f>
        <v>26</v>
      </c>
      <c r="S693" t="str">
        <f t="shared" si="42"/>
        <v>technology</v>
      </c>
      <c r="T693" t="str">
        <f t="shared" si="43"/>
        <v>wearables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0">
        <f t="shared" si="40"/>
        <v>42745.37572916667</v>
      </c>
      <c r="K694">
        <v>1479805263</v>
      </c>
      <c r="L694" s="10">
        <f t="shared" si="41"/>
        <v>42715.37572916667</v>
      </c>
      <c r="M694" t="b">
        <v>0</v>
      </c>
      <c r="N694">
        <v>201</v>
      </c>
      <c r="O694" t="b">
        <v>0</v>
      </c>
      <c r="P694" t="s">
        <v>8273</v>
      </c>
      <c r="Q694" s="6">
        <f>E694/D694</f>
        <v>6.5299999999999997E-2</v>
      </c>
      <c r="R694">
        <f>IFERROR(ROUND(E694/N694,0),0)</f>
        <v>6</v>
      </c>
      <c r="S694" t="str">
        <f t="shared" si="42"/>
        <v>technology</v>
      </c>
      <c r="T694" t="str">
        <f t="shared" si="43"/>
        <v>wearables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0">
        <f t="shared" si="40"/>
        <v>42143.808182870373</v>
      </c>
      <c r="K695">
        <v>1427829827</v>
      </c>
      <c r="L695" s="10">
        <f t="shared" si="41"/>
        <v>42113.808182870373</v>
      </c>
      <c r="M695" t="b">
        <v>0</v>
      </c>
      <c r="N695">
        <v>296</v>
      </c>
      <c r="O695" t="b">
        <v>0</v>
      </c>
      <c r="P695" t="s">
        <v>8273</v>
      </c>
      <c r="Q695" s="6">
        <f>E695/D695</f>
        <v>0.35338000000000003</v>
      </c>
      <c r="R695">
        <f>IFERROR(ROUND(E695/N695,0),0)</f>
        <v>119</v>
      </c>
      <c r="S695" t="str">
        <f t="shared" si="42"/>
        <v>technology</v>
      </c>
      <c r="T695" t="str">
        <f t="shared" si="43"/>
        <v>wearables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0">
        <f t="shared" si="40"/>
        <v>42786.663877314815</v>
      </c>
      <c r="K696">
        <v>1483372559</v>
      </c>
      <c r="L696" s="10">
        <f t="shared" si="41"/>
        <v>42756.663877314815</v>
      </c>
      <c r="M696" t="b">
        <v>0</v>
      </c>
      <c r="N696">
        <v>7</v>
      </c>
      <c r="O696" t="b">
        <v>0</v>
      </c>
      <c r="P696" t="s">
        <v>8273</v>
      </c>
      <c r="Q696" s="6">
        <f>E696/D696</f>
        <v>3.933333333333333E-3</v>
      </c>
      <c r="R696">
        <f>IFERROR(ROUND(E696/N696,0),0)</f>
        <v>84</v>
      </c>
      <c r="S696" t="str">
        <f t="shared" si="42"/>
        <v>technology</v>
      </c>
      <c r="T696" t="str">
        <f t="shared" si="43"/>
        <v>wearables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0">
        <f t="shared" si="40"/>
        <v>41962.521064814813</v>
      </c>
      <c r="K697">
        <v>1412166620</v>
      </c>
      <c r="L697" s="10">
        <f t="shared" si="41"/>
        <v>41932.521064814813</v>
      </c>
      <c r="M697" t="b">
        <v>0</v>
      </c>
      <c r="N697">
        <v>7</v>
      </c>
      <c r="O697" t="b">
        <v>0</v>
      </c>
      <c r="P697" t="s">
        <v>8273</v>
      </c>
      <c r="Q697" s="6">
        <f>E697/D697</f>
        <v>1.06E-2</v>
      </c>
      <c r="R697">
        <f>IFERROR(ROUND(E697/N697,0),0)</f>
        <v>91</v>
      </c>
      <c r="S697" t="str">
        <f t="shared" si="42"/>
        <v>technology</v>
      </c>
      <c r="T697" t="str">
        <f t="shared" si="43"/>
        <v>wearables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0">
        <f t="shared" si="40"/>
        <v>41864.927106481482</v>
      </c>
      <c r="K698">
        <v>1403734502</v>
      </c>
      <c r="L698" s="10">
        <f t="shared" si="41"/>
        <v>41834.927106481482</v>
      </c>
      <c r="M698" t="b">
        <v>0</v>
      </c>
      <c r="N698">
        <v>1</v>
      </c>
      <c r="O698" t="b">
        <v>0</v>
      </c>
      <c r="P698" t="s">
        <v>8273</v>
      </c>
      <c r="Q698" s="6">
        <f>E698/D698</f>
        <v>5.7142857142857145E-6</v>
      </c>
      <c r="R698">
        <f>IFERROR(ROUND(E698/N698,0),0)</f>
        <v>1</v>
      </c>
      <c r="S698" t="str">
        <f t="shared" si="42"/>
        <v>technology</v>
      </c>
      <c r="T698" t="str">
        <f t="shared" si="43"/>
        <v>wearables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0">
        <f t="shared" si="40"/>
        <v>42422.523020833338</v>
      </c>
      <c r="K699">
        <v>1453206789</v>
      </c>
      <c r="L699" s="10">
        <f t="shared" si="41"/>
        <v>42407.523020833338</v>
      </c>
      <c r="M699" t="b">
        <v>0</v>
      </c>
      <c r="N699">
        <v>114</v>
      </c>
      <c r="O699" t="b">
        <v>0</v>
      </c>
      <c r="P699" t="s">
        <v>8273</v>
      </c>
      <c r="Q699" s="6">
        <f>E699/D699</f>
        <v>0.46379999999999999</v>
      </c>
      <c r="R699">
        <f>IFERROR(ROUND(E699/N699,0),0)</f>
        <v>20</v>
      </c>
      <c r="S699" t="str">
        <f t="shared" si="42"/>
        <v>technology</v>
      </c>
      <c r="T699" t="str">
        <f t="shared" si="43"/>
        <v>wearables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0">
        <f t="shared" si="40"/>
        <v>41919.083333333336</v>
      </c>
      <c r="K700">
        <v>1408141245</v>
      </c>
      <c r="L700" s="10">
        <f t="shared" si="41"/>
        <v>41885.931076388893</v>
      </c>
      <c r="M700" t="b">
        <v>0</v>
      </c>
      <c r="N700">
        <v>29</v>
      </c>
      <c r="O700" t="b">
        <v>0</v>
      </c>
      <c r="P700" t="s">
        <v>8273</v>
      </c>
      <c r="Q700" s="6">
        <f>E700/D700</f>
        <v>0.15390000000000001</v>
      </c>
      <c r="R700">
        <f>IFERROR(ROUND(E700/N700,0),0)</f>
        <v>531</v>
      </c>
      <c r="S700" t="str">
        <f t="shared" si="42"/>
        <v>technology</v>
      </c>
      <c r="T700" t="str">
        <f t="shared" si="43"/>
        <v>wearables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0">
        <f t="shared" si="40"/>
        <v>41619.666666666664</v>
      </c>
      <c r="K701">
        <v>1381923548</v>
      </c>
      <c r="L701" s="10">
        <f t="shared" si="41"/>
        <v>41582.485509259262</v>
      </c>
      <c r="M701" t="b">
        <v>0</v>
      </c>
      <c r="N701">
        <v>890</v>
      </c>
      <c r="O701" t="b">
        <v>0</v>
      </c>
      <c r="P701" t="s">
        <v>8273</v>
      </c>
      <c r="Q701" s="6">
        <f>E701/D701</f>
        <v>0.824221076923077</v>
      </c>
      <c r="R701">
        <f>IFERROR(ROUND(E701/N701,0),0)</f>
        <v>120</v>
      </c>
      <c r="S701" t="str">
        <f t="shared" si="42"/>
        <v>technology</v>
      </c>
      <c r="T701" t="str">
        <f t="shared" si="43"/>
        <v>wearables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0">
        <f t="shared" si="40"/>
        <v>42764.688437500001</v>
      </c>
      <c r="K702">
        <v>1481473881</v>
      </c>
      <c r="L702" s="10">
        <f t="shared" si="41"/>
        <v>42734.688437500001</v>
      </c>
      <c r="M702" t="b">
        <v>0</v>
      </c>
      <c r="N702">
        <v>31</v>
      </c>
      <c r="O702" t="b">
        <v>0</v>
      </c>
      <c r="P702" t="s">
        <v>8273</v>
      </c>
      <c r="Q702" s="6">
        <f>E702/D702</f>
        <v>2.6866666666666667E-2</v>
      </c>
      <c r="R702">
        <f>IFERROR(ROUND(E702/N702,0),0)</f>
        <v>13</v>
      </c>
      <c r="S702" t="str">
        <f t="shared" si="42"/>
        <v>technology</v>
      </c>
      <c r="T702" t="str">
        <f t="shared" si="43"/>
        <v>wearables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0">
        <f t="shared" si="40"/>
        <v>41862.662962962961</v>
      </c>
      <c r="K703">
        <v>1403538880</v>
      </c>
      <c r="L703" s="10">
        <f t="shared" si="41"/>
        <v>41832.662962962961</v>
      </c>
      <c r="M703" t="b">
        <v>0</v>
      </c>
      <c r="N703">
        <v>21</v>
      </c>
      <c r="O703" t="b">
        <v>0</v>
      </c>
      <c r="P703" t="s">
        <v>8273</v>
      </c>
      <c r="Q703" s="6">
        <f>E703/D703</f>
        <v>0.26600000000000001</v>
      </c>
      <c r="R703">
        <f>IFERROR(ROUND(E703/N703,0),0)</f>
        <v>291</v>
      </c>
      <c r="S703" t="str">
        <f t="shared" si="42"/>
        <v>technology</v>
      </c>
      <c r="T703" t="str">
        <f t="shared" si="43"/>
        <v>wearables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0">
        <f t="shared" si="40"/>
        <v>42717.768368055556</v>
      </c>
      <c r="K704">
        <v>1477416387</v>
      </c>
      <c r="L704" s="10">
        <f t="shared" si="41"/>
        <v>42687.726701388892</v>
      </c>
      <c r="M704" t="b">
        <v>0</v>
      </c>
      <c r="N704">
        <v>37</v>
      </c>
      <c r="O704" t="b">
        <v>0</v>
      </c>
      <c r="P704" t="s">
        <v>8273</v>
      </c>
      <c r="Q704" s="6">
        <f>E704/D704</f>
        <v>0.30813400000000002</v>
      </c>
      <c r="R704">
        <f>IFERROR(ROUND(E704/N704,0),0)</f>
        <v>125</v>
      </c>
      <c r="S704" t="str">
        <f t="shared" si="42"/>
        <v>technology</v>
      </c>
      <c r="T704" t="str">
        <f t="shared" si="43"/>
        <v>wearables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0">
        <f t="shared" si="40"/>
        <v>42785.98055555555</v>
      </c>
      <c r="K705">
        <v>1481150949</v>
      </c>
      <c r="L705" s="10">
        <f t="shared" si="41"/>
        <v>42730.950798611113</v>
      </c>
      <c r="M705" t="b">
        <v>0</v>
      </c>
      <c r="N705">
        <v>7</v>
      </c>
      <c r="O705" t="b">
        <v>0</v>
      </c>
      <c r="P705" t="s">
        <v>8273</v>
      </c>
      <c r="Q705" s="6">
        <f>E705/D705</f>
        <v>5.5800000000000002E-2</v>
      </c>
      <c r="R705">
        <f>IFERROR(ROUND(E705/N705,0),0)</f>
        <v>120</v>
      </c>
      <c r="S705" t="str">
        <f t="shared" si="42"/>
        <v>technology</v>
      </c>
      <c r="T705" t="str">
        <f t="shared" si="43"/>
        <v>wearables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0">
        <f t="shared" si="40"/>
        <v>42805.192916666667</v>
      </c>
      <c r="K706">
        <v>1482381468</v>
      </c>
      <c r="L706" s="10">
        <f t="shared" si="41"/>
        <v>42745.192916666667</v>
      </c>
      <c r="M706" t="b">
        <v>0</v>
      </c>
      <c r="N706">
        <v>4</v>
      </c>
      <c r="O706" t="b">
        <v>0</v>
      </c>
      <c r="P706" t="s">
        <v>8273</v>
      </c>
      <c r="Q706" s="6">
        <f>E706/D706</f>
        <v>8.7454545454545458E-3</v>
      </c>
      <c r="R706">
        <f>IFERROR(ROUND(E706/N706,0),0)</f>
        <v>120</v>
      </c>
      <c r="S706" t="str">
        <f t="shared" si="42"/>
        <v>technology</v>
      </c>
      <c r="T706" t="str">
        <f t="shared" si="43"/>
        <v>wearables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0">
        <f t="shared" ref="J707:J770" si="44">(I707/86400)+25569+(-5+24)</f>
        <v>42775.491643518515</v>
      </c>
      <c r="K707">
        <v>1482407278</v>
      </c>
      <c r="L707" s="10">
        <f t="shared" ref="L707:L770" si="45">(K707/86400)+25569+(-5+24)</f>
        <v>42745.491643518515</v>
      </c>
      <c r="M707" t="b">
        <v>0</v>
      </c>
      <c r="N707">
        <v>5</v>
      </c>
      <c r="O707" t="b">
        <v>0</v>
      </c>
      <c r="P707" t="s">
        <v>8273</v>
      </c>
      <c r="Q707" s="6">
        <f>E707/D707</f>
        <v>9.7699999999999992E-3</v>
      </c>
      <c r="R707">
        <f>IFERROR(ROUND(E707/N707,0),0)</f>
        <v>195</v>
      </c>
      <c r="S707" t="str">
        <f t="shared" ref="S707:S770" si="46">LEFT(P707,FIND("/",P707)-1)</f>
        <v>technology</v>
      </c>
      <c r="T707" t="str">
        <f t="shared" ref="T707:T770" si="47">RIGHT(P707,LEN(P707)-FIND("/",P707))</f>
        <v>wearables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0">
        <f t="shared" si="44"/>
        <v>42737.777083333334</v>
      </c>
      <c r="K708">
        <v>1478130783</v>
      </c>
      <c r="L708" s="10">
        <f t="shared" si="45"/>
        <v>42695.995173611111</v>
      </c>
      <c r="M708" t="b">
        <v>0</v>
      </c>
      <c r="N708">
        <v>0</v>
      </c>
      <c r="O708" t="b">
        <v>0</v>
      </c>
      <c r="P708" t="s">
        <v>8273</v>
      </c>
      <c r="Q708" s="6">
        <f>E708/D708</f>
        <v>0</v>
      </c>
      <c r="R708">
        <f>IFERROR(ROUND(E708/N708,0),0)</f>
        <v>0</v>
      </c>
      <c r="S708" t="str">
        <f t="shared" si="46"/>
        <v>technology</v>
      </c>
      <c r="T708" t="str">
        <f t="shared" si="47"/>
        <v>wearables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0">
        <f t="shared" si="44"/>
        <v>42755.663506944446</v>
      </c>
      <c r="K709">
        <v>1479830127</v>
      </c>
      <c r="L709" s="10">
        <f t="shared" si="45"/>
        <v>42715.663506944446</v>
      </c>
      <c r="M709" t="b">
        <v>0</v>
      </c>
      <c r="N709">
        <v>456</v>
      </c>
      <c r="O709" t="b">
        <v>0</v>
      </c>
      <c r="P709" t="s">
        <v>8273</v>
      </c>
      <c r="Q709" s="6">
        <f>E709/D709</f>
        <v>0.78927352941176465</v>
      </c>
      <c r="R709">
        <f>IFERROR(ROUND(E709/N709,0),0)</f>
        <v>118</v>
      </c>
      <c r="S709" t="str">
        <f t="shared" si="46"/>
        <v>technology</v>
      </c>
      <c r="T709" t="str">
        <f t="shared" si="47"/>
        <v>wearables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0">
        <f t="shared" si="44"/>
        <v>41914.581018518518</v>
      </c>
      <c r="K710">
        <v>1405432600</v>
      </c>
      <c r="L710" s="10">
        <f t="shared" si="45"/>
        <v>41854.581018518518</v>
      </c>
      <c r="M710" t="b">
        <v>0</v>
      </c>
      <c r="N710">
        <v>369</v>
      </c>
      <c r="O710" t="b">
        <v>0</v>
      </c>
      <c r="P710" t="s">
        <v>8273</v>
      </c>
      <c r="Q710" s="6">
        <f>E710/D710</f>
        <v>0.22092500000000001</v>
      </c>
      <c r="R710">
        <f>IFERROR(ROUND(E710/N710,0),0)</f>
        <v>24</v>
      </c>
      <c r="S710" t="str">
        <f t="shared" si="46"/>
        <v>technology</v>
      </c>
      <c r="T710" t="str">
        <f t="shared" si="47"/>
        <v>wearables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0">
        <f t="shared" si="44"/>
        <v>41997.041192129633</v>
      </c>
      <c r="K711">
        <v>1415149159</v>
      </c>
      <c r="L711" s="10">
        <f t="shared" si="45"/>
        <v>41967.041192129633</v>
      </c>
      <c r="M711" t="b">
        <v>0</v>
      </c>
      <c r="N711">
        <v>2</v>
      </c>
      <c r="O711" t="b">
        <v>0</v>
      </c>
      <c r="P711" t="s">
        <v>8273</v>
      </c>
      <c r="Q711" s="6">
        <f>E711/D711</f>
        <v>4.0666666666666663E-3</v>
      </c>
      <c r="R711">
        <f>IFERROR(ROUND(E711/N711,0),0)</f>
        <v>31</v>
      </c>
      <c r="S711" t="str">
        <f t="shared" si="46"/>
        <v>technology</v>
      </c>
      <c r="T711" t="str">
        <f t="shared" si="47"/>
        <v>wearables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0">
        <f t="shared" si="44"/>
        <v>41890.030555555553</v>
      </c>
      <c r="K712">
        <v>1405640302</v>
      </c>
      <c r="L712" s="10">
        <f t="shared" si="45"/>
        <v>41856.984976851854</v>
      </c>
      <c r="M712" t="b">
        <v>0</v>
      </c>
      <c r="N712">
        <v>0</v>
      </c>
      <c r="O712" t="b">
        <v>0</v>
      </c>
      <c r="P712" t="s">
        <v>8273</v>
      </c>
      <c r="Q712" s="6">
        <f>E712/D712</f>
        <v>0</v>
      </c>
      <c r="R712">
        <f>IFERROR(ROUND(E712/N712,0),0)</f>
        <v>0</v>
      </c>
      <c r="S712" t="str">
        <f t="shared" si="46"/>
        <v>technology</v>
      </c>
      <c r="T712" t="str">
        <f t="shared" si="47"/>
        <v>wearables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0">
        <f t="shared" si="44"/>
        <v>42737.500787037032</v>
      </c>
      <c r="K713">
        <v>1478257268</v>
      </c>
      <c r="L713" s="10">
        <f t="shared" si="45"/>
        <v>42697.459120370375</v>
      </c>
      <c r="M713" t="b">
        <v>0</v>
      </c>
      <c r="N713">
        <v>338</v>
      </c>
      <c r="O713" t="b">
        <v>0</v>
      </c>
      <c r="P713" t="s">
        <v>8273</v>
      </c>
      <c r="Q713" s="6">
        <f>E713/D713</f>
        <v>0.33790999999999999</v>
      </c>
      <c r="R713">
        <f>IFERROR(ROUND(E713/N713,0),0)</f>
        <v>100</v>
      </c>
      <c r="S713" t="str">
        <f t="shared" si="46"/>
        <v>technology</v>
      </c>
      <c r="T713" t="str">
        <f t="shared" si="47"/>
        <v>wearables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0">
        <f t="shared" si="44"/>
        <v>42433.680925925924</v>
      </c>
      <c r="K714">
        <v>1452874832</v>
      </c>
      <c r="L714" s="10">
        <f t="shared" si="45"/>
        <v>42403.680925925924</v>
      </c>
      <c r="M714" t="b">
        <v>0</v>
      </c>
      <c r="N714">
        <v>4</v>
      </c>
      <c r="O714" t="b">
        <v>0</v>
      </c>
      <c r="P714" t="s">
        <v>8273</v>
      </c>
      <c r="Q714" s="6">
        <f>E714/D714</f>
        <v>2.1649484536082476E-3</v>
      </c>
      <c r="R714">
        <f>IFERROR(ROUND(E714/N714,0),0)</f>
        <v>26</v>
      </c>
      <c r="S714" t="str">
        <f t="shared" si="46"/>
        <v>technology</v>
      </c>
      <c r="T714" t="str">
        <f t="shared" si="47"/>
        <v>wearables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0">
        <f t="shared" si="44"/>
        <v>42545.529305555552</v>
      </c>
      <c r="K715">
        <v>1462538532</v>
      </c>
      <c r="L715" s="10">
        <f t="shared" si="45"/>
        <v>42515.529305555552</v>
      </c>
      <c r="M715" t="b">
        <v>0</v>
      </c>
      <c r="N715">
        <v>1</v>
      </c>
      <c r="O715" t="b">
        <v>0</v>
      </c>
      <c r="P715" t="s">
        <v>8273</v>
      </c>
      <c r="Q715" s="6">
        <f>E715/D715</f>
        <v>7.9600000000000001E-3</v>
      </c>
      <c r="R715">
        <f>IFERROR(ROUND(E715/N715,0),0)</f>
        <v>199</v>
      </c>
      <c r="S715" t="str">
        <f t="shared" si="46"/>
        <v>technology</v>
      </c>
      <c r="T715" t="str">
        <f t="shared" si="47"/>
        <v>wearables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0">
        <f t="shared" si="44"/>
        <v>42813.787986111114</v>
      </c>
      <c r="K716">
        <v>1483124082</v>
      </c>
      <c r="L716" s="10">
        <f t="shared" si="45"/>
        <v>42753.787986111114</v>
      </c>
      <c r="M716" t="b">
        <v>0</v>
      </c>
      <c r="N716">
        <v>28</v>
      </c>
      <c r="O716" t="b">
        <v>0</v>
      </c>
      <c r="P716" t="s">
        <v>8273</v>
      </c>
      <c r="Q716" s="6">
        <f>E716/D716</f>
        <v>0.14993333333333334</v>
      </c>
      <c r="R716">
        <f>IFERROR(ROUND(E716/N716,0),0)</f>
        <v>80</v>
      </c>
      <c r="S716" t="str">
        <f t="shared" si="46"/>
        <v>technology</v>
      </c>
      <c r="T716" t="str">
        <f t="shared" si="47"/>
        <v>wearables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0">
        <f t="shared" si="44"/>
        <v>42332.132407407407</v>
      </c>
      <c r="K717">
        <v>1443233440</v>
      </c>
      <c r="L717" s="10">
        <f t="shared" si="45"/>
        <v>42292.090740740736</v>
      </c>
      <c r="M717" t="b">
        <v>0</v>
      </c>
      <c r="N717">
        <v>12</v>
      </c>
      <c r="O717" t="b">
        <v>0</v>
      </c>
      <c r="P717" t="s">
        <v>8273</v>
      </c>
      <c r="Q717" s="6">
        <f>E717/D717</f>
        <v>5.0509090909090906E-2</v>
      </c>
      <c r="R717">
        <f>IFERROR(ROUND(E717/N717,0),0)</f>
        <v>116</v>
      </c>
      <c r="S717" t="str">
        <f t="shared" si="46"/>
        <v>technology</v>
      </c>
      <c r="T717" t="str">
        <f t="shared" si="47"/>
        <v>wearables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0">
        <f t="shared" si="44"/>
        <v>41993</v>
      </c>
      <c r="K718">
        <v>1414511307</v>
      </c>
      <c r="L718" s="10">
        <f t="shared" si="45"/>
        <v>41959.658645833333</v>
      </c>
      <c r="M718" t="b">
        <v>0</v>
      </c>
      <c r="N718">
        <v>16</v>
      </c>
      <c r="O718" t="b">
        <v>0</v>
      </c>
      <c r="P718" t="s">
        <v>8273</v>
      </c>
      <c r="Q718" s="6">
        <f>E718/D718</f>
        <v>0.10214285714285715</v>
      </c>
      <c r="R718">
        <f>IFERROR(ROUND(E718/N718,0),0)</f>
        <v>45</v>
      </c>
      <c r="S718" t="str">
        <f t="shared" si="46"/>
        <v>technology</v>
      </c>
      <c r="T718" t="str">
        <f t="shared" si="47"/>
        <v>wearables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0">
        <f t="shared" si="44"/>
        <v>41906.854189814811</v>
      </c>
      <c r="K719">
        <v>1407357002</v>
      </c>
      <c r="L719" s="10">
        <f t="shared" si="45"/>
        <v>41876.854189814811</v>
      </c>
      <c r="M719" t="b">
        <v>0</v>
      </c>
      <c r="N719">
        <v>4</v>
      </c>
      <c r="O719" t="b">
        <v>0</v>
      </c>
      <c r="P719" t="s">
        <v>8273</v>
      </c>
      <c r="Q719" s="6">
        <f>E719/D719</f>
        <v>3.0500000000000002E-3</v>
      </c>
      <c r="R719">
        <f>IFERROR(ROUND(E719/N719,0),0)</f>
        <v>76</v>
      </c>
      <c r="S719" t="str">
        <f t="shared" si="46"/>
        <v>technology</v>
      </c>
      <c r="T719" t="str">
        <f t="shared" si="47"/>
        <v>wearables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0">
        <f t="shared" si="44"/>
        <v>42803.249305555553</v>
      </c>
      <c r="K720">
        <v>1484684247</v>
      </c>
      <c r="L720" s="10">
        <f t="shared" si="45"/>
        <v>42771.845451388886</v>
      </c>
      <c r="M720" t="b">
        <v>0</v>
      </c>
      <c r="N720">
        <v>4</v>
      </c>
      <c r="O720" t="b">
        <v>0</v>
      </c>
      <c r="P720" t="s">
        <v>8273</v>
      </c>
      <c r="Q720" s="6">
        <f>E720/D720</f>
        <v>7.4999999999999997E-3</v>
      </c>
      <c r="R720">
        <f>IFERROR(ROUND(E720/N720,0),0)</f>
        <v>23</v>
      </c>
      <c r="S720" t="str">
        <f t="shared" si="46"/>
        <v>technology</v>
      </c>
      <c r="T720" t="str">
        <f t="shared" si="47"/>
        <v>wearables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0">
        <f t="shared" si="44"/>
        <v>42442.040231481486</v>
      </c>
      <c r="K721">
        <v>1454979476</v>
      </c>
      <c r="L721" s="10">
        <f t="shared" si="45"/>
        <v>42428.040231481486</v>
      </c>
      <c r="M721" t="b">
        <v>0</v>
      </c>
      <c r="N721">
        <v>10</v>
      </c>
      <c r="O721" t="b">
        <v>0</v>
      </c>
      <c r="P721" t="s">
        <v>8273</v>
      </c>
      <c r="Q721" s="6">
        <f>E721/D721</f>
        <v>1.2933333333333333E-2</v>
      </c>
      <c r="R721">
        <f>IFERROR(ROUND(E721/N721,0),0)</f>
        <v>19</v>
      </c>
      <c r="S721" t="str">
        <f t="shared" si="46"/>
        <v>technology</v>
      </c>
      <c r="T721" t="str">
        <f t="shared" si="47"/>
        <v>wearables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0">
        <f t="shared" si="44"/>
        <v>40956.649201388893</v>
      </c>
      <c r="K722">
        <v>1325432091</v>
      </c>
      <c r="L722" s="10">
        <f t="shared" si="45"/>
        <v>40928.649201388893</v>
      </c>
      <c r="M722" t="b">
        <v>0</v>
      </c>
      <c r="N722">
        <v>41</v>
      </c>
      <c r="O722" t="b">
        <v>1</v>
      </c>
      <c r="P722" t="s">
        <v>8274</v>
      </c>
      <c r="Q722" s="6">
        <f>E722/D722</f>
        <v>1.4394736842105262</v>
      </c>
      <c r="R722">
        <f>IFERROR(ROUND(E722/N722,0),0)</f>
        <v>67</v>
      </c>
      <c r="S722" t="str">
        <f t="shared" si="46"/>
        <v>publishing</v>
      </c>
      <c r="T722" t="str">
        <f t="shared" si="47"/>
        <v>nonfiction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0">
        <f t="shared" si="44"/>
        <v>41871.571840277778</v>
      </c>
      <c r="K723">
        <v>1403012607</v>
      </c>
      <c r="L723" s="10">
        <f t="shared" si="45"/>
        <v>41826.571840277778</v>
      </c>
      <c r="M723" t="b">
        <v>0</v>
      </c>
      <c r="N723">
        <v>119</v>
      </c>
      <c r="O723" t="b">
        <v>1</v>
      </c>
      <c r="P723" t="s">
        <v>8274</v>
      </c>
      <c r="Q723" s="6">
        <f>E723/D723</f>
        <v>1.2210975609756098</v>
      </c>
      <c r="R723">
        <f>IFERROR(ROUND(E723/N723,0),0)</f>
        <v>84</v>
      </c>
      <c r="S723" t="str">
        <f t="shared" si="46"/>
        <v>publishing</v>
      </c>
      <c r="T723" t="str">
        <f t="shared" si="47"/>
        <v>nonfiction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0">
        <f t="shared" si="44"/>
        <v>41026.76363425926</v>
      </c>
      <c r="K724">
        <v>1331320778</v>
      </c>
      <c r="L724" s="10">
        <f t="shared" si="45"/>
        <v>40996.805300925924</v>
      </c>
      <c r="M724" t="b">
        <v>0</v>
      </c>
      <c r="N724">
        <v>153</v>
      </c>
      <c r="O724" t="b">
        <v>1</v>
      </c>
      <c r="P724" t="s">
        <v>8274</v>
      </c>
      <c r="Q724" s="6">
        <f>E724/D724</f>
        <v>1.3202400000000001</v>
      </c>
      <c r="R724">
        <f>IFERROR(ROUND(E724/N724,0),0)</f>
        <v>216</v>
      </c>
      <c r="S724" t="str">
        <f t="shared" si="46"/>
        <v>publishing</v>
      </c>
      <c r="T724" t="str">
        <f t="shared" si="47"/>
        <v>nonfiction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0">
        <f t="shared" si="44"/>
        <v>42234.165972222225</v>
      </c>
      <c r="K725">
        <v>1435606549</v>
      </c>
      <c r="L725" s="10">
        <f t="shared" si="45"/>
        <v>42203.81653935185</v>
      </c>
      <c r="M725" t="b">
        <v>0</v>
      </c>
      <c r="N725">
        <v>100</v>
      </c>
      <c r="O725" t="b">
        <v>1</v>
      </c>
      <c r="P725" t="s">
        <v>8274</v>
      </c>
      <c r="Q725" s="6">
        <f>E725/D725</f>
        <v>1.0938000000000001</v>
      </c>
      <c r="R725">
        <f>IFERROR(ROUND(E725/N725,0),0)</f>
        <v>55</v>
      </c>
      <c r="S725" t="str">
        <f t="shared" si="46"/>
        <v>publishing</v>
      </c>
      <c r="T725" t="str">
        <f t="shared" si="47"/>
        <v>nonfiction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0">
        <f t="shared" si="44"/>
        <v>40743.638460648144</v>
      </c>
      <c r="K726">
        <v>1306855163</v>
      </c>
      <c r="L726" s="10">
        <f t="shared" si="45"/>
        <v>40713.638460648144</v>
      </c>
      <c r="M726" t="b">
        <v>0</v>
      </c>
      <c r="N726">
        <v>143</v>
      </c>
      <c r="O726" t="b">
        <v>1</v>
      </c>
      <c r="P726" t="s">
        <v>8274</v>
      </c>
      <c r="Q726" s="6">
        <f>E726/D726</f>
        <v>1.0547157142857144</v>
      </c>
      <c r="R726">
        <f>IFERROR(ROUND(E726/N726,0),0)</f>
        <v>52</v>
      </c>
      <c r="S726" t="str">
        <f t="shared" si="46"/>
        <v>publishing</v>
      </c>
      <c r="T726" t="str">
        <f t="shared" si="47"/>
        <v>nonfiction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0">
        <f t="shared" si="44"/>
        <v>42370.626296296294</v>
      </c>
      <c r="K727">
        <v>1447426912</v>
      </c>
      <c r="L727" s="10">
        <f t="shared" si="45"/>
        <v>42340.626296296294</v>
      </c>
      <c r="M727" t="b">
        <v>0</v>
      </c>
      <c r="N727">
        <v>140</v>
      </c>
      <c r="O727" t="b">
        <v>1</v>
      </c>
      <c r="P727" t="s">
        <v>8274</v>
      </c>
      <c r="Q727" s="6">
        <f>E727/D727</f>
        <v>1.0035000000000001</v>
      </c>
      <c r="R727">
        <f>IFERROR(ROUND(E727/N727,0),0)</f>
        <v>143</v>
      </c>
      <c r="S727" t="str">
        <f t="shared" si="46"/>
        <v>publishing</v>
      </c>
      <c r="T727" t="str">
        <f t="shared" si="47"/>
        <v>nonfiction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0">
        <f t="shared" si="44"/>
        <v>41395.042673611111</v>
      </c>
      <c r="K728">
        <v>1363136487</v>
      </c>
      <c r="L728" s="10">
        <f t="shared" si="45"/>
        <v>41365.042673611111</v>
      </c>
      <c r="M728" t="b">
        <v>0</v>
      </c>
      <c r="N728">
        <v>35</v>
      </c>
      <c r="O728" t="b">
        <v>1</v>
      </c>
      <c r="P728" t="s">
        <v>8274</v>
      </c>
      <c r="Q728" s="6">
        <f>E728/D728</f>
        <v>1.014</v>
      </c>
      <c r="R728">
        <f>IFERROR(ROUND(E728/N728,0),0)</f>
        <v>72</v>
      </c>
      <c r="S728" t="str">
        <f t="shared" si="46"/>
        <v>publishing</v>
      </c>
      <c r="T728" t="str">
        <f t="shared" si="47"/>
        <v>nonfiction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0">
        <f t="shared" si="44"/>
        <v>41307.888888888891</v>
      </c>
      <c r="K729">
        <v>1354580949</v>
      </c>
      <c r="L729" s="10">
        <f t="shared" si="45"/>
        <v>41266.020243055558</v>
      </c>
      <c r="M729" t="b">
        <v>0</v>
      </c>
      <c r="N729">
        <v>149</v>
      </c>
      <c r="O729" t="b">
        <v>1</v>
      </c>
      <c r="P729" t="s">
        <v>8274</v>
      </c>
      <c r="Q729" s="6">
        <f>E729/D729</f>
        <v>1.5551428571428572</v>
      </c>
      <c r="R729">
        <f>IFERROR(ROUND(E729/N729,0),0)</f>
        <v>37</v>
      </c>
      <c r="S729" t="str">
        <f t="shared" si="46"/>
        <v>publishing</v>
      </c>
      <c r="T729" t="str">
        <f t="shared" si="47"/>
        <v>nonfiction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0">
        <f t="shared" si="44"/>
        <v>40795.837465277778</v>
      </c>
      <c r="K730">
        <v>1310069157</v>
      </c>
      <c r="L730" s="10">
        <f t="shared" si="45"/>
        <v>40750.837465277778</v>
      </c>
      <c r="M730" t="b">
        <v>0</v>
      </c>
      <c r="N730">
        <v>130</v>
      </c>
      <c r="O730" t="b">
        <v>1</v>
      </c>
      <c r="P730" t="s">
        <v>8274</v>
      </c>
      <c r="Q730" s="6">
        <f>E730/D730</f>
        <v>1.05566</v>
      </c>
      <c r="R730">
        <f>IFERROR(ROUND(E730/N730,0),0)</f>
        <v>61</v>
      </c>
      <c r="S730" t="str">
        <f t="shared" si="46"/>
        <v>publishing</v>
      </c>
      <c r="T730" t="str">
        <f t="shared" si="47"/>
        <v>nonfiction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0">
        <f t="shared" si="44"/>
        <v>41190.185891203706</v>
      </c>
      <c r="K731">
        <v>1342844861</v>
      </c>
      <c r="L731" s="10">
        <f t="shared" si="45"/>
        <v>41130.185891203706</v>
      </c>
      <c r="M731" t="b">
        <v>0</v>
      </c>
      <c r="N731">
        <v>120</v>
      </c>
      <c r="O731" t="b">
        <v>1</v>
      </c>
      <c r="P731" t="s">
        <v>8274</v>
      </c>
      <c r="Q731" s="6">
        <f>E731/D731</f>
        <v>1.3065</v>
      </c>
      <c r="R731">
        <f>IFERROR(ROUND(E731/N731,0),0)</f>
        <v>44</v>
      </c>
      <c r="S731" t="str">
        <f t="shared" si="46"/>
        <v>publishing</v>
      </c>
      <c r="T731" t="str">
        <f t="shared" si="47"/>
        <v>nonfiction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0">
        <f t="shared" si="44"/>
        <v>40903.745266203703</v>
      </c>
      <c r="K732">
        <v>1320688391</v>
      </c>
      <c r="L732" s="10">
        <f t="shared" si="45"/>
        <v>40873.745266203703</v>
      </c>
      <c r="M732" t="b">
        <v>0</v>
      </c>
      <c r="N732">
        <v>265</v>
      </c>
      <c r="O732" t="b">
        <v>1</v>
      </c>
      <c r="P732" t="s">
        <v>8274</v>
      </c>
      <c r="Q732" s="6">
        <f>E732/D732</f>
        <v>1.3219000000000001</v>
      </c>
      <c r="R732">
        <f>IFERROR(ROUND(E732/N732,0),0)</f>
        <v>100</v>
      </c>
      <c r="S732" t="str">
        <f t="shared" si="46"/>
        <v>publishing</v>
      </c>
      <c r="T732" t="str">
        <f t="shared" si="47"/>
        <v>nonfiction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0">
        <f t="shared" si="44"/>
        <v>40949.25</v>
      </c>
      <c r="K733">
        <v>1322852747</v>
      </c>
      <c r="L733" s="10">
        <f t="shared" si="45"/>
        <v>40898.795682870368</v>
      </c>
      <c r="M733" t="b">
        <v>0</v>
      </c>
      <c r="N733">
        <v>71</v>
      </c>
      <c r="O733" t="b">
        <v>1</v>
      </c>
      <c r="P733" t="s">
        <v>8274</v>
      </c>
      <c r="Q733" s="6">
        <f>E733/D733</f>
        <v>1.26</v>
      </c>
      <c r="R733">
        <f>IFERROR(ROUND(E733/N733,0),0)</f>
        <v>89</v>
      </c>
      <c r="S733" t="str">
        <f t="shared" si="46"/>
        <v>publishing</v>
      </c>
      <c r="T733" t="str">
        <f t="shared" si="47"/>
        <v>nonfiction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0">
        <f t="shared" si="44"/>
        <v>41565.424317129626</v>
      </c>
      <c r="K734">
        <v>1375265461</v>
      </c>
      <c r="L734" s="10">
        <f t="shared" si="45"/>
        <v>41505.424317129626</v>
      </c>
      <c r="M734" t="b">
        <v>0</v>
      </c>
      <c r="N734">
        <v>13</v>
      </c>
      <c r="O734" t="b">
        <v>1</v>
      </c>
      <c r="P734" t="s">
        <v>8274</v>
      </c>
      <c r="Q734" s="6">
        <f>E734/D734</f>
        <v>1.6</v>
      </c>
      <c r="R734">
        <f>IFERROR(ROUND(E734/N734,0),0)</f>
        <v>5</v>
      </c>
      <c r="S734" t="str">
        <f t="shared" si="46"/>
        <v>publishing</v>
      </c>
      <c r="T734" t="str">
        <f t="shared" si="47"/>
        <v>nonfiction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0">
        <f t="shared" si="44"/>
        <v>41647.420046296298</v>
      </c>
      <c r="K735">
        <v>1384941892</v>
      </c>
      <c r="L735" s="10">
        <f t="shared" si="45"/>
        <v>41617.420046296298</v>
      </c>
      <c r="M735" t="b">
        <v>0</v>
      </c>
      <c r="N735">
        <v>169</v>
      </c>
      <c r="O735" t="b">
        <v>1</v>
      </c>
      <c r="P735" t="s">
        <v>8274</v>
      </c>
      <c r="Q735" s="6">
        <f>E735/D735</f>
        <v>1.2048000000000001</v>
      </c>
      <c r="R735">
        <f>IFERROR(ROUND(E735/N735,0),0)</f>
        <v>18</v>
      </c>
      <c r="S735" t="str">
        <f t="shared" si="46"/>
        <v>publishing</v>
      </c>
      <c r="T735" t="str">
        <f t="shared" si="47"/>
        <v>nonfiction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0">
        <f t="shared" si="44"/>
        <v>42152.208333333328</v>
      </c>
      <c r="K736">
        <v>1428465420</v>
      </c>
      <c r="L736" s="10">
        <f t="shared" si="45"/>
        <v>42121.164583333331</v>
      </c>
      <c r="M736" t="b">
        <v>0</v>
      </c>
      <c r="N736">
        <v>57</v>
      </c>
      <c r="O736" t="b">
        <v>1</v>
      </c>
      <c r="P736" t="s">
        <v>8274</v>
      </c>
      <c r="Q736" s="6">
        <f>E736/D736</f>
        <v>1.2552941176470589</v>
      </c>
      <c r="R736">
        <f>IFERROR(ROUND(E736/N736,0),0)</f>
        <v>187</v>
      </c>
      <c r="S736" t="str">
        <f t="shared" si="46"/>
        <v>publishing</v>
      </c>
      <c r="T736" t="str">
        <f t="shared" si="47"/>
        <v>nonfiction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0">
        <f t="shared" si="44"/>
        <v>41996.027083333334</v>
      </c>
      <c r="K737">
        <v>1414975346</v>
      </c>
      <c r="L737" s="10">
        <f t="shared" si="45"/>
        <v>41965.029467592591</v>
      </c>
      <c r="M737" t="b">
        <v>0</v>
      </c>
      <c r="N737">
        <v>229</v>
      </c>
      <c r="O737" t="b">
        <v>1</v>
      </c>
      <c r="P737" t="s">
        <v>8274</v>
      </c>
      <c r="Q737" s="6">
        <f>E737/D737</f>
        <v>1.1440638297872341</v>
      </c>
      <c r="R737">
        <f>IFERROR(ROUND(E737/N737,0),0)</f>
        <v>235</v>
      </c>
      <c r="S737" t="str">
        <f t="shared" si="46"/>
        <v>publishing</v>
      </c>
      <c r="T737" t="str">
        <f t="shared" si="47"/>
        <v>nonfiction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0">
        <f t="shared" si="44"/>
        <v>41618.207638888889</v>
      </c>
      <c r="K738">
        <v>1383327440</v>
      </c>
      <c r="L738" s="10">
        <f t="shared" si="45"/>
        <v>41598.734259259261</v>
      </c>
      <c r="M738" t="b">
        <v>0</v>
      </c>
      <c r="N738">
        <v>108</v>
      </c>
      <c r="O738" t="b">
        <v>1</v>
      </c>
      <c r="P738" t="s">
        <v>8274</v>
      </c>
      <c r="Q738" s="6">
        <f>E738/D738</f>
        <v>3.151388888888889</v>
      </c>
      <c r="R738">
        <f>IFERROR(ROUND(E738/N738,0),0)</f>
        <v>105</v>
      </c>
      <c r="S738" t="str">
        <f t="shared" si="46"/>
        <v>publishing</v>
      </c>
      <c r="T738" t="str">
        <f t="shared" si="47"/>
        <v>nonfiction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0">
        <f t="shared" si="44"/>
        <v>41703.833333333336</v>
      </c>
      <c r="K739">
        <v>1390890987</v>
      </c>
      <c r="L739" s="10">
        <f t="shared" si="45"/>
        <v>41686.275312500002</v>
      </c>
      <c r="M739" t="b">
        <v>0</v>
      </c>
      <c r="N739">
        <v>108</v>
      </c>
      <c r="O739" t="b">
        <v>1</v>
      </c>
      <c r="P739" t="s">
        <v>8274</v>
      </c>
      <c r="Q739" s="6">
        <f>E739/D739</f>
        <v>1.224</v>
      </c>
      <c r="R739">
        <f>IFERROR(ROUND(E739/N739,0),0)</f>
        <v>57</v>
      </c>
      <c r="S739" t="str">
        <f t="shared" si="46"/>
        <v>publishing</v>
      </c>
      <c r="T739" t="str">
        <f t="shared" si="47"/>
        <v>nonfiction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0">
        <f t="shared" si="44"/>
        <v>41993.207638888889</v>
      </c>
      <c r="K740">
        <v>1414765794</v>
      </c>
      <c r="L740" s="10">
        <f t="shared" si="45"/>
        <v>41962.604097222225</v>
      </c>
      <c r="M740" t="b">
        <v>0</v>
      </c>
      <c r="N740">
        <v>41</v>
      </c>
      <c r="O740" t="b">
        <v>1</v>
      </c>
      <c r="P740" t="s">
        <v>8274</v>
      </c>
      <c r="Q740" s="6">
        <f>E740/D740</f>
        <v>1.0673333333333332</v>
      </c>
      <c r="R740">
        <f>IFERROR(ROUND(E740/N740,0),0)</f>
        <v>39</v>
      </c>
      <c r="S740" t="str">
        <f t="shared" si="46"/>
        <v>publishing</v>
      </c>
      <c r="T740" t="str">
        <f t="shared" si="47"/>
        <v>nonfiction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0">
        <f t="shared" si="44"/>
        <v>41881.502650462964</v>
      </c>
      <c r="K741">
        <v>1404907429</v>
      </c>
      <c r="L741" s="10">
        <f t="shared" si="45"/>
        <v>41848.502650462964</v>
      </c>
      <c r="M741" t="b">
        <v>0</v>
      </c>
      <c r="N741">
        <v>139</v>
      </c>
      <c r="O741" t="b">
        <v>1</v>
      </c>
      <c r="P741" t="s">
        <v>8274</v>
      </c>
      <c r="Q741" s="6">
        <f>E741/D741</f>
        <v>1.5833333333333333</v>
      </c>
      <c r="R741">
        <f>IFERROR(ROUND(E741/N741,0),0)</f>
        <v>68</v>
      </c>
      <c r="S741" t="str">
        <f t="shared" si="46"/>
        <v>publishing</v>
      </c>
      <c r="T741" t="str">
        <f t="shared" si="47"/>
        <v>nonfiction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0">
        <f t="shared" si="44"/>
        <v>42195.146782407406</v>
      </c>
      <c r="K742">
        <v>1433647882</v>
      </c>
      <c r="L742" s="10">
        <f t="shared" si="45"/>
        <v>42181.146782407406</v>
      </c>
      <c r="M742" t="b">
        <v>0</v>
      </c>
      <c r="N742">
        <v>19</v>
      </c>
      <c r="O742" t="b">
        <v>1</v>
      </c>
      <c r="P742" t="s">
        <v>8274</v>
      </c>
      <c r="Q742" s="6">
        <f>E742/D742</f>
        <v>1.0740000000000001</v>
      </c>
      <c r="R742">
        <f>IFERROR(ROUND(E742/N742,0),0)</f>
        <v>170</v>
      </c>
      <c r="S742" t="str">
        <f t="shared" si="46"/>
        <v>publishing</v>
      </c>
      <c r="T742" t="str">
        <f t="shared" si="47"/>
        <v>nonfiction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0">
        <f t="shared" si="44"/>
        <v>41455.648217592592</v>
      </c>
      <c r="K743">
        <v>1367940806</v>
      </c>
      <c r="L743" s="10">
        <f t="shared" si="45"/>
        <v>41420.648217592592</v>
      </c>
      <c r="M743" t="b">
        <v>0</v>
      </c>
      <c r="N743">
        <v>94</v>
      </c>
      <c r="O743" t="b">
        <v>1</v>
      </c>
      <c r="P743" t="s">
        <v>8274</v>
      </c>
      <c r="Q743" s="6">
        <f>E743/D743</f>
        <v>1.0226</v>
      </c>
      <c r="R743">
        <f>IFERROR(ROUND(E743/N743,0),0)</f>
        <v>141</v>
      </c>
      <c r="S743" t="str">
        <f t="shared" si="46"/>
        <v>publishing</v>
      </c>
      <c r="T743" t="str">
        <f t="shared" si="47"/>
        <v>nonfiction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0">
        <f t="shared" si="44"/>
        <v>41738.876296296294</v>
      </c>
      <c r="K744">
        <v>1392847312</v>
      </c>
      <c r="L744" s="10">
        <f t="shared" si="45"/>
        <v>41708.917962962965</v>
      </c>
      <c r="M744" t="b">
        <v>0</v>
      </c>
      <c r="N744">
        <v>23</v>
      </c>
      <c r="O744" t="b">
        <v>1</v>
      </c>
      <c r="P744" t="s">
        <v>8274</v>
      </c>
      <c r="Q744" s="6">
        <f>E744/D744</f>
        <v>1.1071428571428572</v>
      </c>
      <c r="R744">
        <f>IFERROR(ROUND(E744/N744,0),0)</f>
        <v>67</v>
      </c>
      <c r="S744" t="str">
        <f t="shared" si="46"/>
        <v>publishing</v>
      </c>
      <c r="T744" t="str">
        <f t="shared" si="47"/>
        <v>nonfiction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0">
        <f t="shared" si="44"/>
        <v>41034.875</v>
      </c>
      <c r="K745">
        <v>1332435685</v>
      </c>
      <c r="L745" s="10">
        <f t="shared" si="45"/>
        <v>41009.709317129629</v>
      </c>
      <c r="M745" t="b">
        <v>0</v>
      </c>
      <c r="N745">
        <v>15</v>
      </c>
      <c r="O745" t="b">
        <v>1</v>
      </c>
      <c r="P745" t="s">
        <v>8274</v>
      </c>
      <c r="Q745" s="6">
        <f>E745/D745</f>
        <v>1.48</v>
      </c>
      <c r="R745">
        <f>IFERROR(ROUND(E745/N745,0),0)</f>
        <v>54</v>
      </c>
      <c r="S745" t="str">
        <f t="shared" si="46"/>
        <v>publishing</v>
      </c>
      <c r="T745" t="str">
        <f t="shared" si="47"/>
        <v>nonfiction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0">
        <f t="shared" si="44"/>
        <v>41275.95721064815</v>
      </c>
      <c r="K746">
        <v>1352847503</v>
      </c>
      <c r="L746" s="10">
        <f t="shared" si="45"/>
        <v>41245.95721064815</v>
      </c>
      <c r="M746" t="b">
        <v>0</v>
      </c>
      <c r="N746">
        <v>62</v>
      </c>
      <c r="O746" t="b">
        <v>1</v>
      </c>
      <c r="P746" t="s">
        <v>8274</v>
      </c>
      <c r="Q746" s="6">
        <f>E746/D746</f>
        <v>1.0232000000000001</v>
      </c>
      <c r="R746">
        <f>IFERROR(ROUND(E746/N746,0),0)</f>
        <v>83</v>
      </c>
      <c r="S746" t="str">
        <f t="shared" si="46"/>
        <v>publishing</v>
      </c>
      <c r="T746" t="str">
        <f t="shared" si="47"/>
        <v>nonfiction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0">
        <f t="shared" si="44"/>
        <v>41416.572280092594</v>
      </c>
      <c r="K747">
        <v>1364996645</v>
      </c>
      <c r="L747" s="10">
        <f t="shared" si="45"/>
        <v>41386.572280092594</v>
      </c>
      <c r="M747" t="b">
        <v>0</v>
      </c>
      <c r="N747">
        <v>74</v>
      </c>
      <c r="O747" t="b">
        <v>1</v>
      </c>
      <c r="P747" t="s">
        <v>8274</v>
      </c>
      <c r="Q747" s="6">
        <f>E747/D747</f>
        <v>1.7909909909909909</v>
      </c>
      <c r="R747">
        <f>IFERROR(ROUND(E747/N747,0),0)</f>
        <v>54</v>
      </c>
      <c r="S747" t="str">
        <f t="shared" si="46"/>
        <v>publishing</v>
      </c>
      <c r="T747" t="str">
        <f t="shared" si="47"/>
        <v>nonfiction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0">
        <f t="shared" si="44"/>
        <v>41194.165972222225</v>
      </c>
      <c r="K748">
        <v>1346806909</v>
      </c>
      <c r="L748" s="10">
        <f t="shared" si="45"/>
        <v>41176.042928240742</v>
      </c>
      <c r="M748" t="b">
        <v>0</v>
      </c>
      <c r="N748">
        <v>97</v>
      </c>
      <c r="O748" t="b">
        <v>1</v>
      </c>
      <c r="P748" t="s">
        <v>8274</v>
      </c>
      <c r="Q748" s="6">
        <f>E748/D748</f>
        <v>1.1108135252761968</v>
      </c>
      <c r="R748">
        <f>IFERROR(ROUND(E748/N748,0),0)</f>
        <v>34</v>
      </c>
      <c r="S748" t="str">
        <f t="shared" si="46"/>
        <v>publishing</v>
      </c>
      <c r="T748" t="str">
        <f t="shared" si="47"/>
        <v>nonfiction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0">
        <f t="shared" si="44"/>
        <v>42038.454166666663</v>
      </c>
      <c r="K749">
        <v>1418649019</v>
      </c>
      <c r="L749" s="10">
        <f t="shared" si="45"/>
        <v>42007.548831018517</v>
      </c>
      <c r="M749" t="b">
        <v>0</v>
      </c>
      <c r="N749">
        <v>55</v>
      </c>
      <c r="O749" t="b">
        <v>1</v>
      </c>
      <c r="P749" t="s">
        <v>8274</v>
      </c>
      <c r="Q749" s="6">
        <f>E749/D749</f>
        <v>1.0004285714285714</v>
      </c>
      <c r="R749">
        <f>IFERROR(ROUND(E749/N749,0),0)</f>
        <v>127</v>
      </c>
      <c r="S749" t="str">
        <f t="shared" si="46"/>
        <v>publishing</v>
      </c>
      <c r="T749" t="str">
        <f t="shared" si="47"/>
        <v>nonfiction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0">
        <f t="shared" si="44"/>
        <v>41880.846828703703</v>
      </c>
      <c r="K750">
        <v>1405109966</v>
      </c>
      <c r="L750" s="10">
        <f t="shared" si="45"/>
        <v>41850.846828703703</v>
      </c>
      <c r="M750" t="b">
        <v>0</v>
      </c>
      <c r="N750">
        <v>44</v>
      </c>
      <c r="O750" t="b">
        <v>1</v>
      </c>
      <c r="P750" t="s">
        <v>8274</v>
      </c>
      <c r="Q750" s="6">
        <f>E750/D750</f>
        <v>1.0024999999999999</v>
      </c>
      <c r="R750">
        <f>IFERROR(ROUND(E750/N750,0),0)</f>
        <v>46</v>
      </c>
      <c r="S750" t="str">
        <f t="shared" si="46"/>
        <v>publishing</v>
      </c>
      <c r="T750" t="str">
        <f t="shared" si="47"/>
        <v>nonfiction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0">
        <f t="shared" si="44"/>
        <v>42782.94131944445</v>
      </c>
      <c r="K751">
        <v>1483050930</v>
      </c>
      <c r="L751" s="10">
        <f t="shared" si="45"/>
        <v>42752.94131944445</v>
      </c>
      <c r="M751" t="b">
        <v>0</v>
      </c>
      <c r="N751">
        <v>110</v>
      </c>
      <c r="O751" t="b">
        <v>1</v>
      </c>
      <c r="P751" t="s">
        <v>8274</v>
      </c>
      <c r="Q751" s="6">
        <f>E751/D751</f>
        <v>1.0556000000000001</v>
      </c>
      <c r="R751">
        <f>IFERROR(ROUND(E751/N751,0),0)</f>
        <v>96</v>
      </c>
      <c r="S751" t="str">
        <f t="shared" si="46"/>
        <v>publishing</v>
      </c>
      <c r="T751" t="str">
        <f t="shared" si="47"/>
        <v>nonfiction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0">
        <f t="shared" si="44"/>
        <v>41348.878148148149</v>
      </c>
      <c r="K752">
        <v>1359147872</v>
      </c>
      <c r="L752" s="10">
        <f t="shared" si="45"/>
        <v>41318.878148148149</v>
      </c>
      <c r="M752" t="b">
        <v>0</v>
      </c>
      <c r="N752">
        <v>59</v>
      </c>
      <c r="O752" t="b">
        <v>1</v>
      </c>
      <c r="P752" t="s">
        <v>8274</v>
      </c>
      <c r="Q752" s="6">
        <f>E752/D752</f>
        <v>1.0258775877587758</v>
      </c>
      <c r="R752">
        <f>IFERROR(ROUND(E752/N752,0),0)</f>
        <v>77</v>
      </c>
      <c r="S752" t="str">
        <f t="shared" si="46"/>
        <v>publishing</v>
      </c>
      <c r="T752" t="str">
        <f t="shared" si="47"/>
        <v>nonfiction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0">
        <f t="shared" si="44"/>
        <v>40778.630497685182</v>
      </c>
      <c r="K753">
        <v>1308496075</v>
      </c>
      <c r="L753" s="10">
        <f t="shared" si="45"/>
        <v>40732.630497685182</v>
      </c>
      <c r="M753" t="b">
        <v>0</v>
      </c>
      <c r="N753">
        <v>62</v>
      </c>
      <c r="O753" t="b">
        <v>1</v>
      </c>
      <c r="P753" t="s">
        <v>8274</v>
      </c>
      <c r="Q753" s="6">
        <f>E753/D753</f>
        <v>1.1850000000000001</v>
      </c>
      <c r="R753">
        <f>IFERROR(ROUND(E753/N753,0),0)</f>
        <v>57</v>
      </c>
      <c r="S753" t="str">
        <f t="shared" si="46"/>
        <v>publishing</v>
      </c>
      <c r="T753" t="str">
        <f t="shared" si="47"/>
        <v>nonfiction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0">
        <f t="shared" si="44"/>
        <v>42678.458333333328</v>
      </c>
      <c r="K754">
        <v>1474884417</v>
      </c>
      <c r="L754" s="10">
        <f t="shared" si="45"/>
        <v>42658.421493055561</v>
      </c>
      <c r="M754" t="b">
        <v>0</v>
      </c>
      <c r="N754">
        <v>105</v>
      </c>
      <c r="O754" t="b">
        <v>1</v>
      </c>
      <c r="P754" t="s">
        <v>8274</v>
      </c>
      <c r="Q754" s="6">
        <f>E754/D754</f>
        <v>1.117</v>
      </c>
      <c r="R754">
        <f>IFERROR(ROUND(E754/N754,0),0)</f>
        <v>53</v>
      </c>
      <c r="S754" t="str">
        <f t="shared" si="46"/>
        <v>publishing</v>
      </c>
      <c r="T754" t="str">
        <f t="shared" si="47"/>
        <v>nonfiction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0">
        <f t="shared" si="44"/>
        <v>42068.590173611112</v>
      </c>
      <c r="K755">
        <v>1421330991</v>
      </c>
      <c r="L755" s="10">
        <f t="shared" si="45"/>
        <v>42038.590173611112</v>
      </c>
      <c r="M755" t="b">
        <v>0</v>
      </c>
      <c r="N755">
        <v>26</v>
      </c>
      <c r="O755" t="b">
        <v>1</v>
      </c>
      <c r="P755" t="s">
        <v>8274</v>
      </c>
      <c r="Q755" s="6">
        <f>E755/D755</f>
        <v>1.28</v>
      </c>
      <c r="R755">
        <f>IFERROR(ROUND(E755/N755,0),0)</f>
        <v>492</v>
      </c>
      <c r="S755" t="str">
        <f t="shared" si="46"/>
        <v>publishing</v>
      </c>
      <c r="T755" t="str">
        <f t="shared" si="47"/>
        <v>nonfiction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0">
        <f t="shared" si="44"/>
        <v>41298.749085648145</v>
      </c>
      <c r="K756">
        <v>1354816721</v>
      </c>
      <c r="L756" s="10">
        <f t="shared" si="45"/>
        <v>41268.749085648145</v>
      </c>
      <c r="M756" t="b">
        <v>0</v>
      </c>
      <c r="N756">
        <v>49</v>
      </c>
      <c r="O756" t="b">
        <v>1</v>
      </c>
      <c r="P756" t="s">
        <v>8274</v>
      </c>
      <c r="Q756" s="6">
        <f>E756/D756</f>
        <v>1.0375000000000001</v>
      </c>
      <c r="R756">
        <f>IFERROR(ROUND(E756/N756,0),0)</f>
        <v>42</v>
      </c>
      <c r="S756" t="str">
        <f t="shared" si="46"/>
        <v>publishing</v>
      </c>
      <c r="T756" t="str">
        <f t="shared" si="47"/>
        <v>nonfiction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0">
        <f t="shared" si="44"/>
        <v>41433.02847222222</v>
      </c>
      <c r="K757">
        <v>1366381877</v>
      </c>
      <c r="L757" s="10">
        <f t="shared" si="45"/>
        <v>41402.605057870373</v>
      </c>
      <c r="M757" t="b">
        <v>0</v>
      </c>
      <c r="N757">
        <v>68</v>
      </c>
      <c r="O757" t="b">
        <v>1</v>
      </c>
      <c r="P757" t="s">
        <v>8274</v>
      </c>
      <c r="Q757" s="6">
        <f>E757/D757</f>
        <v>1.0190760000000001</v>
      </c>
      <c r="R757">
        <f>IFERROR(ROUND(E757/N757,0),0)</f>
        <v>37</v>
      </c>
      <c r="S757" t="str">
        <f t="shared" si="46"/>
        <v>publishing</v>
      </c>
      <c r="T757" t="str">
        <f t="shared" si="47"/>
        <v>nonfiction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0">
        <f t="shared" si="44"/>
        <v>40670.725219907406</v>
      </c>
      <c r="K758">
        <v>1297880659</v>
      </c>
      <c r="L758" s="10">
        <f t="shared" si="45"/>
        <v>40609.766886574071</v>
      </c>
      <c r="M758" t="b">
        <v>0</v>
      </c>
      <c r="N758">
        <v>22</v>
      </c>
      <c r="O758" t="b">
        <v>1</v>
      </c>
      <c r="P758" t="s">
        <v>8274</v>
      </c>
      <c r="Q758" s="6">
        <f>E758/D758</f>
        <v>1.177142857142857</v>
      </c>
      <c r="R758">
        <f>IFERROR(ROUND(E758/N758,0),0)</f>
        <v>37</v>
      </c>
      <c r="S758" t="str">
        <f t="shared" si="46"/>
        <v>publishing</v>
      </c>
      <c r="T758" t="str">
        <f t="shared" si="47"/>
        <v>nonfiction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0">
        <f t="shared" si="44"/>
        <v>41268.054560185185</v>
      </c>
      <c r="K759">
        <v>1353547114</v>
      </c>
      <c r="L759" s="10">
        <f t="shared" si="45"/>
        <v>41254.054560185185</v>
      </c>
      <c r="M759" t="b">
        <v>0</v>
      </c>
      <c r="N759">
        <v>18</v>
      </c>
      <c r="O759" t="b">
        <v>1</v>
      </c>
      <c r="P759" t="s">
        <v>8274</v>
      </c>
      <c r="Q759" s="6">
        <f>E759/D759</f>
        <v>2.38</v>
      </c>
      <c r="R759">
        <f>IFERROR(ROUND(E759/N759,0),0)</f>
        <v>33</v>
      </c>
      <c r="S759" t="str">
        <f t="shared" si="46"/>
        <v>publishing</v>
      </c>
      <c r="T759" t="str">
        <f t="shared" si="47"/>
        <v>nonfiction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0">
        <f t="shared" si="44"/>
        <v>40478.836435185185</v>
      </c>
      <c r="K760">
        <v>1283976268</v>
      </c>
      <c r="L760" s="10">
        <f t="shared" si="45"/>
        <v>40448.836435185185</v>
      </c>
      <c r="M760" t="b">
        <v>0</v>
      </c>
      <c r="N760">
        <v>19</v>
      </c>
      <c r="O760" t="b">
        <v>1</v>
      </c>
      <c r="P760" t="s">
        <v>8274</v>
      </c>
      <c r="Q760" s="6">
        <f>E760/D760</f>
        <v>1.02</v>
      </c>
      <c r="R760">
        <f>IFERROR(ROUND(E760/N760,0),0)</f>
        <v>134</v>
      </c>
      <c r="S760" t="str">
        <f t="shared" si="46"/>
        <v>publishing</v>
      </c>
      <c r="T760" t="str">
        <f t="shared" si="47"/>
        <v>nonfiction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0">
        <f t="shared" si="44"/>
        <v>41848.330312500002</v>
      </c>
      <c r="K761">
        <v>1401436539</v>
      </c>
      <c r="L761" s="10">
        <f t="shared" si="45"/>
        <v>41808.330312500002</v>
      </c>
      <c r="M761" t="b">
        <v>0</v>
      </c>
      <c r="N761">
        <v>99</v>
      </c>
      <c r="O761" t="b">
        <v>1</v>
      </c>
      <c r="P761" t="s">
        <v>8274</v>
      </c>
      <c r="Q761" s="6">
        <f>E761/D761</f>
        <v>1.0192000000000001</v>
      </c>
      <c r="R761">
        <f>IFERROR(ROUND(E761/N761,0),0)</f>
        <v>51</v>
      </c>
      <c r="S761" t="str">
        <f t="shared" si="46"/>
        <v>publishing</v>
      </c>
      <c r="T761" t="str">
        <f t="shared" si="47"/>
        <v>nonfiction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0">
        <f t="shared" si="44"/>
        <v>42719.805706018524</v>
      </c>
      <c r="K762">
        <v>1477592413</v>
      </c>
      <c r="L762" s="10">
        <f t="shared" si="45"/>
        <v>42689.764039351852</v>
      </c>
      <c r="M762" t="b">
        <v>0</v>
      </c>
      <c r="N762">
        <v>0</v>
      </c>
      <c r="O762" t="b">
        <v>0</v>
      </c>
      <c r="P762" t="s">
        <v>8275</v>
      </c>
      <c r="Q762" s="6">
        <f>E762/D762</f>
        <v>0</v>
      </c>
      <c r="R762">
        <f>IFERROR(ROUND(E762/N762,0),0)</f>
        <v>0</v>
      </c>
      <c r="S762" t="str">
        <f t="shared" si="46"/>
        <v>publishing</v>
      </c>
      <c r="T762" t="str">
        <f t="shared" si="47"/>
        <v>fiction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0">
        <f t="shared" si="44"/>
        <v>41691.751458333332</v>
      </c>
      <c r="K763">
        <v>1388772126</v>
      </c>
      <c r="L763" s="10">
        <f t="shared" si="45"/>
        <v>41661.751458333332</v>
      </c>
      <c r="M763" t="b">
        <v>0</v>
      </c>
      <c r="N763">
        <v>6</v>
      </c>
      <c r="O763" t="b">
        <v>0</v>
      </c>
      <c r="P763" t="s">
        <v>8275</v>
      </c>
      <c r="Q763" s="6">
        <f>E763/D763</f>
        <v>4.7E-2</v>
      </c>
      <c r="R763">
        <f>IFERROR(ROUND(E763/N763,0),0)</f>
        <v>39</v>
      </c>
      <c r="S763" t="str">
        <f t="shared" si="46"/>
        <v>publishing</v>
      </c>
      <c r="T763" t="str">
        <f t="shared" si="47"/>
        <v>fiction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0">
        <f t="shared" si="44"/>
        <v>42727.25</v>
      </c>
      <c r="K764">
        <v>1479328570</v>
      </c>
      <c r="L764" s="10">
        <f t="shared" si="45"/>
        <v>42709.858449074076</v>
      </c>
      <c r="M764" t="b">
        <v>0</v>
      </c>
      <c r="N764">
        <v>0</v>
      </c>
      <c r="O764" t="b">
        <v>0</v>
      </c>
      <c r="P764" t="s">
        <v>8275</v>
      </c>
      <c r="Q764" s="6">
        <f>E764/D764</f>
        <v>0</v>
      </c>
      <c r="R764">
        <f>IFERROR(ROUND(E764/N764,0),0)</f>
        <v>0</v>
      </c>
      <c r="S764" t="str">
        <f t="shared" si="46"/>
        <v>publishing</v>
      </c>
      <c r="T764" t="str">
        <f t="shared" si="47"/>
        <v>fiction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0">
        <f t="shared" si="44"/>
        <v>41520.446851851855</v>
      </c>
      <c r="K765">
        <v>1373971408</v>
      </c>
      <c r="L765" s="10">
        <f t="shared" si="45"/>
        <v>41490.446851851855</v>
      </c>
      <c r="M765" t="b">
        <v>0</v>
      </c>
      <c r="N765">
        <v>1</v>
      </c>
      <c r="O765" t="b">
        <v>0</v>
      </c>
      <c r="P765" t="s">
        <v>8275</v>
      </c>
      <c r="Q765" s="6">
        <f>E765/D765</f>
        <v>1.1655011655011655E-3</v>
      </c>
      <c r="R765">
        <f>IFERROR(ROUND(E765/N765,0),0)</f>
        <v>5</v>
      </c>
      <c r="S765" t="str">
        <f t="shared" si="46"/>
        <v>publishing</v>
      </c>
      <c r="T765" t="str">
        <f t="shared" si="47"/>
        <v>fiction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0">
        <f t="shared" si="44"/>
        <v>42276.173159722224</v>
      </c>
      <c r="K766">
        <v>1439266161</v>
      </c>
      <c r="L766" s="10">
        <f t="shared" si="45"/>
        <v>42246.173159722224</v>
      </c>
      <c r="M766" t="b">
        <v>0</v>
      </c>
      <c r="N766">
        <v>0</v>
      </c>
      <c r="O766" t="b">
        <v>0</v>
      </c>
      <c r="P766" t="s">
        <v>8275</v>
      </c>
      <c r="Q766" s="6">
        <f>E766/D766</f>
        <v>0</v>
      </c>
      <c r="R766">
        <f>IFERROR(ROUND(E766/N766,0),0)</f>
        <v>0</v>
      </c>
      <c r="S766" t="str">
        <f t="shared" si="46"/>
        <v>publishing</v>
      </c>
      <c r="T766" t="str">
        <f t="shared" si="47"/>
        <v>fiction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0">
        <f t="shared" si="44"/>
        <v>41950.542638888888</v>
      </c>
      <c r="K767">
        <v>1411131684</v>
      </c>
      <c r="L767" s="10">
        <f t="shared" si="45"/>
        <v>41920.542638888888</v>
      </c>
      <c r="M767" t="b">
        <v>0</v>
      </c>
      <c r="N767">
        <v>44</v>
      </c>
      <c r="O767" t="b">
        <v>0</v>
      </c>
      <c r="P767" t="s">
        <v>8275</v>
      </c>
      <c r="Q767" s="6">
        <f>E767/D767</f>
        <v>0.36014285714285715</v>
      </c>
      <c r="R767">
        <f>IFERROR(ROUND(E767/N767,0),0)</f>
        <v>57</v>
      </c>
      <c r="S767" t="str">
        <f t="shared" si="46"/>
        <v>publishing</v>
      </c>
      <c r="T767" t="str">
        <f t="shared" si="47"/>
        <v>fiction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0">
        <f t="shared" si="44"/>
        <v>42070.783368055556</v>
      </c>
      <c r="K768">
        <v>1421520483</v>
      </c>
      <c r="L768" s="10">
        <f t="shared" si="45"/>
        <v>42040.783368055556</v>
      </c>
      <c r="M768" t="b">
        <v>0</v>
      </c>
      <c r="N768">
        <v>0</v>
      </c>
      <c r="O768" t="b">
        <v>0</v>
      </c>
      <c r="P768" t="s">
        <v>8275</v>
      </c>
      <c r="Q768" s="6">
        <f>E768/D768</f>
        <v>0</v>
      </c>
      <c r="R768">
        <f>IFERROR(ROUND(E768/N768,0),0)</f>
        <v>0</v>
      </c>
      <c r="S768" t="str">
        <f t="shared" si="46"/>
        <v>publishing</v>
      </c>
      <c r="T768" t="str">
        <f t="shared" si="47"/>
        <v>fiction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0">
        <f t="shared" si="44"/>
        <v>42164.143634259264</v>
      </c>
      <c r="K769">
        <v>1429586810</v>
      </c>
      <c r="L769" s="10">
        <f t="shared" si="45"/>
        <v>42134.143634259264</v>
      </c>
      <c r="M769" t="b">
        <v>0</v>
      </c>
      <c r="N769">
        <v>3</v>
      </c>
      <c r="O769" t="b">
        <v>0</v>
      </c>
      <c r="P769" t="s">
        <v>8275</v>
      </c>
      <c r="Q769" s="6">
        <f>E769/D769</f>
        <v>3.5400000000000001E-2</v>
      </c>
      <c r="R769">
        <f>IFERROR(ROUND(E769/N769,0),0)</f>
        <v>59</v>
      </c>
      <c r="S769" t="str">
        <f t="shared" si="46"/>
        <v>publishing</v>
      </c>
      <c r="T769" t="str">
        <f t="shared" si="47"/>
        <v>fiction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0">
        <f t="shared" si="44"/>
        <v>41643.207060185188</v>
      </c>
      <c r="K770">
        <v>1384577890</v>
      </c>
      <c r="L770" s="10">
        <f t="shared" si="45"/>
        <v>41613.207060185188</v>
      </c>
      <c r="M770" t="b">
        <v>0</v>
      </c>
      <c r="N770">
        <v>0</v>
      </c>
      <c r="O770" t="b">
        <v>0</v>
      </c>
      <c r="P770" t="s">
        <v>8275</v>
      </c>
      <c r="Q770" s="6">
        <f>E770/D770</f>
        <v>0</v>
      </c>
      <c r="R770">
        <f>IFERROR(ROUND(E770/N770,0),0)</f>
        <v>0</v>
      </c>
      <c r="S770" t="str">
        <f t="shared" si="46"/>
        <v>publishing</v>
      </c>
      <c r="T770" t="str">
        <f t="shared" si="47"/>
        <v>fiction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0">
        <f t="shared" ref="J771:J834" si="48">(I771/86400)+25569+(-5+24)</f>
        <v>41653.996458333335</v>
      </c>
      <c r="K771">
        <v>1385510094</v>
      </c>
      <c r="L771" s="10">
        <f t="shared" ref="L771:L834" si="49">(K771/86400)+25569+(-5+24)</f>
        <v>41623.996458333335</v>
      </c>
      <c r="M771" t="b">
        <v>0</v>
      </c>
      <c r="N771">
        <v>52</v>
      </c>
      <c r="O771" t="b">
        <v>0</v>
      </c>
      <c r="P771" t="s">
        <v>8275</v>
      </c>
      <c r="Q771" s="6">
        <f>E771/D771</f>
        <v>0.41399999999999998</v>
      </c>
      <c r="R771">
        <f>IFERROR(ROUND(E771/N771,0),0)</f>
        <v>32</v>
      </c>
      <c r="S771" t="str">
        <f t="shared" ref="S771:S834" si="50">LEFT(P771,FIND("/",P771)-1)</f>
        <v>publishing</v>
      </c>
      <c r="T771" t="str">
        <f t="shared" ref="T771:T834" si="51">RIGHT(P771,LEN(P771)-FIND("/",P771))</f>
        <v>fiction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0">
        <f t="shared" si="48"/>
        <v>41348.9996412037</v>
      </c>
      <c r="K772">
        <v>1358294369</v>
      </c>
      <c r="L772" s="10">
        <f t="shared" si="49"/>
        <v>41308.9996412037</v>
      </c>
      <c r="M772" t="b">
        <v>0</v>
      </c>
      <c r="N772">
        <v>0</v>
      </c>
      <c r="O772" t="b">
        <v>0</v>
      </c>
      <c r="P772" t="s">
        <v>8275</v>
      </c>
      <c r="Q772" s="6">
        <f>E772/D772</f>
        <v>0</v>
      </c>
      <c r="R772">
        <f>IFERROR(ROUND(E772/N772,0),0)</f>
        <v>0</v>
      </c>
      <c r="S772" t="str">
        <f t="shared" si="50"/>
        <v>publishing</v>
      </c>
      <c r="T772" t="str">
        <f t="shared" si="51"/>
        <v>fiction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0">
        <f t="shared" si="48"/>
        <v>42418.824097222227</v>
      </c>
      <c r="K773">
        <v>1449863202</v>
      </c>
      <c r="L773" s="10">
        <f t="shared" si="49"/>
        <v>42368.824097222227</v>
      </c>
      <c r="M773" t="b">
        <v>0</v>
      </c>
      <c r="N773">
        <v>1</v>
      </c>
      <c r="O773" t="b">
        <v>0</v>
      </c>
      <c r="P773" t="s">
        <v>8275</v>
      </c>
      <c r="Q773" s="6">
        <f>E773/D773</f>
        <v>2.631578947368421E-4</v>
      </c>
      <c r="R773">
        <f>IFERROR(ROUND(E773/N773,0),0)</f>
        <v>10</v>
      </c>
      <c r="S773" t="str">
        <f t="shared" si="50"/>
        <v>publishing</v>
      </c>
      <c r="T773" t="str">
        <f t="shared" si="51"/>
        <v>fiction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0">
        <f t="shared" si="48"/>
        <v>40137.165972222225</v>
      </c>
      <c r="K774">
        <v>1252718519</v>
      </c>
      <c r="L774" s="10">
        <f t="shared" si="49"/>
        <v>40087.056932870371</v>
      </c>
      <c r="M774" t="b">
        <v>0</v>
      </c>
      <c r="N774">
        <v>1</v>
      </c>
      <c r="O774" t="b">
        <v>0</v>
      </c>
      <c r="P774" t="s">
        <v>8275</v>
      </c>
      <c r="Q774" s="6">
        <f>E774/D774</f>
        <v>3.3333333333333333E-2</v>
      </c>
      <c r="R774">
        <f>IFERROR(ROUND(E774/N774,0),0)</f>
        <v>50</v>
      </c>
      <c r="S774" t="str">
        <f t="shared" si="50"/>
        <v>publishing</v>
      </c>
      <c r="T774" t="str">
        <f t="shared" si="51"/>
        <v>fiction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0">
        <f t="shared" si="48"/>
        <v>42153.959027777775</v>
      </c>
      <c r="K775">
        <v>1428341985</v>
      </c>
      <c r="L775" s="10">
        <f t="shared" si="49"/>
        <v>42119.735937500001</v>
      </c>
      <c r="M775" t="b">
        <v>0</v>
      </c>
      <c r="N775">
        <v>2</v>
      </c>
      <c r="O775" t="b">
        <v>0</v>
      </c>
      <c r="P775" t="s">
        <v>8275</v>
      </c>
      <c r="Q775" s="6">
        <f>E775/D775</f>
        <v>8.5129023676509714E-3</v>
      </c>
      <c r="R775">
        <f>IFERROR(ROUND(E775/N775,0),0)</f>
        <v>16</v>
      </c>
      <c r="S775" t="str">
        <f t="shared" si="50"/>
        <v>publishing</v>
      </c>
      <c r="T775" t="str">
        <f t="shared" si="51"/>
        <v>fiction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0">
        <f t="shared" si="48"/>
        <v>41712.780300925922</v>
      </c>
      <c r="K776">
        <v>1390589018</v>
      </c>
      <c r="L776" s="10">
        <f t="shared" si="49"/>
        <v>41682.780300925922</v>
      </c>
      <c r="M776" t="b">
        <v>0</v>
      </c>
      <c r="N776">
        <v>9</v>
      </c>
      <c r="O776" t="b">
        <v>0</v>
      </c>
      <c r="P776" t="s">
        <v>8275</v>
      </c>
      <c r="Q776" s="6">
        <f>E776/D776</f>
        <v>0.70199999999999996</v>
      </c>
      <c r="R776">
        <f>IFERROR(ROUND(E776/N776,0),0)</f>
        <v>39</v>
      </c>
      <c r="S776" t="str">
        <f t="shared" si="50"/>
        <v>publishing</v>
      </c>
      <c r="T776" t="str">
        <f t="shared" si="51"/>
        <v>fiction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0">
        <f t="shared" si="48"/>
        <v>40912.060127314813</v>
      </c>
      <c r="K777">
        <v>1321406795</v>
      </c>
      <c r="L777" s="10">
        <f t="shared" si="49"/>
        <v>40882.060127314813</v>
      </c>
      <c r="M777" t="b">
        <v>0</v>
      </c>
      <c r="N777">
        <v>5</v>
      </c>
      <c r="O777" t="b">
        <v>0</v>
      </c>
      <c r="P777" t="s">
        <v>8275</v>
      </c>
      <c r="Q777" s="6">
        <f>E777/D777</f>
        <v>1.7000000000000001E-2</v>
      </c>
      <c r="R777">
        <f>IFERROR(ROUND(E777/N777,0),0)</f>
        <v>34</v>
      </c>
      <c r="S777" t="str">
        <f t="shared" si="50"/>
        <v>publishing</v>
      </c>
      <c r="T777" t="str">
        <f t="shared" si="51"/>
        <v>fiction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0">
        <f t="shared" si="48"/>
        <v>42307.208333333328</v>
      </c>
      <c r="K778">
        <v>1441297645</v>
      </c>
      <c r="L778" s="10">
        <f t="shared" si="49"/>
        <v>42269.685706018514</v>
      </c>
      <c r="M778" t="b">
        <v>0</v>
      </c>
      <c r="N778">
        <v>57</v>
      </c>
      <c r="O778" t="b">
        <v>0</v>
      </c>
      <c r="P778" t="s">
        <v>8275</v>
      </c>
      <c r="Q778" s="6">
        <f>E778/D778</f>
        <v>0.51400000000000001</v>
      </c>
      <c r="R778">
        <f>IFERROR(ROUND(E778/N778,0),0)</f>
        <v>63</v>
      </c>
      <c r="S778" t="str">
        <f t="shared" si="50"/>
        <v>publishing</v>
      </c>
      <c r="T778" t="str">
        <f t="shared" si="51"/>
        <v>fiction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0">
        <f t="shared" si="48"/>
        <v>41505.981215277774</v>
      </c>
      <c r="K779">
        <v>1372721577</v>
      </c>
      <c r="L779" s="10">
        <f t="shared" si="49"/>
        <v>41475.981215277774</v>
      </c>
      <c r="M779" t="b">
        <v>0</v>
      </c>
      <c r="N779">
        <v>3</v>
      </c>
      <c r="O779" t="b">
        <v>0</v>
      </c>
      <c r="P779" t="s">
        <v>8275</v>
      </c>
      <c r="Q779" s="6">
        <f>E779/D779</f>
        <v>7.0000000000000001E-3</v>
      </c>
      <c r="R779">
        <f>IFERROR(ROUND(E779/N779,0),0)</f>
        <v>7</v>
      </c>
      <c r="S779" t="str">
        <f t="shared" si="50"/>
        <v>publishing</v>
      </c>
      <c r="T779" t="str">
        <f t="shared" si="51"/>
        <v>fiction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0">
        <f t="shared" si="48"/>
        <v>41778.702314814815</v>
      </c>
      <c r="K780">
        <v>1396284680</v>
      </c>
      <c r="L780" s="10">
        <f t="shared" si="49"/>
        <v>41748.702314814815</v>
      </c>
      <c r="M780" t="b">
        <v>0</v>
      </c>
      <c r="N780">
        <v>1</v>
      </c>
      <c r="O780" t="b">
        <v>0</v>
      </c>
      <c r="P780" t="s">
        <v>8275</v>
      </c>
      <c r="Q780" s="6">
        <f>E780/D780</f>
        <v>4.0000000000000001E-3</v>
      </c>
      <c r="R780">
        <f>IFERROR(ROUND(E780/N780,0),0)</f>
        <v>2</v>
      </c>
      <c r="S780" t="str">
        <f t="shared" si="50"/>
        <v>publishing</v>
      </c>
      <c r="T780" t="str">
        <f t="shared" si="51"/>
        <v>fiction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0">
        <f t="shared" si="48"/>
        <v>40485.166666666664</v>
      </c>
      <c r="K781">
        <v>1284567905</v>
      </c>
      <c r="L781" s="10">
        <f t="shared" si="49"/>
        <v>40455.68408564815</v>
      </c>
      <c r="M781" t="b">
        <v>0</v>
      </c>
      <c r="N781">
        <v>6</v>
      </c>
      <c r="O781" t="b">
        <v>0</v>
      </c>
      <c r="P781" t="s">
        <v>8275</v>
      </c>
      <c r="Q781" s="6">
        <f>E781/D781</f>
        <v>2.6666666666666668E-2</v>
      </c>
      <c r="R781">
        <f>IFERROR(ROUND(E781/N781,0),0)</f>
        <v>67</v>
      </c>
      <c r="S781" t="str">
        <f t="shared" si="50"/>
        <v>publishing</v>
      </c>
      <c r="T781" t="str">
        <f t="shared" si="51"/>
        <v>fiction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0">
        <f t="shared" si="48"/>
        <v>40685.673900462964</v>
      </c>
      <c r="K782">
        <v>1301847025</v>
      </c>
      <c r="L782" s="10">
        <f t="shared" si="49"/>
        <v>40655.673900462964</v>
      </c>
      <c r="M782" t="b">
        <v>0</v>
      </c>
      <c r="N782">
        <v>27</v>
      </c>
      <c r="O782" t="b">
        <v>1</v>
      </c>
      <c r="P782" t="s">
        <v>8276</v>
      </c>
      <c r="Q782" s="6">
        <f>E782/D782</f>
        <v>1.04</v>
      </c>
      <c r="R782">
        <f>IFERROR(ROUND(E782/N782,0),0)</f>
        <v>39</v>
      </c>
      <c r="S782" t="str">
        <f t="shared" si="50"/>
        <v>music</v>
      </c>
      <c r="T782" t="str">
        <f t="shared" si="51"/>
        <v>rock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0">
        <f t="shared" si="48"/>
        <v>41452.000856481478</v>
      </c>
      <c r="K783">
        <v>1368057674</v>
      </c>
      <c r="L783" s="10">
        <f t="shared" si="49"/>
        <v>41422.000856481478</v>
      </c>
      <c r="M783" t="b">
        <v>0</v>
      </c>
      <c r="N783">
        <v>25</v>
      </c>
      <c r="O783" t="b">
        <v>1</v>
      </c>
      <c r="P783" t="s">
        <v>8276</v>
      </c>
      <c r="Q783" s="6">
        <f>E783/D783</f>
        <v>1.3315375</v>
      </c>
      <c r="R783">
        <f>IFERROR(ROUND(E783/N783,0),0)</f>
        <v>43</v>
      </c>
      <c r="S783" t="str">
        <f t="shared" si="50"/>
        <v>music</v>
      </c>
      <c r="T783" t="str">
        <f t="shared" si="51"/>
        <v>rock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0">
        <f t="shared" si="48"/>
        <v>41165.758125</v>
      </c>
      <c r="K784">
        <v>1343326302</v>
      </c>
      <c r="L784" s="10">
        <f t="shared" si="49"/>
        <v>41135.758125</v>
      </c>
      <c r="M784" t="b">
        <v>0</v>
      </c>
      <c r="N784">
        <v>14</v>
      </c>
      <c r="O784" t="b">
        <v>1</v>
      </c>
      <c r="P784" t="s">
        <v>8276</v>
      </c>
      <c r="Q784" s="6">
        <f>E784/D784</f>
        <v>1</v>
      </c>
      <c r="R784">
        <f>IFERROR(ROUND(E784/N784,0),0)</f>
        <v>50</v>
      </c>
      <c r="S784" t="str">
        <f t="shared" si="50"/>
        <v>music</v>
      </c>
      <c r="T784" t="str">
        <f t="shared" si="51"/>
        <v>rock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0">
        <f t="shared" si="48"/>
        <v>41045.916666666664</v>
      </c>
      <c r="K785">
        <v>1332182049</v>
      </c>
      <c r="L785" s="10">
        <f t="shared" si="49"/>
        <v>41006.773715277777</v>
      </c>
      <c r="M785" t="b">
        <v>0</v>
      </c>
      <c r="N785">
        <v>35</v>
      </c>
      <c r="O785" t="b">
        <v>1</v>
      </c>
      <c r="P785" t="s">
        <v>8276</v>
      </c>
      <c r="Q785" s="6">
        <f>E785/D785</f>
        <v>1.4813333333333334</v>
      </c>
      <c r="R785">
        <f>IFERROR(ROUND(E785/N785,0),0)</f>
        <v>63</v>
      </c>
      <c r="S785" t="str">
        <f t="shared" si="50"/>
        <v>music</v>
      </c>
      <c r="T785" t="str">
        <f t="shared" si="51"/>
        <v>rock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0">
        <f t="shared" si="48"/>
        <v>41734.107858796298</v>
      </c>
      <c r="K786">
        <v>1391571319</v>
      </c>
      <c r="L786" s="10">
        <f t="shared" si="49"/>
        <v>41694.149525462963</v>
      </c>
      <c r="M786" t="b">
        <v>0</v>
      </c>
      <c r="N786">
        <v>10</v>
      </c>
      <c r="O786" t="b">
        <v>1</v>
      </c>
      <c r="P786" t="s">
        <v>8276</v>
      </c>
      <c r="Q786" s="6">
        <f>E786/D786</f>
        <v>1.0249999999999999</v>
      </c>
      <c r="R786">
        <f>IFERROR(ROUND(E786/N786,0),0)</f>
        <v>103</v>
      </c>
      <c r="S786" t="str">
        <f t="shared" si="50"/>
        <v>music</v>
      </c>
      <c r="T786" t="str">
        <f t="shared" si="51"/>
        <v>rock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0">
        <f t="shared" si="48"/>
        <v>41352.593923611115</v>
      </c>
      <c r="K787">
        <v>1359468915</v>
      </c>
      <c r="L787" s="10">
        <f t="shared" si="49"/>
        <v>41322.593923611115</v>
      </c>
      <c r="M787" t="b">
        <v>0</v>
      </c>
      <c r="N787">
        <v>29</v>
      </c>
      <c r="O787" t="b">
        <v>1</v>
      </c>
      <c r="P787" t="s">
        <v>8276</v>
      </c>
      <c r="Q787" s="6">
        <f>E787/D787</f>
        <v>1.8062799999999999</v>
      </c>
      <c r="R787">
        <f>IFERROR(ROUND(E787/N787,0),0)</f>
        <v>31</v>
      </c>
      <c r="S787" t="str">
        <f t="shared" si="50"/>
        <v>music</v>
      </c>
      <c r="T787" t="str">
        <f t="shared" si="51"/>
        <v>rock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0">
        <f t="shared" si="48"/>
        <v>41059.657638888893</v>
      </c>
      <c r="K788">
        <v>1331774434</v>
      </c>
      <c r="L788" s="10">
        <f t="shared" si="49"/>
        <v>41002.055949074071</v>
      </c>
      <c r="M788" t="b">
        <v>0</v>
      </c>
      <c r="N788">
        <v>44</v>
      </c>
      <c r="O788" t="b">
        <v>1</v>
      </c>
      <c r="P788" t="s">
        <v>8276</v>
      </c>
      <c r="Q788" s="6">
        <f>E788/D788</f>
        <v>1.4279999999999999</v>
      </c>
      <c r="R788">
        <f>IFERROR(ROUND(E788/N788,0),0)</f>
        <v>162</v>
      </c>
      <c r="S788" t="str">
        <f t="shared" si="50"/>
        <v>music</v>
      </c>
      <c r="T788" t="str">
        <f t="shared" si="51"/>
        <v>rock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0">
        <f t="shared" si="48"/>
        <v>41598.627615740741</v>
      </c>
      <c r="K789">
        <v>1380726226</v>
      </c>
      <c r="L789" s="10">
        <f t="shared" si="49"/>
        <v>41568.627615740741</v>
      </c>
      <c r="M789" t="b">
        <v>0</v>
      </c>
      <c r="N789">
        <v>17</v>
      </c>
      <c r="O789" t="b">
        <v>1</v>
      </c>
      <c r="P789" t="s">
        <v>8276</v>
      </c>
      <c r="Q789" s="6">
        <f>E789/D789</f>
        <v>1.1416666666666666</v>
      </c>
      <c r="R789">
        <f>IFERROR(ROUND(E789/N789,0),0)</f>
        <v>81</v>
      </c>
      <c r="S789" t="str">
        <f t="shared" si="50"/>
        <v>music</v>
      </c>
      <c r="T789" t="str">
        <f t="shared" si="51"/>
        <v>rock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0">
        <f t="shared" si="48"/>
        <v>41116.165972222225</v>
      </c>
      <c r="K790">
        <v>1338336588</v>
      </c>
      <c r="L790" s="10">
        <f t="shared" si="49"/>
        <v>41078.006805555553</v>
      </c>
      <c r="M790" t="b">
        <v>0</v>
      </c>
      <c r="N790">
        <v>34</v>
      </c>
      <c r="O790" t="b">
        <v>1</v>
      </c>
      <c r="P790" t="s">
        <v>8276</v>
      </c>
      <c r="Q790" s="6">
        <f>E790/D790</f>
        <v>2.03505</v>
      </c>
      <c r="R790">
        <f>IFERROR(ROUND(E790/N790,0),0)</f>
        <v>60</v>
      </c>
      <c r="S790" t="str">
        <f t="shared" si="50"/>
        <v>music</v>
      </c>
      <c r="T790" t="str">
        <f t="shared" si="51"/>
        <v>rock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0">
        <f t="shared" si="48"/>
        <v>41314.332638888889</v>
      </c>
      <c r="K791">
        <v>1357187280</v>
      </c>
      <c r="L791" s="10">
        <f t="shared" si="49"/>
        <v>41296.186111111107</v>
      </c>
      <c r="M791" t="b">
        <v>0</v>
      </c>
      <c r="N791">
        <v>14</v>
      </c>
      <c r="O791" t="b">
        <v>1</v>
      </c>
      <c r="P791" t="s">
        <v>8276</v>
      </c>
      <c r="Q791" s="6">
        <f>E791/D791</f>
        <v>1.0941176470588236</v>
      </c>
      <c r="R791">
        <f>IFERROR(ROUND(E791/N791,0),0)</f>
        <v>133</v>
      </c>
      <c r="S791" t="str">
        <f t="shared" si="50"/>
        <v>music</v>
      </c>
      <c r="T791" t="str">
        <f t="shared" si="51"/>
        <v>rock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0">
        <f t="shared" si="48"/>
        <v>41325.047905092593</v>
      </c>
      <c r="K792">
        <v>1357088939</v>
      </c>
      <c r="L792" s="10">
        <f t="shared" si="49"/>
        <v>41295.047905092593</v>
      </c>
      <c r="M792" t="b">
        <v>0</v>
      </c>
      <c r="N792">
        <v>156</v>
      </c>
      <c r="O792" t="b">
        <v>1</v>
      </c>
      <c r="P792" t="s">
        <v>8276</v>
      </c>
      <c r="Q792" s="6">
        <f>E792/D792</f>
        <v>1.443746</v>
      </c>
      <c r="R792">
        <f>IFERROR(ROUND(E792/N792,0),0)</f>
        <v>93</v>
      </c>
      <c r="S792" t="str">
        <f t="shared" si="50"/>
        <v>music</v>
      </c>
      <c r="T792" t="str">
        <f t="shared" si="51"/>
        <v>rock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0">
        <f t="shared" si="48"/>
        <v>41610.249305555553</v>
      </c>
      <c r="K793">
        <v>1381430646</v>
      </c>
      <c r="L793" s="10">
        <f t="shared" si="49"/>
        <v>41576.780624999999</v>
      </c>
      <c r="M793" t="b">
        <v>0</v>
      </c>
      <c r="N793">
        <v>128</v>
      </c>
      <c r="O793" t="b">
        <v>1</v>
      </c>
      <c r="P793" t="s">
        <v>8276</v>
      </c>
      <c r="Q793" s="6">
        <f>E793/D793</f>
        <v>1.0386666666666666</v>
      </c>
      <c r="R793">
        <f>IFERROR(ROUND(E793/N793,0),0)</f>
        <v>61</v>
      </c>
      <c r="S793" t="str">
        <f t="shared" si="50"/>
        <v>music</v>
      </c>
      <c r="T793" t="str">
        <f t="shared" si="51"/>
        <v>rock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0">
        <f t="shared" si="48"/>
        <v>41604.915312500001</v>
      </c>
      <c r="K794">
        <v>1381265883</v>
      </c>
      <c r="L794" s="10">
        <f t="shared" si="49"/>
        <v>41574.87364583333</v>
      </c>
      <c r="M794" t="b">
        <v>0</v>
      </c>
      <c r="N794">
        <v>60</v>
      </c>
      <c r="O794" t="b">
        <v>1</v>
      </c>
      <c r="P794" t="s">
        <v>8276</v>
      </c>
      <c r="Q794" s="6">
        <f>E794/D794</f>
        <v>1.0044440000000001</v>
      </c>
      <c r="R794">
        <f>IFERROR(ROUND(E794/N794,0),0)</f>
        <v>42</v>
      </c>
      <c r="S794" t="str">
        <f t="shared" si="50"/>
        <v>music</v>
      </c>
      <c r="T794" t="str">
        <f t="shared" si="51"/>
        <v>rock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0">
        <f t="shared" si="48"/>
        <v>41477.207638888889</v>
      </c>
      <c r="K795">
        <v>1371491244</v>
      </c>
      <c r="L795" s="10">
        <f t="shared" si="49"/>
        <v>41461.741249999999</v>
      </c>
      <c r="M795" t="b">
        <v>0</v>
      </c>
      <c r="N795">
        <v>32</v>
      </c>
      <c r="O795" t="b">
        <v>1</v>
      </c>
      <c r="P795" t="s">
        <v>8276</v>
      </c>
      <c r="Q795" s="6">
        <f>E795/D795</f>
        <v>1.0277927272727272</v>
      </c>
      <c r="R795">
        <f>IFERROR(ROUND(E795/N795,0),0)</f>
        <v>88</v>
      </c>
      <c r="S795" t="str">
        <f t="shared" si="50"/>
        <v>music</v>
      </c>
      <c r="T795" t="str">
        <f t="shared" si="51"/>
        <v>rock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0">
        <f t="shared" si="48"/>
        <v>40810.712500000001</v>
      </c>
      <c r="K796">
        <v>1310438737</v>
      </c>
      <c r="L796" s="10">
        <f t="shared" si="49"/>
        <v>40755.115011574075</v>
      </c>
      <c r="M796" t="b">
        <v>0</v>
      </c>
      <c r="N796">
        <v>53</v>
      </c>
      <c r="O796" t="b">
        <v>1</v>
      </c>
      <c r="P796" t="s">
        <v>8276</v>
      </c>
      <c r="Q796" s="6">
        <f>E796/D796</f>
        <v>1.0531250000000001</v>
      </c>
      <c r="R796">
        <f>IFERROR(ROUND(E796/N796,0),0)</f>
        <v>159</v>
      </c>
      <c r="S796" t="str">
        <f t="shared" si="50"/>
        <v>music</v>
      </c>
      <c r="T796" t="str">
        <f t="shared" si="51"/>
        <v>rock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0">
        <f t="shared" si="48"/>
        <v>41025.207638888889</v>
      </c>
      <c r="K797">
        <v>1330094566</v>
      </c>
      <c r="L797" s="10">
        <f t="shared" si="49"/>
        <v>40982.613032407404</v>
      </c>
      <c r="M797" t="b">
        <v>0</v>
      </c>
      <c r="N797">
        <v>184</v>
      </c>
      <c r="O797" t="b">
        <v>1</v>
      </c>
      <c r="P797" t="s">
        <v>8276</v>
      </c>
      <c r="Q797" s="6">
        <f>E797/D797</f>
        <v>1.1178571428571429</v>
      </c>
      <c r="R797">
        <f>IFERROR(ROUND(E797/N797,0),0)</f>
        <v>85</v>
      </c>
      <c r="S797" t="str">
        <f t="shared" si="50"/>
        <v>music</v>
      </c>
      <c r="T797" t="str">
        <f t="shared" si="51"/>
        <v>rock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0">
        <f t="shared" si="48"/>
        <v>41551.881944444445</v>
      </c>
      <c r="K798">
        <v>1376687485</v>
      </c>
      <c r="L798" s="10">
        <f t="shared" si="49"/>
        <v>41521.882928240739</v>
      </c>
      <c r="M798" t="b">
        <v>0</v>
      </c>
      <c r="N798">
        <v>90</v>
      </c>
      <c r="O798" t="b">
        <v>1</v>
      </c>
      <c r="P798" t="s">
        <v>8276</v>
      </c>
      <c r="Q798" s="6">
        <f>E798/D798</f>
        <v>1.0135000000000001</v>
      </c>
      <c r="R798">
        <f>IFERROR(ROUND(E798/N798,0),0)</f>
        <v>113</v>
      </c>
      <c r="S798" t="str">
        <f t="shared" si="50"/>
        <v>music</v>
      </c>
      <c r="T798" t="str">
        <f t="shared" si="51"/>
        <v>rock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0">
        <f t="shared" si="48"/>
        <v>41047.166666666664</v>
      </c>
      <c r="K799">
        <v>1332978688</v>
      </c>
      <c r="L799" s="10">
        <f t="shared" si="49"/>
        <v>41015.994074074071</v>
      </c>
      <c r="M799" t="b">
        <v>0</v>
      </c>
      <c r="N799">
        <v>71</v>
      </c>
      <c r="O799" t="b">
        <v>1</v>
      </c>
      <c r="P799" t="s">
        <v>8276</v>
      </c>
      <c r="Q799" s="6">
        <f>E799/D799</f>
        <v>1.0753333333333333</v>
      </c>
      <c r="R799">
        <f>IFERROR(ROUND(E799/N799,0),0)</f>
        <v>45</v>
      </c>
      <c r="S799" t="str">
        <f t="shared" si="50"/>
        <v>music</v>
      </c>
      <c r="T799" t="str">
        <f t="shared" si="51"/>
        <v>rock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0">
        <f t="shared" si="48"/>
        <v>41931.590127314819</v>
      </c>
      <c r="K800">
        <v>1409494187</v>
      </c>
      <c r="L800" s="10">
        <f t="shared" si="49"/>
        <v>41901.590127314819</v>
      </c>
      <c r="M800" t="b">
        <v>0</v>
      </c>
      <c r="N800">
        <v>87</v>
      </c>
      <c r="O800" t="b">
        <v>1</v>
      </c>
      <c r="P800" t="s">
        <v>8276</v>
      </c>
      <c r="Q800" s="6">
        <f>E800/D800</f>
        <v>1.1488571428571428</v>
      </c>
      <c r="R800">
        <f>IFERROR(ROUND(E800/N800,0),0)</f>
        <v>46</v>
      </c>
      <c r="S800" t="str">
        <f t="shared" si="50"/>
        <v>music</v>
      </c>
      <c r="T800" t="str">
        <f t="shared" si="51"/>
        <v>rock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0">
        <f t="shared" si="48"/>
        <v>41045.667199074072</v>
      </c>
      <c r="K801">
        <v>1332950446</v>
      </c>
      <c r="L801" s="10">
        <f t="shared" si="49"/>
        <v>41015.667199074072</v>
      </c>
      <c r="M801" t="b">
        <v>0</v>
      </c>
      <c r="N801">
        <v>28</v>
      </c>
      <c r="O801" t="b">
        <v>1</v>
      </c>
      <c r="P801" t="s">
        <v>8276</v>
      </c>
      <c r="Q801" s="6">
        <f>E801/D801</f>
        <v>1.0002</v>
      </c>
      <c r="R801">
        <f>IFERROR(ROUND(E801/N801,0),0)</f>
        <v>179</v>
      </c>
      <c r="S801" t="str">
        <f t="shared" si="50"/>
        <v>music</v>
      </c>
      <c r="T801" t="str">
        <f t="shared" si="51"/>
        <v>rock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0">
        <f t="shared" si="48"/>
        <v>41912.433495370373</v>
      </c>
      <c r="K802">
        <v>1407839054</v>
      </c>
      <c r="L802" s="10">
        <f t="shared" si="49"/>
        <v>41882.433495370373</v>
      </c>
      <c r="M802" t="b">
        <v>0</v>
      </c>
      <c r="N802">
        <v>56</v>
      </c>
      <c r="O802" t="b">
        <v>1</v>
      </c>
      <c r="P802" t="s">
        <v>8276</v>
      </c>
      <c r="Q802" s="6">
        <f>E802/D802</f>
        <v>1.5213333333333334</v>
      </c>
      <c r="R802">
        <f>IFERROR(ROUND(E802/N802,0),0)</f>
        <v>41</v>
      </c>
      <c r="S802" t="str">
        <f t="shared" si="50"/>
        <v>music</v>
      </c>
      <c r="T802" t="str">
        <f t="shared" si="51"/>
        <v>rock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0">
        <f t="shared" si="48"/>
        <v>40744.795370370368</v>
      </c>
      <c r="K803">
        <v>1306955120</v>
      </c>
      <c r="L803" s="10">
        <f t="shared" si="49"/>
        <v>40714.795370370368</v>
      </c>
      <c r="M803" t="b">
        <v>0</v>
      </c>
      <c r="N803">
        <v>51</v>
      </c>
      <c r="O803" t="b">
        <v>1</v>
      </c>
      <c r="P803" t="s">
        <v>8276</v>
      </c>
      <c r="Q803" s="6">
        <f>E803/D803</f>
        <v>1.1152149999999998</v>
      </c>
      <c r="R803">
        <f>IFERROR(ROUND(E803/N803,0),0)</f>
        <v>44</v>
      </c>
      <c r="S803" t="str">
        <f t="shared" si="50"/>
        <v>music</v>
      </c>
      <c r="T803" t="str">
        <f t="shared" si="51"/>
        <v>rock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0">
        <f t="shared" si="48"/>
        <v>41188.170138888891</v>
      </c>
      <c r="K804">
        <v>1343867524</v>
      </c>
      <c r="L804" s="10">
        <f t="shared" si="49"/>
        <v>41142.022268518514</v>
      </c>
      <c r="M804" t="b">
        <v>0</v>
      </c>
      <c r="N804">
        <v>75</v>
      </c>
      <c r="O804" t="b">
        <v>1</v>
      </c>
      <c r="P804" t="s">
        <v>8276</v>
      </c>
      <c r="Q804" s="6">
        <f>E804/D804</f>
        <v>1.0133333333333334</v>
      </c>
      <c r="R804">
        <f>IFERROR(ROUND(E804/N804,0),0)</f>
        <v>81</v>
      </c>
      <c r="S804" t="str">
        <f t="shared" si="50"/>
        <v>music</v>
      </c>
      <c r="T804" t="str">
        <f t="shared" si="51"/>
        <v>rock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0">
        <f t="shared" si="48"/>
        <v>40711.041666666664</v>
      </c>
      <c r="K805">
        <v>1304376478</v>
      </c>
      <c r="L805" s="10">
        <f t="shared" si="49"/>
        <v>40684.949976851851</v>
      </c>
      <c r="M805" t="b">
        <v>0</v>
      </c>
      <c r="N805">
        <v>38</v>
      </c>
      <c r="O805" t="b">
        <v>1</v>
      </c>
      <c r="P805" t="s">
        <v>8276</v>
      </c>
      <c r="Q805" s="6">
        <f>E805/D805</f>
        <v>1.232608695652174</v>
      </c>
      <c r="R805">
        <f>IFERROR(ROUND(E805/N805,0),0)</f>
        <v>75</v>
      </c>
      <c r="S805" t="str">
        <f t="shared" si="50"/>
        <v>music</v>
      </c>
      <c r="T805" t="str">
        <f t="shared" si="51"/>
        <v>rock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0">
        <f t="shared" si="48"/>
        <v>40766.165972222225</v>
      </c>
      <c r="K806">
        <v>1309919526</v>
      </c>
      <c r="L806" s="10">
        <f t="shared" si="49"/>
        <v>40749.105624999997</v>
      </c>
      <c r="M806" t="b">
        <v>0</v>
      </c>
      <c r="N806">
        <v>18</v>
      </c>
      <c r="O806" t="b">
        <v>1</v>
      </c>
      <c r="P806" t="s">
        <v>8276</v>
      </c>
      <c r="Q806" s="6">
        <f>E806/D806</f>
        <v>1</v>
      </c>
      <c r="R806">
        <f>IFERROR(ROUND(E806/N806,0),0)</f>
        <v>306</v>
      </c>
      <c r="S806" t="str">
        <f t="shared" si="50"/>
        <v>music</v>
      </c>
      <c r="T806" t="str">
        <f t="shared" si="51"/>
        <v>rock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0">
        <f t="shared" si="48"/>
        <v>40759.958333333336</v>
      </c>
      <c r="K807">
        <v>1306525512</v>
      </c>
      <c r="L807" s="10">
        <f t="shared" si="49"/>
        <v>40709.823055555556</v>
      </c>
      <c r="M807" t="b">
        <v>0</v>
      </c>
      <c r="N807">
        <v>54</v>
      </c>
      <c r="O807" t="b">
        <v>1</v>
      </c>
      <c r="P807" t="s">
        <v>8276</v>
      </c>
      <c r="Q807" s="6">
        <f>E807/D807</f>
        <v>1.05</v>
      </c>
      <c r="R807">
        <f>IFERROR(ROUND(E807/N807,0),0)</f>
        <v>58</v>
      </c>
      <c r="S807" t="str">
        <f t="shared" si="50"/>
        <v>music</v>
      </c>
      <c r="T807" t="str">
        <f t="shared" si="51"/>
        <v>rock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0">
        <f t="shared" si="48"/>
        <v>40812.691423611112</v>
      </c>
      <c r="K808">
        <v>1312821339</v>
      </c>
      <c r="L808" s="10">
        <f t="shared" si="49"/>
        <v>40782.691423611112</v>
      </c>
      <c r="M808" t="b">
        <v>0</v>
      </c>
      <c r="N808">
        <v>71</v>
      </c>
      <c r="O808" t="b">
        <v>1</v>
      </c>
      <c r="P808" t="s">
        <v>8276</v>
      </c>
      <c r="Q808" s="6">
        <f>E808/D808</f>
        <v>1.0443750000000001</v>
      </c>
      <c r="R808">
        <f>IFERROR(ROUND(E808/N808,0),0)</f>
        <v>118</v>
      </c>
      <c r="S808" t="str">
        <f t="shared" si="50"/>
        <v>music</v>
      </c>
      <c r="T808" t="str">
        <f t="shared" si="51"/>
        <v>rock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0">
        <f t="shared" si="48"/>
        <v>42814.083333333328</v>
      </c>
      <c r="K809">
        <v>1485270311</v>
      </c>
      <c r="L809" s="10">
        <f t="shared" si="49"/>
        <v>42778.628599537042</v>
      </c>
      <c r="M809" t="b">
        <v>0</v>
      </c>
      <c r="N809">
        <v>57</v>
      </c>
      <c r="O809" t="b">
        <v>1</v>
      </c>
      <c r="P809" t="s">
        <v>8276</v>
      </c>
      <c r="Q809" s="6">
        <f>E809/D809</f>
        <v>1.05125</v>
      </c>
      <c r="R809">
        <f>IFERROR(ROUND(E809/N809,0),0)</f>
        <v>74</v>
      </c>
      <c r="S809" t="str">
        <f t="shared" si="50"/>
        <v>music</v>
      </c>
      <c r="T809" t="str">
        <f t="shared" si="51"/>
        <v>rock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0">
        <f t="shared" si="48"/>
        <v>42014.207638888889</v>
      </c>
      <c r="K810">
        <v>1416363886</v>
      </c>
      <c r="L810" s="10">
        <f t="shared" si="49"/>
        <v>41981.100532407407</v>
      </c>
      <c r="M810" t="b">
        <v>0</v>
      </c>
      <c r="N810">
        <v>43</v>
      </c>
      <c r="O810" t="b">
        <v>1</v>
      </c>
      <c r="P810" t="s">
        <v>8276</v>
      </c>
      <c r="Q810" s="6">
        <f>E810/D810</f>
        <v>1</v>
      </c>
      <c r="R810">
        <f>IFERROR(ROUND(E810/N810,0),0)</f>
        <v>105</v>
      </c>
      <c r="S810" t="str">
        <f t="shared" si="50"/>
        <v>music</v>
      </c>
      <c r="T810" t="str">
        <f t="shared" si="51"/>
        <v>rock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0">
        <f t="shared" si="48"/>
        <v>41677.833680555559</v>
      </c>
      <c r="K811">
        <v>1387569630</v>
      </c>
      <c r="L811" s="10">
        <f t="shared" si="49"/>
        <v>41647.833680555559</v>
      </c>
      <c r="M811" t="b">
        <v>0</v>
      </c>
      <c r="N811">
        <v>52</v>
      </c>
      <c r="O811" t="b">
        <v>1</v>
      </c>
      <c r="P811" t="s">
        <v>8276</v>
      </c>
      <c r="Q811" s="6">
        <f>E811/D811</f>
        <v>1.03775</v>
      </c>
      <c r="R811">
        <f>IFERROR(ROUND(E811/N811,0),0)</f>
        <v>80</v>
      </c>
      <c r="S811" t="str">
        <f t="shared" si="50"/>
        <v>music</v>
      </c>
      <c r="T811" t="str">
        <f t="shared" si="51"/>
        <v>rock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0">
        <f t="shared" si="48"/>
        <v>41172.056273148148</v>
      </c>
      <c r="K812">
        <v>1343870462</v>
      </c>
      <c r="L812" s="10">
        <f t="shared" si="49"/>
        <v>41142.056273148148</v>
      </c>
      <c r="M812" t="b">
        <v>0</v>
      </c>
      <c r="N812">
        <v>27</v>
      </c>
      <c r="O812" t="b">
        <v>1</v>
      </c>
      <c r="P812" t="s">
        <v>8276</v>
      </c>
      <c r="Q812" s="6">
        <f>E812/D812</f>
        <v>1.05</v>
      </c>
      <c r="R812">
        <f>IFERROR(ROUND(E812/N812,0),0)</f>
        <v>58</v>
      </c>
      <c r="S812" t="str">
        <f t="shared" si="50"/>
        <v>music</v>
      </c>
      <c r="T812" t="str">
        <f t="shared" si="51"/>
        <v>rock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0">
        <f t="shared" si="48"/>
        <v>41484.702777777777</v>
      </c>
      <c r="K813">
        <v>1371569202</v>
      </c>
      <c r="L813" s="10">
        <f t="shared" si="49"/>
        <v>41462.643541666665</v>
      </c>
      <c r="M813" t="b">
        <v>0</v>
      </c>
      <c r="N813">
        <v>12</v>
      </c>
      <c r="O813" t="b">
        <v>1</v>
      </c>
      <c r="P813" t="s">
        <v>8276</v>
      </c>
      <c r="Q813" s="6">
        <f>E813/D813</f>
        <v>1.04</v>
      </c>
      <c r="R813">
        <f>IFERROR(ROUND(E813/N813,0),0)</f>
        <v>87</v>
      </c>
      <c r="S813" t="str">
        <f t="shared" si="50"/>
        <v>music</v>
      </c>
      <c r="T813" t="str">
        <f t="shared" si="51"/>
        <v>rock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0">
        <f t="shared" si="48"/>
        <v>41353.581944444442</v>
      </c>
      <c r="K814">
        <v>1357604752</v>
      </c>
      <c r="L814" s="10">
        <f t="shared" si="49"/>
        <v>41301.017962962964</v>
      </c>
      <c r="M814" t="b">
        <v>0</v>
      </c>
      <c r="N814">
        <v>33</v>
      </c>
      <c r="O814" t="b">
        <v>1</v>
      </c>
      <c r="P814" t="s">
        <v>8276</v>
      </c>
      <c r="Q814" s="6">
        <f>E814/D814</f>
        <v>1.5183333333333333</v>
      </c>
      <c r="R814">
        <f>IFERROR(ROUND(E814/N814,0),0)</f>
        <v>28</v>
      </c>
      <c r="S814" t="str">
        <f t="shared" si="50"/>
        <v>music</v>
      </c>
      <c r="T814" t="str">
        <f t="shared" si="51"/>
        <v>rock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0">
        <f t="shared" si="48"/>
        <v>41129.960243055553</v>
      </c>
      <c r="K815">
        <v>1340233365</v>
      </c>
      <c r="L815" s="10">
        <f t="shared" si="49"/>
        <v>41099.960243055553</v>
      </c>
      <c r="M815" t="b">
        <v>0</v>
      </c>
      <c r="N815">
        <v>96</v>
      </c>
      <c r="O815" t="b">
        <v>1</v>
      </c>
      <c r="P815" t="s">
        <v>8276</v>
      </c>
      <c r="Q815" s="6">
        <f>E815/D815</f>
        <v>1.59996</v>
      </c>
      <c r="R815">
        <f>IFERROR(ROUND(E815/N815,0),0)</f>
        <v>25</v>
      </c>
      <c r="S815" t="str">
        <f t="shared" si="50"/>
        <v>music</v>
      </c>
      <c r="T815" t="str">
        <f t="shared" si="51"/>
        <v>rock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0">
        <f t="shared" si="48"/>
        <v>40713.75277777778</v>
      </c>
      <c r="K816">
        <v>1305568201</v>
      </c>
      <c r="L816" s="10">
        <f t="shared" si="49"/>
        <v>40698.743067129632</v>
      </c>
      <c r="M816" t="b">
        <v>0</v>
      </c>
      <c r="N816">
        <v>28</v>
      </c>
      <c r="O816" t="b">
        <v>1</v>
      </c>
      <c r="P816" t="s">
        <v>8276</v>
      </c>
      <c r="Q816" s="6">
        <f>E816/D816</f>
        <v>1.2729999999999999</v>
      </c>
      <c r="R816">
        <f>IFERROR(ROUND(E816/N816,0),0)</f>
        <v>45</v>
      </c>
      <c r="S816" t="str">
        <f t="shared" si="50"/>
        <v>music</v>
      </c>
      <c r="T816" t="str">
        <f t="shared" si="51"/>
        <v>rock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0">
        <f t="shared" si="48"/>
        <v>41963.917858796296</v>
      </c>
      <c r="K817">
        <v>1412287303</v>
      </c>
      <c r="L817" s="10">
        <f t="shared" si="49"/>
        <v>41933.917858796296</v>
      </c>
      <c r="M817" t="b">
        <v>0</v>
      </c>
      <c r="N817">
        <v>43</v>
      </c>
      <c r="O817" t="b">
        <v>1</v>
      </c>
      <c r="P817" t="s">
        <v>8276</v>
      </c>
      <c r="Q817" s="6">
        <f>E817/D817</f>
        <v>1.07</v>
      </c>
      <c r="R817">
        <f>IFERROR(ROUND(E817/N817,0),0)</f>
        <v>100</v>
      </c>
      <c r="S817" t="str">
        <f t="shared" si="50"/>
        <v>music</v>
      </c>
      <c r="T817" t="str">
        <f t="shared" si="51"/>
        <v>rock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0">
        <f t="shared" si="48"/>
        <v>41392.270833333336</v>
      </c>
      <c r="K818">
        <v>1362776043</v>
      </c>
      <c r="L818" s="10">
        <f t="shared" si="49"/>
        <v>41360.870868055557</v>
      </c>
      <c r="M818" t="b">
        <v>0</v>
      </c>
      <c r="N818">
        <v>205</v>
      </c>
      <c r="O818" t="b">
        <v>1</v>
      </c>
      <c r="P818" t="s">
        <v>8276</v>
      </c>
      <c r="Q818" s="6">
        <f>E818/D818</f>
        <v>1.1512214285714286</v>
      </c>
      <c r="R818">
        <f>IFERROR(ROUND(E818/N818,0),0)</f>
        <v>39</v>
      </c>
      <c r="S818" t="str">
        <f t="shared" si="50"/>
        <v>music</v>
      </c>
      <c r="T818" t="str">
        <f t="shared" si="51"/>
        <v>rock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0">
        <f t="shared" si="48"/>
        <v>40998.207638888889</v>
      </c>
      <c r="K819">
        <v>1326810211</v>
      </c>
      <c r="L819" s="10">
        <f t="shared" si="49"/>
        <v>40944.599664351852</v>
      </c>
      <c r="M819" t="b">
        <v>0</v>
      </c>
      <c r="N819">
        <v>23</v>
      </c>
      <c r="O819" t="b">
        <v>1</v>
      </c>
      <c r="P819" t="s">
        <v>8276</v>
      </c>
      <c r="Q819" s="6">
        <f>E819/D819</f>
        <v>1.3711066666666665</v>
      </c>
      <c r="R819">
        <f>IFERROR(ROUND(E819/N819,0),0)</f>
        <v>89</v>
      </c>
      <c r="S819" t="str">
        <f t="shared" si="50"/>
        <v>music</v>
      </c>
      <c r="T819" t="str">
        <f t="shared" si="51"/>
        <v>rock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0">
        <f t="shared" si="48"/>
        <v>41147.709027777775</v>
      </c>
      <c r="K820">
        <v>1343682681</v>
      </c>
      <c r="L820" s="10">
        <f t="shared" si="49"/>
        <v>41139.882881944446</v>
      </c>
      <c r="M820" t="b">
        <v>0</v>
      </c>
      <c r="N820">
        <v>19</v>
      </c>
      <c r="O820" t="b">
        <v>1</v>
      </c>
      <c r="P820" t="s">
        <v>8276</v>
      </c>
      <c r="Q820" s="6">
        <f>E820/D820</f>
        <v>1.5571428571428572</v>
      </c>
      <c r="R820">
        <f>IFERROR(ROUND(E820/N820,0),0)</f>
        <v>29</v>
      </c>
      <c r="S820" t="str">
        <f t="shared" si="50"/>
        <v>music</v>
      </c>
      <c r="T820" t="str">
        <f t="shared" si="51"/>
        <v>rock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0">
        <f t="shared" si="48"/>
        <v>41648.197222222225</v>
      </c>
      <c r="K821">
        <v>1386806254</v>
      </c>
      <c r="L821" s="10">
        <f t="shared" si="49"/>
        <v>41638.998310185183</v>
      </c>
      <c r="M821" t="b">
        <v>0</v>
      </c>
      <c r="N821">
        <v>14</v>
      </c>
      <c r="O821" t="b">
        <v>1</v>
      </c>
      <c r="P821" t="s">
        <v>8276</v>
      </c>
      <c r="Q821" s="6">
        <f>E821/D821</f>
        <v>1.0874999999999999</v>
      </c>
      <c r="R821">
        <f>IFERROR(ROUND(E821/N821,0),0)</f>
        <v>31</v>
      </c>
      <c r="S821" t="str">
        <f t="shared" si="50"/>
        <v>music</v>
      </c>
      <c r="T821" t="str">
        <f t="shared" si="51"/>
        <v>rock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0">
        <f t="shared" si="48"/>
        <v>41818.208333333336</v>
      </c>
      <c r="K822">
        <v>1399666342</v>
      </c>
      <c r="L822" s="10">
        <f t="shared" si="49"/>
        <v>41787.841921296298</v>
      </c>
      <c r="M822" t="b">
        <v>0</v>
      </c>
      <c r="N822">
        <v>38</v>
      </c>
      <c r="O822" t="b">
        <v>1</v>
      </c>
      <c r="P822" t="s">
        <v>8276</v>
      </c>
      <c r="Q822" s="6">
        <f>E822/D822</f>
        <v>1.3405</v>
      </c>
      <c r="R822">
        <f>IFERROR(ROUND(E822/N822,0),0)</f>
        <v>71</v>
      </c>
      <c r="S822" t="str">
        <f t="shared" si="50"/>
        <v>music</v>
      </c>
      <c r="T822" t="str">
        <f t="shared" si="51"/>
        <v>rock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0">
        <f t="shared" si="48"/>
        <v>42147.167361111111</v>
      </c>
      <c r="K823">
        <v>1427753265</v>
      </c>
      <c r="L823" s="10">
        <f t="shared" si="49"/>
        <v>42112.922048611115</v>
      </c>
      <c r="M823" t="b">
        <v>0</v>
      </c>
      <c r="N823">
        <v>78</v>
      </c>
      <c r="O823" t="b">
        <v>1</v>
      </c>
      <c r="P823" t="s">
        <v>8276</v>
      </c>
      <c r="Q823" s="6">
        <f>E823/D823</f>
        <v>1</v>
      </c>
      <c r="R823">
        <f>IFERROR(ROUND(E823/N823,0),0)</f>
        <v>224</v>
      </c>
      <c r="S823" t="str">
        <f t="shared" si="50"/>
        <v>music</v>
      </c>
      <c r="T823" t="str">
        <f t="shared" si="51"/>
        <v>rock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0">
        <f t="shared" si="48"/>
        <v>41206.947337962964</v>
      </c>
      <c r="K824">
        <v>1346885050</v>
      </c>
      <c r="L824" s="10">
        <f t="shared" si="49"/>
        <v>41176.947337962964</v>
      </c>
      <c r="M824" t="b">
        <v>0</v>
      </c>
      <c r="N824">
        <v>69</v>
      </c>
      <c r="O824" t="b">
        <v>1</v>
      </c>
      <c r="P824" t="s">
        <v>8276</v>
      </c>
      <c r="Q824" s="6">
        <f>E824/D824</f>
        <v>1.1916666666666667</v>
      </c>
      <c r="R824">
        <f>IFERROR(ROUND(E824/N824,0),0)</f>
        <v>52</v>
      </c>
      <c r="S824" t="str">
        <f t="shared" si="50"/>
        <v>music</v>
      </c>
      <c r="T824" t="str">
        <f t="shared" si="51"/>
        <v>rock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0">
        <f t="shared" si="48"/>
        <v>42104.931157407409</v>
      </c>
      <c r="K825">
        <v>1424474452</v>
      </c>
      <c r="L825" s="10">
        <f t="shared" si="49"/>
        <v>42074.972824074073</v>
      </c>
      <c r="M825" t="b">
        <v>0</v>
      </c>
      <c r="N825">
        <v>33</v>
      </c>
      <c r="O825" t="b">
        <v>1</v>
      </c>
      <c r="P825" t="s">
        <v>8276</v>
      </c>
      <c r="Q825" s="6">
        <f>E825/D825</f>
        <v>1.7949999999999999</v>
      </c>
      <c r="R825">
        <f>IFERROR(ROUND(E825/N825,0),0)</f>
        <v>44</v>
      </c>
      <c r="S825" t="str">
        <f t="shared" si="50"/>
        <v>music</v>
      </c>
      <c r="T825" t="str">
        <f t="shared" si="51"/>
        <v>rock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0">
        <f t="shared" si="48"/>
        <v>40305.290972222225</v>
      </c>
      <c r="K826">
        <v>1268459318</v>
      </c>
      <c r="L826" s="10">
        <f t="shared" si="49"/>
        <v>40269.242106481484</v>
      </c>
      <c r="M826" t="b">
        <v>0</v>
      </c>
      <c r="N826">
        <v>54</v>
      </c>
      <c r="O826" t="b">
        <v>1</v>
      </c>
      <c r="P826" t="s">
        <v>8276</v>
      </c>
      <c r="Q826" s="6">
        <f>E826/D826</f>
        <v>1.3438124999999999</v>
      </c>
      <c r="R826">
        <f>IFERROR(ROUND(E826/N826,0),0)</f>
        <v>40</v>
      </c>
      <c r="S826" t="str">
        <f t="shared" si="50"/>
        <v>music</v>
      </c>
      <c r="T826" t="str">
        <f t="shared" si="51"/>
        <v>rock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0">
        <f t="shared" si="48"/>
        <v>41230.306527777779</v>
      </c>
      <c r="K827">
        <v>1349335284</v>
      </c>
      <c r="L827" s="10">
        <f t="shared" si="49"/>
        <v>41205.306527777779</v>
      </c>
      <c r="M827" t="b">
        <v>0</v>
      </c>
      <c r="N827">
        <v>99</v>
      </c>
      <c r="O827" t="b">
        <v>1</v>
      </c>
      <c r="P827" t="s">
        <v>8276</v>
      </c>
      <c r="Q827" s="6">
        <f>E827/D827</f>
        <v>1.0043200000000001</v>
      </c>
      <c r="R827">
        <f>IFERROR(ROUND(E827/N827,0),0)</f>
        <v>127</v>
      </c>
      <c r="S827" t="str">
        <f t="shared" si="50"/>
        <v>music</v>
      </c>
      <c r="T827" t="str">
        <f t="shared" si="51"/>
        <v>rock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0">
        <f t="shared" si="48"/>
        <v>41012.996874999997</v>
      </c>
      <c r="K828">
        <v>1330908930</v>
      </c>
      <c r="L828" s="10">
        <f t="shared" si="49"/>
        <v>40992.038541666669</v>
      </c>
      <c r="M828" t="b">
        <v>0</v>
      </c>
      <c r="N828">
        <v>49</v>
      </c>
      <c r="O828" t="b">
        <v>1</v>
      </c>
      <c r="P828" t="s">
        <v>8276</v>
      </c>
      <c r="Q828" s="6">
        <f>E828/D828</f>
        <v>1.0145454545454546</v>
      </c>
      <c r="R828">
        <f>IFERROR(ROUND(E828/N828,0),0)</f>
        <v>114</v>
      </c>
      <c r="S828" t="str">
        <f t="shared" si="50"/>
        <v>music</v>
      </c>
      <c r="T828" t="str">
        <f t="shared" si="51"/>
        <v>rock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0">
        <f t="shared" si="48"/>
        <v>40972.825694444444</v>
      </c>
      <c r="K829">
        <v>1326972107</v>
      </c>
      <c r="L829" s="10">
        <f t="shared" si="49"/>
        <v>40946.473460648151</v>
      </c>
      <c r="M829" t="b">
        <v>0</v>
      </c>
      <c r="N829">
        <v>11</v>
      </c>
      <c r="O829" t="b">
        <v>1</v>
      </c>
      <c r="P829" t="s">
        <v>8276</v>
      </c>
      <c r="Q829" s="6">
        <f>E829/D829</f>
        <v>1.0333333333333334</v>
      </c>
      <c r="R829">
        <f>IFERROR(ROUND(E829/N829,0),0)</f>
        <v>28</v>
      </c>
      <c r="S829" t="str">
        <f t="shared" si="50"/>
        <v>music</v>
      </c>
      <c r="T829" t="str">
        <f t="shared" si="51"/>
        <v>rock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0">
        <f t="shared" si="48"/>
        <v>41104.683333333334</v>
      </c>
      <c r="K830">
        <v>1339549982</v>
      </c>
      <c r="L830" s="10">
        <f t="shared" si="49"/>
        <v>41092.050717592589</v>
      </c>
      <c r="M830" t="b">
        <v>0</v>
      </c>
      <c r="N830">
        <v>38</v>
      </c>
      <c r="O830" t="b">
        <v>1</v>
      </c>
      <c r="P830" t="s">
        <v>8276</v>
      </c>
      <c r="Q830" s="6">
        <f>E830/D830</f>
        <v>1.07</v>
      </c>
      <c r="R830">
        <f>IFERROR(ROUND(E830/N830,0),0)</f>
        <v>37</v>
      </c>
      <c r="S830" t="str">
        <f t="shared" si="50"/>
        <v>music</v>
      </c>
      <c r="T830" t="str">
        <f t="shared" si="51"/>
        <v>rock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0">
        <f t="shared" si="48"/>
        <v>42583.801388888889</v>
      </c>
      <c r="K831">
        <v>1463253240</v>
      </c>
      <c r="L831" s="10">
        <f t="shared" si="49"/>
        <v>42523.801388888889</v>
      </c>
      <c r="M831" t="b">
        <v>0</v>
      </c>
      <c r="N831">
        <v>16</v>
      </c>
      <c r="O831" t="b">
        <v>1</v>
      </c>
      <c r="P831" t="s">
        <v>8276</v>
      </c>
      <c r="Q831" s="6">
        <f>E831/D831</f>
        <v>1.04</v>
      </c>
      <c r="R831">
        <f>IFERROR(ROUND(E831/N831,0),0)</f>
        <v>33</v>
      </c>
      <c r="S831" t="str">
        <f t="shared" si="50"/>
        <v>music</v>
      </c>
      <c r="T831" t="str">
        <f t="shared" si="51"/>
        <v>rock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0">
        <f t="shared" si="48"/>
        <v>41374.484085648146</v>
      </c>
      <c r="K832">
        <v>1361363825</v>
      </c>
      <c r="L832" s="10">
        <f t="shared" si="49"/>
        <v>41344.525752314818</v>
      </c>
      <c r="M832" t="b">
        <v>0</v>
      </c>
      <c r="N832">
        <v>32</v>
      </c>
      <c r="O832" t="b">
        <v>1</v>
      </c>
      <c r="P832" t="s">
        <v>8276</v>
      </c>
      <c r="Q832" s="6">
        <f>E832/D832</f>
        <v>1.0783333333333334</v>
      </c>
      <c r="R832">
        <f>IFERROR(ROUND(E832/N832,0),0)</f>
        <v>61</v>
      </c>
      <c r="S832" t="str">
        <f t="shared" si="50"/>
        <v>music</v>
      </c>
      <c r="T832" t="str">
        <f t="shared" si="51"/>
        <v>rock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0">
        <f t="shared" si="48"/>
        <v>41045.646921296298</v>
      </c>
      <c r="K833">
        <v>1332948694</v>
      </c>
      <c r="L833" s="10">
        <f t="shared" si="49"/>
        <v>41015.646921296298</v>
      </c>
      <c r="M833" t="b">
        <v>0</v>
      </c>
      <c r="N833">
        <v>20</v>
      </c>
      <c r="O833" t="b">
        <v>1</v>
      </c>
      <c r="P833" t="s">
        <v>8276</v>
      </c>
      <c r="Q833" s="6">
        <f>E833/D833</f>
        <v>2.3333333333333335</v>
      </c>
      <c r="R833">
        <f>IFERROR(ROUND(E833/N833,0),0)</f>
        <v>175</v>
      </c>
      <c r="S833" t="str">
        <f t="shared" si="50"/>
        <v>music</v>
      </c>
      <c r="T833" t="str">
        <f t="shared" si="51"/>
        <v>rock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0">
        <f t="shared" si="48"/>
        <v>40948.342361111107</v>
      </c>
      <c r="K834">
        <v>1321978335</v>
      </c>
      <c r="L834" s="10">
        <f t="shared" si="49"/>
        <v>40888.675173611111</v>
      </c>
      <c r="M834" t="b">
        <v>0</v>
      </c>
      <c r="N834">
        <v>154</v>
      </c>
      <c r="O834" t="b">
        <v>1</v>
      </c>
      <c r="P834" t="s">
        <v>8276</v>
      </c>
      <c r="Q834" s="6">
        <f>E834/D834</f>
        <v>1.0060706666666666</v>
      </c>
      <c r="R834">
        <f>IFERROR(ROUND(E834/N834,0),0)</f>
        <v>98</v>
      </c>
      <c r="S834" t="str">
        <f t="shared" si="50"/>
        <v>music</v>
      </c>
      <c r="T834" t="str">
        <f t="shared" si="51"/>
        <v>rock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0">
        <f t="shared" ref="J835:J898" si="52">(I835/86400)+25569+(-5+24)</f>
        <v>41767.878182870372</v>
      </c>
      <c r="K835">
        <v>1395349475</v>
      </c>
      <c r="L835" s="10">
        <f t="shared" ref="L835:L898" si="53">(K835/86400)+25569+(-5+24)</f>
        <v>41737.878182870372</v>
      </c>
      <c r="M835" t="b">
        <v>0</v>
      </c>
      <c r="N835">
        <v>41</v>
      </c>
      <c r="O835" t="b">
        <v>1</v>
      </c>
      <c r="P835" t="s">
        <v>8276</v>
      </c>
      <c r="Q835" s="6">
        <f>E835/D835</f>
        <v>1.0166666666666666</v>
      </c>
      <c r="R835">
        <f>IFERROR(ROUND(E835/N835,0),0)</f>
        <v>149</v>
      </c>
      <c r="S835" t="str">
        <f t="shared" ref="S835:S898" si="54">LEFT(P835,FIND("/",P835)-1)</f>
        <v>music</v>
      </c>
      <c r="T835" t="str">
        <f t="shared" ref="T835:T898" si="55">RIGHT(P835,LEN(P835)-FIND("/",P835))</f>
        <v>rock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0">
        <f t="shared" si="52"/>
        <v>41475.165972222225</v>
      </c>
      <c r="K836">
        <v>1369770292</v>
      </c>
      <c r="L836" s="10">
        <f t="shared" si="53"/>
        <v>41441.822824074072</v>
      </c>
      <c r="M836" t="b">
        <v>0</v>
      </c>
      <c r="N836">
        <v>75</v>
      </c>
      <c r="O836" t="b">
        <v>1</v>
      </c>
      <c r="P836" t="s">
        <v>8276</v>
      </c>
      <c r="Q836" s="6">
        <f>E836/D836</f>
        <v>1.3101818181818181</v>
      </c>
      <c r="R836">
        <f>IFERROR(ROUND(E836/N836,0),0)</f>
        <v>96</v>
      </c>
      <c r="S836" t="str">
        <f t="shared" si="54"/>
        <v>music</v>
      </c>
      <c r="T836" t="str">
        <f t="shared" si="55"/>
        <v>rock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0">
        <f t="shared" si="52"/>
        <v>41067.125</v>
      </c>
      <c r="K837">
        <v>1333709958</v>
      </c>
      <c r="L837" s="10">
        <f t="shared" si="53"/>
        <v>41024.45784722222</v>
      </c>
      <c r="M837" t="b">
        <v>0</v>
      </c>
      <c r="N837">
        <v>40</v>
      </c>
      <c r="O837" t="b">
        <v>1</v>
      </c>
      <c r="P837" t="s">
        <v>8276</v>
      </c>
      <c r="Q837" s="6">
        <f>E837/D837</f>
        <v>1.1725000000000001</v>
      </c>
      <c r="R837">
        <f>IFERROR(ROUND(E837/N837,0),0)</f>
        <v>59</v>
      </c>
      <c r="S837" t="str">
        <f t="shared" si="54"/>
        <v>music</v>
      </c>
      <c r="T837" t="str">
        <f t="shared" si="55"/>
        <v>rock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0">
        <f t="shared" si="52"/>
        <v>41573.056921296295</v>
      </c>
      <c r="K838">
        <v>1378516918</v>
      </c>
      <c r="L838" s="10">
        <f t="shared" si="53"/>
        <v>41543.056921296295</v>
      </c>
      <c r="M838" t="b">
        <v>0</v>
      </c>
      <c r="N838">
        <v>46</v>
      </c>
      <c r="O838" t="b">
        <v>1</v>
      </c>
      <c r="P838" t="s">
        <v>8276</v>
      </c>
      <c r="Q838" s="6">
        <f>E838/D838</f>
        <v>1.009304</v>
      </c>
      <c r="R838">
        <f>IFERROR(ROUND(E838/N838,0),0)</f>
        <v>110</v>
      </c>
      <c r="S838" t="str">
        <f t="shared" si="54"/>
        <v>music</v>
      </c>
      <c r="T838" t="str">
        <f t="shared" si="55"/>
        <v>rock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0">
        <f t="shared" si="52"/>
        <v>41779.998402777775</v>
      </c>
      <c r="K839">
        <v>1396396662</v>
      </c>
      <c r="L839" s="10">
        <f t="shared" si="53"/>
        <v>41749.998402777775</v>
      </c>
      <c r="M839" t="b">
        <v>0</v>
      </c>
      <c r="N839">
        <v>62</v>
      </c>
      <c r="O839" t="b">
        <v>1</v>
      </c>
      <c r="P839" t="s">
        <v>8276</v>
      </c>
      <c r="Q839" s="6">
        <f>E839/D839</f>
        <v>1.218</v>
      </c>
      <c r="R839">
        <f>IFERROR(ROUND(E839/N839,0),0)</f>
        <v>49</v>
      </c>
      <c r="S839" t="str">
        <f t="shared" si="54"/>
        <v>music</v>
      </c>
      <c r="T839" t="str">
        <f t="shared" si="55"/>
        <v>rock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0">
        <f t="shared" si="52"/>
        <v>40944.897974537038</v>
      </c>
      <c r="K840">
        <v>1324243985</v>
      </c>
      <c r="L840" s="10">
        <f t="shared" si="53"/>
        <v>40914.897974537038</v>
      </c>
      <c r="M840" t="b">
        <v>0</v>
      </c>
      <c r="N840">
        <v>61</v>
      </c>
      <c r="O840" t="b">
        <v>1</v>
      </c>
      <c r="P840" t="s">
        <v>8276</v>
      </c>
      <c r="Q840" s="6">
        <f>E840/D840</f>
        <v>1.454</v>
      </c>
      <c r="R840">
        <f>IFERROR(ROUND(E840/N840,0),0)</f>
        <v>48</v>
      </c>
      <c r="S840" t="str">
        <f t="shared" si="54"/>
        <v>music</v>
      </c>
      <c r="T840" t="str">
        <f t="shared" si="55"/>
        <v>rock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0">
        <f t="shared" si="52"/>
        <v>41193.763379629629</v>
      </c>
      <c r="K841">
        <v>1345745956</v>
      </c>
      <c r="L841" s="10">
        <f t="shared" si="53"/>
        <v>41163.763379629629</v>
      </c>
      <c r="M841" t="b">
        <v>0</v>
      </c>
      <c r="N841">
        <v>96</v>
      </c>
      <c r="O841" t="b">
        <v>1</v>
      </c>
      <c r="P841" t="s">
        <v>8276</v>
      </c>
      <c r="Q841" s="6">
        <f>E841/D841</f>
        <v>1.166166</v>
      </c>
      <c r="R841">
        <f>IFERROR(ROUND(E841/N841,0),0)</f>
        <v>61</v>
      </c>
      <c r="S841" t="str">
        <f t="shared" si="54"/>
        <v>music</v>
      </c>
      <c r="T841" t="str">
        <f t="shared" si="55"/>
        <v>rock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0">
        <f t="shared" si="52"/>
        <v>42656.226701388892</v>
      </c>
      <c r="K842">
        <v>1472102787</v>
      </c>
      <c r="L842" s="10">
        <f t="shared" si="53"/>
        <v>42626.226701388892</v>
      </c>
      <c r="M842" t="b">
        <v>0</v>
      </c>
      <c r="N842">
        <v>190</v>
      </c>
      <c r="O842" t="b">
        <v>1</v>
      </c>
      <c r="P842" t="s">
        <v>8277</v>
      </c>
      <c r="Q842" s="6">
        <f>E842/D842</f>
        <v>1.2041660000000001</v>
      </c>
      <c r="R842">
        <f>IFERROR(ROUND(E842/N842,0),0)</f>
        <v>63</v>
      </c>
      <c r="S842" t="str">
        <f t="shared" si="54"/>
        <v>music</v>
      </c>
      <c r="T842" t="str">
        <f t="shared" si="55"/>
        <v>metal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0">
        <f t="shared" si="52"/>
        <v>41972.880358796298</v>
      </c>
      <c r="K843">
        <v>1413058063</v>
      </c>
      <c r="L843" s="10">
        <f t="shared" si="53"/>
        <v>41942.838692129633</v>
      </c>
      <c r="M843" t="b">
        <v>1</v>
      </c>
      <c r="N843">
        <v>94</v>
      </c>
      <c r="O843" t="b">
        <v>1</v>
      </c>
      <c r="P843" t="s">
        <v>8277</v>
      </c>
      <c r="Q843" s="6">
        <f>E843/D843</f>
        <v>1.0132000000000001</v>
      </c>
      <c r="R843">
        <f>IFERROR(ROUND(E843/N843,0),0)</f>
        <v>54</v>
      </c>
      <c r="S843" t="str">
        <f t="shared" si="54"/>
        <v>music</v>
      </c>
      <c r="T843" t="str">
        <f t="shared" si="55"/>
        <v>metal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0">
        <f t="shared" si="52"/>
        <v>41580.165972222225</v>
      </c>
      <c r="K844">
        <v>1378735983</v>
      </c>
      <c r="L844" s="10">
        <f t="shared" si="53"/>
        <v>41545.59239583333</v>
      </c>
      <c r="M844" t="b">
        <v>1</v>
      </c>
      <c r="N844">
        <v>39</v>
      </c>
      <c r="O844" t="b">
        <v>1</v>
      </c>
      <c r="P844" t="s">
        <v>8277</v>
      </c>
      <c r="Q844" s="6">
        <f>E844/D844</f>
        <v>1.0431999999999999</v>
      </c>
      <c r="R844">
        <f>IFERROR(ROUND(E844/N844,0),0)</f>
        <v>67</v>
      </c>
      <c r="S844" t="str">
        <f t="shared" si="54"/>
        <v>music</v>
      </c>
      <c r="T844" t="str">
        <f t="shared" si="55"/>
        <v>metal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0">
        <f t="shared" si="52"/>
        <v>42731.333333333328</v>
      </c>
      <c r="K845">
        <v>1479708680</v>
      </c>
      <c r="L845" s="10">
        <f t="shared" si="53"/>
        <v>42714.257870370369</v>
      </c>
      <c r="M845" t="b">
        <v>0</v>
      </c>
      <c r="N845">
        <v>127</v>
      </c>
      <c r="O845" t="b">
        <v>1</v>
      </c>
      <c r="P845" t="s">
        <v>8277</v>
      </c>
      <c r="Q845" s="6">
        <f>E845/D845</f>
        <v>2.6713333333333331</v>
      </c>
      <c r="R845">
        <f>IFERROR(ROUND(E845/N845,0),0)</f>
        <v>63</v>
      </c>
      <c r="S845" t="str">
        <f t="shared" si="54"/>
        <v>music</v>
      </c>
      <c r="T845" t="str">
        <f t="shared" si="55"/>
        <v>metal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0">
        <f t="shared" si="52"/>
        <v>41963.207638888889</v>
      </c>
      <c r="K846">
        <v>1411489552</v>
      </c>
      <c r="L846" s="10">
        <f t="shared" si="53"/>
        <v>41924.684629629628</v>
      </c>
      <c r="M846" t="b">
        <v>1</v>
      </c>
      <c r="N846">
        <v>159</v>
      </c>
      <c r="O846" t="b">
        <v>1</v>
      </c>
      <c r="P846" t="s">
        <v>8277</v>
      </c>
      <c r="Q846" s="6">
        <f>E846/D846</f>
        <v>1.9413333333333334</v>
      </c>
      <c r="R846">
        <f>IFERROR(ROUND(E846/N846,0),0)</f>
        <v>37</v>
      </c>
      <c r="S846" t="str">
        <f t="shared" si="54"/>
        <v>music</v>
      </c>
      <c r="T846" t="str">
        <f t="shared" si="55"/>
        <v>metal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0">
        <f t="shared" si="52"/>
        <v>42637.165972222225</v>
      </c>
      <c r="K847">
        <v>1469595396</v>
      </c>
      <c r="L847" s="10">
        <f t="shared" si="53"/>
        <v>42597.205972222218</v>
      </c>
      <c r="M847" t="b">
        <v>0</v>
      </c>
      <c r="N847">
        <v>177</v>
      </c>
      <c r="O847" t="b">
        <v>1</v>
      </c>
      <c r="P847" t="s">
        <v>8277</v>
      </c>
      <c r="Q847" s="6">
        <f>E847/D847</f>
        <v>1.203802</v>
      </c>
      <c r="R847">
        <f>IFERROR(ROUND(E847/N847,0),0)</f>
        <v>34</v>
      </c>
      <c r="S847" t="str">
        <f t="shared" si="54"/>
        <v>music</v>
      </c>
      <c r="T847" t="str">
        <f t="shared" si="55"/>
        <v>metal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0">
        <f t="shared" si="52"/>
        <v>41727.583333333336</v>
      </c>
      <c r="K848">
        <v>1393233855</v>
      </c>
      <c r="L848" s="10">
        <f t="shared" si="53"/>
        <v>41713.391840277778</v>
      </c>
      <c r="M848" t="b">
        <v>0</v>
      </c>
      <c r="N848">
        <v>47</v>
      </c>
      <c r="O848" t="b">
        <v>1</v>
      </c>
      <c r="P848" t="s">
        <v>8277</v>
      </c>
      <c r="Q848" s="6">
        <f>E848/D848</f>
        <v>1.2200090909090908</v>
      </c>
      <c r="R848">
        <f>IFERROR(ROUND(E848/N848,0),0)</f>
        <v>29</v>
      </c>
      <c r="S848" t="str">
        <f t="shared" si="54"/>
        <v>music</v>
      </c>
      <c r="T848" t="str">
        <f t="shared" si="55"/>
        <v>metal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0">
        <f t="shared" si="52"/>
        <v>42214.798333333332</v>
      </c>
      <c r="K849">
        <v>1433963376</v>
      </c>
      <c r="L849" s="10">
        <f t="shared" si="53"/>
        <v>42184.798333333332</v>
      </c>
      <c r="M849" t="b">
        <v>0</v>
      </c>
      <c r="N849">
        <v>1</v>
      </c>
      <c r="O849" t="b">
        <v>1</v>
      </c>
      <c r="P849" t="s">
        <v>8277</v>
      </c>
      <c r="Q849" s="6">
        <f>E849/D849</f>
        <v>1</v>
      </c>
      <c r="R849">
        <f>IFERROR(ROUND(E849/N849,0),0)</f>
        <v>10</v>
      </c>
      <c r="S849" t="str">
        <f t="shared" si="54"/>
        <v>music</v>
      </c>
      <c r="T849" t="str">
        <f t="shared" si="55"/>
        <v>metal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0">
        <f t="shared" si="52"/>
        <v>42127.792048611111</v>
      </c>
      <c r="K850">
        <v>1426446033</v>
      </c>
      <c r="L850" s="10">
        <f t="shared" si="53"/>
        <v>42097.792048611111</v>
      </c>
      <c r="M850" t="b">
        <v>0</v>
      </c>
      <c r="N850">
        <v>16</v>
      </c>
      <c r="O850" t="b">
        <v>1</v>
      </c>
      <c r="P850" t="s">
        <v>8277</v>
      </c>
      <c r="Q850" s="6">
        <f>E850/D850</f>
        <v>1</v>
      </c>
      <c r="R850">
        <f>IFERROR(ROUND(E850/N850,0),0)</f>
        <v>19</v>
      </c>
      <c r="S850" t="str">
        <f t="shared" si="54"/>
        <v>music</v>
      </c>
      <c r="T850" t="str">
        <f t="shared" si="55"/>
        <v>metal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0">
        <f t="shared" si="52"/>
        <v>42098.107222222221</v>
      </c>
      <c r="K851">
        <v>1424057664</v>
      </c>
      <c r="L851" s="10">
        <f t="shared" si="53"/>
        <v>42070.148888888885</v>
      </c>
      <c r="M851" t="b">
        <v>0</v>
      </c>
      <c r="N851">
        <v>115</v>
      </c>
      <c r="O851" t="b">
        <v>1</v>
      </c>
      <c r="P851" t="s">
        <v>8277</v>
      </c>
      <c r="Q851" s="6">
        <f>E851/D851</f>
        <v>1.1990000000000001</v>
      </c>
      <c r="R851">
        <f>IFERROR(ROUND(E851/N851,0),0)</f>
        <v>42</v>
      </c>
      <c r="S851" t="str">
        <f t="shared" si="54"/>
        <v>music</v>
      </c>
      <c r="T851" t="str">
        <f t="shared" si="55"/>
        <v>metal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0">
        <f t="shared" si="52"/>
        <v>42504.207638888889</v>
      </c>
      <c r="K852">
        <v>1458762717</v>
      </c>
      <c r="L852" s="10">
        <f t="shared" si="53"/>
        <v>42471.827743055561</v>
      </c>
      <c r="M852" t="b">
        <v>0</v>
      </c>
      <c r="N852">
        <v>133</v>
      </c>
      <c r="O852" t="b">
        <v>1</v>
      </c>
      <c r="P852" t="s">
        <v>8277</v>
      </c>
      <c r="Q852" s="6">
        <f>E852/D852</f>
        <v>1.55175</v>
      </c>
      <c r="R852">
        <f>IFERROR(ROUND(E852/N852,0),0)</f>
        <v>47</v>
      </c>
      <c r="S852" t="str">
        <f t="shared" si="54"/>
        <v>music</v>
      </c>
      <c r="T852" t="str">
        <f t="shared" si="55"/>
        <v>metal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0">
        <f t="shared" si="52"/>
        <v>42601.822916666672</v>
      </c>
      <c r="K853">
        <v>1464815253</v>
      </c>
      <c r="L853" s="10">
        <f t="shared" si="53"/>
        <v>42541.880243055552</v>
      </c>
      <c r="M853" t="b">
        <v>0</v>
      </c>
      <c r="N853">
        <v>70</v>
      </c>
      <c r="O853" t="b">
        <v>1</v>
      </c>
      <c r="P853" t="s">
        <v>8277</v>
      </c>
      <c r="Q853" s="6">
        <f>E853/D853</f>
        <v>1.3045</v>
      </c>
      <c r="R853">
        <f>IFERROR(ROUND(E853/N853,0),0)</f>
        <v>37</v>
      </c>
      <c r="S853" t="str">
        <f t="shared" si="54"/>
        <v>music</v>
      </c>
      <c r="T853" t="str">
        <f t="shared" si="55"/>
        <v>metal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0">
        <f t="shared" si="52"/>
        <v>42686.875</v>
      </c>
      <c r="K854">
        <v>1476386395</v>
      </c>
      <c r="L854" s="10">
        <f t="shared" si="53"/>
        <v>42675.805497685185</v>
      </c>
      <c r="M854" t="b">
        <v>0</v>
      </c>
      <c r="N854">
        <v>62</v>
      </c>
      <c r="O854" t="b">
        <v>1</v>
      </c>
      <c r="P854" t="s">
        <v>8277</v>
      </c>
      <c r="Q854" s="6">
        <f>E854/D854</f>
        <v>1.0497142857142858</v>
      </c>
      <c r="R854">
        <f>IFERROR(ROUND(E854/N854,0),0)</f>
        <v>59</v>
      </c>
      <c r="S854" t="str">
        <f t="shared" si="54"/>
        <v>music</v>
      </c>
      <c r="T854" t="str">
        <f t="shared" si="55"/>
        <v>metal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0">
        <f t="shared" si="52"/>
        <v>42070.832280092596</v>
      </c>
      <c r="K855">
        <v>1421524709</v>
      </c>
      <c r="L855" s="10">
        <f t="shared" si="53"/>
        <v>42040.832280092596</v>
      </c>
      <c r="M855" t="b">
        <v>0</v>
      </c>
      <c r="N855">
        <v>10</v>
      </c>
      <c r="O855" t="b">
        <v>1</v>
      </c>
      <c r="P855" t="s">
        <v>8277</v>
      </c>
      <c r="Q855" s="6">
        <f>E855/D855</f>
        <v>1</v>
      </c>
      <c r="R855">
        <f>IFERROR(ROUND(E855/N855,0),0)</f>
        <v>30</v>
      </c>
      <c r="S855" t="str">
        <f t="shared" si="54"/>
        <v>music</v>
      </c>
      <c r="T855" t="str">
        <f t="shared" si="55"/>
        <v>metal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0">
        <f t="shared" si="52"/>
        <v>42751.212337962963</v>
      </c>
      <c r="K856">
        <v>1480309546</v>
      </c>
      <c r="L856" s="10">
        <f t="shared" si="53"/>
        <v>42721.212337962963</v>
      </c>
      <c r="M856" t="b">
        <v>0</v>
      </c>
      <c r="N856">
        <v>499</v>
      </c>
      <c r="O856" t="b">
        <v>1</v>
      </c>
      <c r="P856" t="s">
        <v>8277</v>
      </c>
      <c r="Q856" s="6">
        <f>E856/D856</f>
        <v>1.1822050359712231</v>
      </c>
      <c r="R856">
        <f>IFERROR(ROUND(E856/N856,0),0)</f>
        <v>66</v>
      </c>
      <c r="S856" t="str">
        <f t="shared" si="54"/>
        <v>music</v>
      </c>
      <c r="T856" t="str">
        <f t="shared" si="55"/>
        <v>metal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0">
        <f t="shared" si="52"/>
        <v>42594.125196759254</v>
      </c>
      <c r="K857">
        <v>1466737217</v>
      </c>
      <c r="L857" s="10">
        <f t="shared" si="53"/>
        <v>42564.125196759254</v>
      </c>
      <c r="M857" t="b">
        <v>0</v>
      </c>
      <c r="N857">
        <v>47</v>
      </c>
      <c r="O857" t="b">
        <v>1</v>
      </c>
      <c r="P857" t="s">
        <v>8277</v>
      </c>
      <c r="Q857" s="6">
        <f>E857/D857</f>
        <v>1.0344827586206897</v>
      </c>
      <c r="R857">
        <f>IFERROR(ROUND(E857/N857,0),0)</f>
        <v>32</v>
      </c>
      <c r="S857" t="str">
        <f t="shared" si="54"/>
        <v>music</v>
      </c>
      <c r="T857" t="str">
        <f t="shared" si="55"/>
        <v>metal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0">
        <f t="shared" si="52"/>
        <v>42687.791666666672</v>
      </c>
      <c r="K858">
        <v>1472282956</v>
      </c>
      <c r="L858" s="10">
        <f t="shared" si="53"/>
        <v>42628.311990740738</v>
      </c>
      <c r="M858" t="b">
        <v>0</v>
      </c>
      <c r="N858">
        <v>28</v>
      </c>
      <c r="O858" t="b">
        <v>1</v>
      </c>
      <c r="P858" t="s">
        <v>8277</v>
      </c>
      <c r="Q858" s="6">
        <f>E858/D858</f>
        <v>2.1800000000000002</v>
      </c>
      <c r="R858">
        <f>IFERROR(ROUND(E858/N858,0),0)</f>
        <v>19</v>
      </c>
      <c r="S858" t="str">
        <f t="shared" si="54"/>
        <v>music</v>
      </c>
      <c r="T858" t="str">
        <f t="shared" si="55"/>
        <v>metal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0">
        <f t="shared" si="52"/>
        <v>42352.623043981483</v>
      </c>
      <c r="K859">
        <v>1444831031</v>
      </c>
      <c r="L859" s="10">
        <f t="shared" si="53"/>
        <v>42310.581377314811</v>
      </c>
      <c r="M859" t="b">
        <v>0</v>
      </c>
      <c r="N859">
        <v>24</v>
      </c>
      <c r="O859" t="b">
        <v>1</v>
      </c>
      <c r="P859" t="s">
        <v>8277</v>
      </c>
      <c r="Q859" s="6">
        <f>E859/D859</f>
        <v>1</v>
      </c>
      <c r="R859">
        <f>IFERROR(ROUND(E859/N859,0),0)</f>
        <v>50</v>
      </c>
      <c r="S859" t="str">
        <f t="shared" si="54"/>
        <v>music</v>
      </c>
      <c r="T859" t="str">
        <f t="shared" si="55"/>
        <v>metal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0">
        <f t="shared" si="52"/>
        <v>42128.957638888889</v>
      </c>
      <c r="K860">
        <v>1426528418</v>
      </c>
      <c r="L860" s="10">
        <f t="shared" si="53"/>
        <v>42098.745578703703</v>
      </c>
      <c r="M860" t="b">
        <v>0</v>
      </c>
      <c r="N860">
        <v>76</v>
      </c>
      <c r="O860" t="b">
        <v>1</v>
      </c>
      <c r="P860" t="s">
        <v>8277</v>
      </c>
      <c r="Q860" s="6">
        <f>E860/D860</f>
        <v>1.4400583333333332</v>
      </c>
      <c r="R860">
        <f>IFERROR(ROUND(E860/N860,0),0)</f>
        <v>23</v>
      </c>
      <c r="S860" t="str">
        <f t="shared" si="54"/>
        <v>music</v>
      </c>
      <c r="T860" t="str">
        <f t="shared" si="55"/>
        <v>metal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0">
        <f t="shared" si="52"/>
        <v>42178</v>
      </c>
      <c r="K861">
        <v>1430768468</v>
      </c>
      <c r="L861" s="10">
        <f t="shared" si="53"/>
        <v>42147.820231481484</v>
      </c>
      <c r="M861" t="b">
        <v>0</v>
      </c>
      <c r="N861">
        <v>98</v>
      </c>
      <c r="O861" t="b">
        <v>1</v>
      </c>
      <c r="P861" t="s">
        <v>8277</v>
      </c>
      <c r="Q861" s="6">
        <f>E861/D861</f>
        <v>1.0467500000000001</v>
      </c>
      <c r="R861">
        <f>IFERROR(ROUND(E861/N861,0),0)</f>
        <v>43</v>
      </c>
      <c r="S861" t="str">
        <f t="shared" si="54"/>
        <v>music</v>
      </c>
      <c r="T861" t="str">
        <f t="shared" si="55"/>
        <v>metal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0">
        <f t="shared" si="52"/>
        <v>41619.524456018517</v>
      </c>
      <c r="K862">
        <v>1382528113</v>
      </c>
      <c r="L862" s="10">
        <f t="shared" si="53"/>
        <v>41589.482789351852</v>
      </c>
      <c r="M862" t="b">
        <v>0</v>
      </c>
      <c r="N862">
        <v>48</v>
      </c>
      <c r="O862" t="b">
        <v>0</v>
      </c>
      <c r="P862" t="s">
        <v>8278</v>
      </c>
      <c r="Q862" s="6">
        <f>E862/D862</f>
        <v>0.18142857142857144</v>
      </c>
      <c r="R862">
        <f>IFERROR(ROUND(E862/N862,0),0)</f>
        <v>53</v>
      </c>
      <c r="S862" t="str">
        <f t="shared" si="54"/>
        <v>music</v>
      </c>
      <c r="T862" t="str">
        <f t="shared" si="55"/>
        <v>jazz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0">
        <f t="shared" si="52"/>
        <v>42648.965324074074</v>
      </c>
      <c r="K863">
        <v>1471475404</v>
      </c>
      <c r="L863" s="10">
        <f t="shared" si="53"/>
        <v>42618.965324074074</v>
      </c>
      <c r="M863" t="b">
        <v>0</v>
      </c>
      <c r="N863">
        <v>2</v>
      </c>
      <c r="O863" t="b">
        <v>0</v>
      </c>
      <c r="P863" t="s">
        <v>8278</v>
      </c>
      <c r="Q863" s="6">
        <f>E863/D863</f>
        <v>2.2444444444444444E-2</v>
      </c>
      <c r="R863">
        <f>IFERROR(ROUND(E863/N863,0),0)</f>
        <v>51</v>
      </c>
      <c r="S863" t="str">
        <f t="shared" si="54"/>
        <v>music</v>
      </c>
      <c r="T863" t="str">
        <f t="shared" si="55"/>
        <v>jazz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0">
        <f t="shared" si="52"/>
        <v>41608.596620370372</v>
      </c>
      <c r="K864">
        <v>1381583948</v>
      </c>
      <c r="L864" s="10">
        <f t="shared" si="53"/>
        <v>41578.5549537037</v>
      </c>
      <c r="M864" t="b">
        <v>0</v>
      </c>
      <c r="N864">
        <v>4</v>
      </c>
      <c r="O864" t="b">
        <v>0</v>
      </c>
      <c r="P864" t="s">
        <v>8278</v>
      </c>
      <c r="Q864" s="6">
        <f>E864/D864</f>
        <v>3.3999999999999998E-3</v>
      </c>
      <c r="R864">
        <f>IFERROR(ROUND(E864/N864,0),0)</f>
        <v>43</v>
      </c>
      <c r="S864" t="str">
        <f t="shared" si="54"/>
        <v>music</v>
      </c>
      <c r="T864" t="str">
        <f t="shared" si="55"/>
        <v>jazz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0">
        <f t="shared" si="52"/>
        <v>40970.117662037039</v>
      </c>
      <c r="K865">
        <v>1326422966</v>
      </c>
      <c r="L865" s="10">
        <f t="shared" si="53"/>
        <v>40940.117662037039</v>
      </c>
      <c r="M865" t="b">
        <v>0</v>
      </c>
      <c r="N865">
        <v>5</v>
      </c>
      <c r="O865" t="b">
        <v>0</v>
      </c>
      <c r="P865" t="s">
        <v>8278</v>
      </c>
      <c r="Q865" s="6">
        <f>E865/D865</f>
        <v>4.4999999999999998E-2</v>
      </c>
      <c r="R865">
        <f>IFERROR(ROUND(E865/N865,0),0)</f>
        <v>18</v>
      </c>
      <c r="S865" t="str">
        <f t="shared" si="54"/>
        <v>music</v>
      </c>
      <c r="T865" t="str">
        <f t="shared" si="55"/>
        <v>jazz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0">
        <f t="shared" si="52"/>
        <v>41582.415972222225</v>
      </c>
      <c r="K866">
        <v>1379990038</v>
      </c>
      <c r="L866" s="10">
        <f t="shared" si="53"/>
        <v>41560.106921296298</v>
      </c>
      <c r="M866" t="b">
        <v>0</v>
      </c>
      <c r="N866">
        <v>79</v>
      </c>
      <c r="O866" t="b">
        <v>0</v>
      </c>
      <c r="P866" t="s">
        <v>8278</v>
      </c>
      <c r="Q866" s="6">
        <f>E866/D866</f>
        <v>0.41538461538461541</v>
      </c>
      <c r="R866">
        <f>IFERROR(ROUND(E866/N866,0),0)</f>
        <v>34</v>
      </c>
      <c r="S866" t="str">
        <f t="shared" si="54"/>
        <v>music</v>
      </c>
      <c r="T866" t="str">
        <f t="shared" si="55"/>
        <v>jazz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0">
        <f t="shared" si="52"/>
        <v>41309.773113425923</v>
      </c>
      <c r="K867">
        <v>1353177197</v>
      </c>
      <c r="L867" s="10">
        <f t="shared" si="53"/>
        <v>41249.773113425923</v>
      </c>
      <c r="M867" t="b">
        <v>0</v>
      </c>
      <c r="N867">
        <v>2</v>
      </c>
      <c r="O867" t="b">
        <v>0</v>
      </c>
      <c r="P867" t="s">
        <v>8278</v>
      </c>
      <c r="Q867" s="6">
        <f>E867/D867</f>
        <v>2.0454545454545454E-2</v>
      </c>
      <c r="R867">
        <f>IFERROR(ROUND(E867/N867,0),0)</f>
        <v>23</v>
      </c>
      <c r="S867" t="str">
        <f t="shared" si="54"/>
        <v>music</v>
      </c>
      <c r="T867" t="str">
        <f t="shared" si="55"/>
        <v>jazz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0">
        <f t="shared" si="52"/>
        <v>42082.631944444445</v>
      </c>
      <c r="K868">
        <v>1421853518</v>
      </c>
      <c r="L868" s="10">
        <f t="shared" si="53"/>
        <v>42044.637939814813</v>
      </c>
      <c r="M868" t="b">
        <v>0</v>
      </c>
      <c r="N868">
        <v>11</v>
      </c>
      <c r="O868" t="b">
        <v>0</v>
      </c>
      <c r="P868" t="s">
        <v>8278</v>
      </c>
      <c r="Q868" s="6">
        <f>E868/D868</f>
        <v>0.18285714285714286</v>
      </c>
      <c r="R868">
        <f>IFERROR(ROUND(E868/N868,0),0)</f>
        <v>58</v>
      </c>
      <c r="S868" t="str">
        <f t="shared" si="54"/>
        <v>music</v>
      </c>
      <c r="T868" t="str">
        <f t="shared" si="55"/>
        <v>jazz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0">
        <f t="shared" si="52"/>
        <v>40167.207638888889</v>
      </c>
      <c r="K869">
        <v>1254450706</v>
      </c>
      <c r="L869" s="10">
        <f t="shared" si="53"/>
        <v>40107.105393518519</v>
      </c>
      <c r="M869" t="b">
        <v>0</v>
      </c>
      <c r="N869">
        <v>11</v>
      </c>
      <c r="O869" t="b">
        <v>0</v>
      </c>
      <c r="P869" t="s">
        <v>8278</v>
      </c>
      <c r="Q869" s="6">
        <f>E869/D869</f>
        <v>0.2402</v>
      </c>
      <c r="R869">
        <f>IFERROR(ROUND(E869/N869,0),0)</f>
        <v>109</v>
      </c>
      <c r="S869" t="str">
        <f t="shared" si="54"/>
        <v>music</v>
      </c>
      <c r="T869" t="str">
        <f t="shared" si="55"/>
        <v>jazz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0">
        <f t="shared" si="52"/>
        <v>41665.027754629627</v>
      </c>
      <c r="K870">
        <v>1386463198</v>
      </c>
      <c r="L870" s="10">
        <f t="shared" si="53"/>
        <v>41635.027754629627</v>
      </c>
      <c r="M870" t="b">
        <v>0</v>
      </c>
      <c r="N870">
        <v>1</v>
      </c>
      <c r="O870" t="b">
        <v>0</v>
      </c>
      <c r="P870" t="s">
        <v>8278</v>
      </c>
      <c r="Q870" s="6">
        <f>E870/D870</f>
        <v>1.1111111111111111E-3</v>
      </c>
      <c r="R870">
        <f>IFERROR(ROUND(E870/N870,0),0)</f>
        <v>50</v>
      </c>
      <c r="S870" t="str">
        <f t="shared" si="54"/>
        <v>music</v>
      </c>
      <c r="T870" t="str">
        <f t="shared" si="55"/>
        <v>jazz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0">
        <f t="shared" si="52"/>
        <v>41391.803900462961</v>
      </c>
      <c r="K871">
        <v>1362860257</v>
      </c>
      <c r="L871" s="10">
        <f t="shared" si="53"/>
        <v>41361.845567129625</v>
      </c>
      <c r="M871" t="b">
        <v>0</v>
      </c>
      <c r="N871">
        <v>3</v>
      </c>
      <c r="O871" t="b">
        <v>0</v>
      </c>
      <c r="P871" t="s">
        <v>8278</v>
      </c>
      <c r="Q871" s="6">
        <f>E871/D871</f>
        <v>0.11818181818181818</v>
      </c>
      <c r="R871">
        <f>IFERROR(ROUND(E871/N871,0),0)</f>
        <v>347</v>
      </c>
      <c r="S871" t="str">
        <f t="shared" si="54"/>
        <v>music</v>
      </c>
      <c r="T871" t="str">
        <f t="shared" si="55"/>
        <v>jazz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0">
        <f t="shared" si="52"/>
        <v>41537.022256944445</v>
      </c>
      <c r="K872">
        <v>1375403523</v>
      </c>
      <c r="L872" s="10">
        <f t="shared" si="53"/>
        <v>41507.022256944445</v>
      </c>
      <c r="M872" t="b">
        <v>0</v>
      </c>
      <c r="N872">
        <v>5</v>
      </c>
      <c r="O872" t="b">
        <v>0</v>
      </c>
      <c r="P872" t="s">
        <v>8278</v>
      </c>
      <c r="Q872" s="6">
        <f>E872/D872</f>
        <v>3.0999999999999999E-3</v>
      </c>
      <c r="R872">
        <f>IFERROR(ROUND(E872/N872,0),0)</f>
        <v>12</v>
      </c>
      <c r="S872" t="str">
        <f t="shared" si="54"/>
        <v>music</v>
      </c>
      <c r="T872" t="str">
        <f t="shared" si="55"/>
        <v>jazz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0">
        <f t="shared" si="52"/>
        <v>41626.602951388893</v>
      </c>
      <c r="K873">
        <v>1383139695</v>
      </c>
      <c r="L873" s="10">
        <f t="shared" si="53"/>
        <v>41596.561284722222</v>
      </c>
      <c r="M873" t="b">
        <v>0</v>
      </c>
      <c r="N873">
        <v>12</v>
      </c>
      <c r="O873" t="b">
        <v>0</v>
      </c>
      <c r="P873" t="s">
        <v>8278</v>
      </c>
      <c r="Q873" s="6">
        <f>E873/D873</f>
        <v>5.4166666666666669E-2</v>
      </c>
      <c r="R873">
        <f>IFERROR(ROUND(E873/N873,0),0)</f>
        <v>27</v>
      </c>
      <c r="S873" t="str">
        <f t="shared" si="54"/>
        <v>music</v>
      </c>
      <c r="T873" t="str">
        <f t="shared" si="55"/>
        <v>jazz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0">
        <f t="shared" si="52"/>
        <v>40631.825543981482</v>
      </c>
      <c r="K874">
        <v>1295898527</v>
      </c>
      <c r="L874" s="10">
        <f t="shared" si="53"/>
        <v>40586.825543981482</v>
      </c>
      <c r="M874" t="b">
        <v>0</v>
      </c>
      <c r="N874">
        <v>2</v>
      </c>
      <c r="O874" t="b">
        <v>0</v>
      </c>
      <c r="P874" t="s">
        <v>8278</v>
      </c>
      <c r="Q874" s="6">
        <f>E874/D874</f>
        <v>8.1250000000000003E-3</v>
      </c>
      <c r="R874">
        <f>IFERROR(ROUND(E874/N874,0),0)</f>
        <v>33</v>
      </c>
      <c r="S874" t="str">
        <f t="shared" si="54"/>
        <v>music</v>
      </c>
      <c r="T874" t="str">
        <f t="shared" si="55"/>
        <v>jazz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0">
        <f t="shared" si="52"/>
        <v>41243.208796296298</v>
      </c>
      <c r="K875">
        <v>1349150440</v>
      </c>
      <c r="L875" s="10">
        <f t="shared" si="53"/>
        <v>41203.167129629626</v>
      </c>
      <c r="M875" t="b">
        <v>0</v>
      </c>
      <c r="N875">
        <v>5</v>
      </c>
      <c r="O875" t="b">
        <v>0</v>
      </c>
      <c r="P875" t="s">
        <v>8278</v>
      </c>
      <c r="Q875" s="6">
        <f>E875/D875</f>
        <v>1.2857142857142857E-2</v>
      </c>
      <c r="R875">
        <f>IFERROR(ROUND(E875/N875,0),0)</f>
        <v>9</v>
      </c>
      <c r="S875" t="str">
        <f t="shared" si="54"/>
        <v>music</v>
      </c>
      <c r="T875" t="str">
        <f t="shared" si="55"/>
        <v>jazz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0">
        <f t="shared" si="52"/>
        <v>41417.583726851852</v>
      </c>
      <c r="K876">
        <v>1365084034</v>
      </c>
      <c r="L876" s="10">
        <f t="shared" si="53"/>
        <v>41387.583726851852</v>
      </c>
      <c r="M876" t="b">
        <v>0</v>
      </c>
      <c r="N876">
        <v>21</v>
      </c>
      <c r="O876" t="b">
        <v>0</v>
      </c>
      <c r="P876" t="s">
        <v>8278</v>
      </c>
      <c r="Q876" s="6">
        <f>E876/D876</f>
        <v>0.24333333333333335</v>
      </c>
      <c r="R876">
        <f>IFERROR(ROUND(E876/N876,0),0)</f>
        <v>35</v>
      </c>
      <c r="S876" t="str">
        <f t="shared" si="54"/>
        <v>music</v>
      </c>
      <c r="T876" t="str">
        <f t="shared" si="55"/>
        <v>jazz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0">
        <f t="shared" si="52"/>
        <v>42287.723738425921</v>
      </c>
      <c r="K877">
        <v>1441128131</v>
      </c>
      <c r="L877" s="10">
        <f t="shared" si="53"/>
        <v>42267.723738425921</v>
      </c>
      <c r="M877" t="b">
        <v>0</v>
      </c>
      <c r="N877">
        <v>0</v>
      </c>
      <c r="O877" t="b">
        <v>0</v>
      </c>
      <c r="P877" t="s">
        <v>8278</v>
      </c>
      <c r="Q877" s="6">
        <f>E877/D877</f>
        <v>0</v>
      </c>
      <c r="R877">
        <f>IFERROR(ROUND(E877/N877,0),0)</f>
        <v>0</v>
      </c>
      <c r="S877" t="str">
        <f t="shared" si="54"/>
        <v>music</v>
      </c>
      <c r="T877" t="str">
        <f t="shared" si="55"/>
        <v>jazz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0">
        <f t="shared" si="52"/>
        <v>41328.496840277774</v>
      </c>
      <c r="K878">
        <v>1357127727</v>
      </c>
      <c r="L878" s="10">
        <f t="shared" si="53"/>
        <v>41295.496840277774</v>
      </c>
      <c r="M878" t="b">
        <v>0</v>
      </c>
      <c r="N878">
        <v>45</v>
      </c>
      <c r="O878" t="b">
        <v>0</v>
      </c>
      <c r="P878" t="s">
        <v>8278</v>
      </c>
      <c r="Q878" s="6">
        <f>E878/D878</f>
        <v>0.40799492385786801</v>
      </c>
      <c r="R878">
        <f>IFERROR(ROUND(E878/N878,0),0)</f>
        <v>29</v>
      </c>
      <c r="S878" t="str">
        <f t="shared" si="54"/>
        <v>music</v>
      </c>
      <c r="T878" t="str">
        <f t="shared" si="55"/>
        <v>jazz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0">
        <f t="shared" si="52"/>
        <v>41646.788888888885</v>
      </c>
      <c r="K879">
        <v>1384887360</v>
      </c>
      <c r="L879" s="10">
        <f t="shared" si="53"/>
        <v>41616.788888888885</v>
      </c>
      <c r="M879" t="b">
        <v>0</v>
      </c>
      <c r="N879">
        <v>29</v>
      </c>
      <c r="O879" t="b">
        <v>0</v>
      </c>
      <c r="P879" t="s">
        <v>8278</v>
      </c>
      <c r="Q879" s="6">
        <f>E879/D879</f>
        <v>0.67549999999999999</v>
      </c>
      <c r="R879">
        <f>IFERROR(ROUND(E879/N879,0),0)</f>
        <v>47</v>
      </c>
      <c r="S879" t="str">
        <f t="shared" si="54"/>
        <v>music</v>
      </c>
      <c r="T879" t="str">
        <f t="shared" si="55"/>
        <v>jazz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0">
        <f t="shared" si="52"/>
        <v>40554.232916666668</v>
      </c>
      <c r="K880">
        <v>1290490524</v>
      </c>
      <c r="L880" s="10">
        <f t="shared" si="53"/>
        <v>40524.232916666668</v>
      </c>
      <c r="M880" t="b">
        <v>0</v>
      </c>
      <c r="N880">
        <v>2</v>
      </c>
      <c r="O880" t="b">
        <v>0</v>
      </c>
      <c r="P880" t="s">
        <v>8278</v>
      </c>
      <c r="Q880" s="6">
        <f>E880/D880</f>
        <v>1.2999999999999999E-2</v>
      </c>
      <c r="R880">
        <f>IFERROR(ROUND(E880/N880,0),0)</f>
        <v>33</v>
      </c>
      <c r="S880" t="str">
        <f t="shared" si="54"/>
        <v>music</v>
      </c>
      <c r="T880" t="str">
        <f t="shared" si="55"/>
        <v>jazz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0">
        <f t="shared" si="52"/>
        <v>41077.829918981479</v>
      </c>
      <c r="K881">
        <v>1336506905</v>
      </c>
      <c r="L881" s="10">
        <f t="shared" si="53"/>
        <v>41056.829918981479</v>
      </c>
      <c r="M881" t="b">
        <v>0</v>
      </c>
      <c r="N881">
        <v>30</v>
      </c>
      <c r="O881" t="b">
        <v>0</v>
      </c>
      <c r="P881" t="s">
        <v>8278</v>
      </c>
      <c r="Q881" s="6">
        <f>E881/D881</f>
        <v>0.30666666666666664</v>
      </c>
      <c r="R881">
        <f>IFERROR(ROUND(E881/N881,0),0)</f>
        <v>21</v>
      </c>
      <c r="S881" t="str">
        <f t="shared" si="54"/>
        <v>music</v>
      </c>
      <c r="T881" t="str">
        <f t="shared" si="55"/>
        <v>jazz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0">
        <f t="shared" si="52"/>
        <v>41231.32104166667</v>
      </c>
      <c r="K882">
        <v>1348731738</v>
      </c>
      <c r="L882" s="10">
        <f t="shared" si="53"/>
        <v>41198.32104166667</v>
      </c>
      <c r="M882" t="b">
        <v>0</v>
      </c>
      <c r="N882">
        <v>8</v>
      </c>
      <c r="O882" t="b">
        <v>0</v>
      </c>
      <c r="P882" t="s">
        <v>8279</v>
      </c>
      <c r="Q882" s="6">
        <f>E882/D882</f>
        <v>2.9894179894179893E-2</v>
      </c>
      <c r="R882">
        <f>IFERROR(ROUND(E882/N882,0),0)</f>
        <v>14</v>
      </c>
      <c r="S882" t="str">
        <f t="shared" si="54"/>
        <v>music</v>
      </c>
      <c r="T882" t="str">
        <f t="shared" si="55"/>
        <v>indie rock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0">
        <f t="shared" si="52"/>
        <v>40941.25099537037</v>
      </c>
      <c r="K883">
        <v>1322632886</v>
      </c>
      <c r="L883" s="10">
        <f t="shared" si="53"/>
        <v>40896.25099537037</v>
      </c>
      <c r="M883" t="b">
        <v>0</v>
      </c>
      <c r="N883">
        <v>1</v>
      </c>
      <c r="O883" t="b">
        <v>0</v>
      </c>
      <c r="P883" t="s">
        <v>8279</v>
      </c>
      <c r="Q883" s="6">
        <f>E883/D883</f>
        <v>8.0000000000000002E-3</v>
      </c>
      <c r="R883">
        <f>IFERROR(ROUND(E883/N883,0),0)</f>
        <v>30</v>
      </c>
      <c r="S883" t="str">
        <f t="shared" si="54"/>
        <v>music</v>
      </c>
      <c r="T883" t="str">
        <f t="shared" si="55"/>
        <v>indie rock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0">
        <f t="shared" si="52"/>
        <v>40811.860532407409</v>
      </c>
      <c r="K884">
        <v>1312490350</v>
      </c>
      <c r="L884" s="10">
        <f t="shared" si="53"/>
        <v>40778.860532407409</v>
      </c>
      <c r="M884" t="b">
        <v>0</v>
      </c>
      <c r="N884">
        <v>14</v>
      </c>
      <c r="O884" t="b">
        <v>0</v>
      </c>
      <c r="P884" t="s">
        <v>8279</v>
      </c>
      <c r="Q884" s="6">
        <f>E884/D884</f>
        <v>0.20133333333333334</v>
      </c>
      <c r="R884">
        <f>IFERROR(ROUND(E884/N884,0),0)</f>
        <v>22</v>
      </c>
      <c r="S884" t="str">
        <f t="shared" si="54"/>
        <v>music</v>
      </c>
      <c r="T884" t="str">
        <f t="shared" si="55"/>
        <v>indie rock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0">
        <f t="shared" si="52"/>
        <v>42450.935590277775</v>
      </c>
      <c r="K885">
        <v>1451773635</v>
      </c>
      <c r="L885" s="10">
        <f t="shared" si="53"/>
        <v>42390.935590277775</v>
      </c>
      <c r="M885" t="b">
        <v>0</v>
      </c>
      <c r="N885">
        <v>24</v>
      </c>
      <c r="O885" t="b">
        <v>0</v>
      </c>
      <c r="P885" t="s">
        <v>8279</v>
      </c>
      <c r="Q885" s="6">
        <f>E885/D885</f>
        <v>0.4002</v>
      </c>
      <c r="R885">
        <f>IFERROR(ROUND(E885/N885,0),0)</f>
        <v>83</v>
      </c>
      <c r="S885" t="str">
        <f t="shared" si="54"/>
        <v>music</v>
      </c>
      <c r="T885" t="str">
        <f t="shared" si="55"/>
        <v>indie rock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0">
        <f t="shared" si="52"/>
        <v>41060.104861111111</v>
      </c>
      <c r="K886">
        <v>1331666146</v>
      </c>
      <c r="L886" s="10">
        <f t="shared" si="53"/>
        <v>41000.802615740744</v>
      </c>
      <c r="M886" t="b">
        <v>0</v>
      </c>
      <c r="N886">
        <v>2</v>
      </c>
      <c r="O886" t="b">
        <v>0</v>
      </c>
      <c r="P886" t="s">
        <v>8279</v>
      </c>
      <c r="Q886" s="6">
        <f>E886/D886</f>
        <v>0.01</v>
      </c>
      <c r="R886">
        <f>IFERROR(ROUND(E886/N886,0),0)</f>
        <v>10</v>
      </c>
      <c r="S886" t="str">
        <f t="shared" si="54"/>
        <v>music</v>
      </c>
      <c r="T886" t="str">
        <f t="shared" si="55"/>
        <v>indie rock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0">
        <f t="shared" si="52"/>
        <v>42753.941099537042</v>
      </c>
      <c r="K887">
        <v>1481322911</v>
      </c>
      <c r="L887" s="10">
        <f t="shared" si="53"/>
        <v>42732.941099537042</v>
      </c>
      <c r="M887" t="b">
        <v>0</v>
      </c>
      <c r="N887">
        <v>21</v>
      </c>
      <c r="O887" t="b">
        <v>0</v>
      </c>
      <c r="P887" t="s">
        <v>8279</v>
      </c>
      <c r="Q887" s="6">
        <f>E887/D887</f>
        <v>0.75</v>
      </c>
      <c r="R887">
        <f>IFERROR(ROUND(E887/N887,0),0)</f>
        <v>36</v>
      </c>
      <c r="S887" t="str">
        <f t="shared" si="54"/>
        <v>music</v>
      </c>
      <c r="T887" t="str">
        <f t="shared" si="55"/>
        <v>indie rock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0">
        <f t="shared" si="52"/>
        <v>42647.870520833334</v>
      </c>
      <c r="K888">
        <v>1471812813</v>
      </c>
      <c r="L888" s="10">
        <f t="shared" si="53"/>
        <v>42622.870520833334</v>
      </c>
      <c r="M888" t="b">
        <v>0</v>
      </c>
      <c r="N888">
        <v>7</v>
      </c>
      <c r="O888" t="b">
        <v>0</v>
      </c>
      <c r="P888" t="s">
        <v>8279</v>
      </c>
      <c r="Q888" s="6">
        <f>E888/D888</f>
        <v>0.41</v>
      </c>
      <c r="R888">
        <f>IFERROR(ROUND(E888/N888,0),0)</f>
        <v>29</v>
      </c>
      <c r="S888" t="str">
        <f t="shared" si="54"/>
        <v>music</v>
      </c>
      <c r="T888" t="str">
        <f t="shared" si="55"/>
        <v>indie rock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0">
        <f t="shared" si="52"/>
        <v>41075.958969907406</v>
      </c>
      <c r="K889">
        <v>1335567655</v>
      </c>
      <c r="L889" s="10">
        <f t="shared" si="53"/>
        <v>41045.958969907406</v>
      </c>
      <c r="M889" t="b">
        <v>0</v>
      </c>
      <c r="N889">
        <v>0</v>
      </c>
      <c r="O889" t="b">
        <v>0</v>
      </c>
      <c r="P889" t="s">
        <v>8279</v>
      </c>
      <c r="Q889" s="6">
        <f>E889/D889</f>
        <v>0</v>
      </c>
      <c r="R889">
        <f>IFERROR(ROUND(E889/N889,0),0)</f>
        <v>0</v>
      </c>
      <c r="S889" t="str">
        <f t="shared" si="54"/>
        <v>music</v>
      </c>
      <c r="T889" t="str">
        <f t="shared" si="55"/>
        <v>indie rock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0">
        <f t="shared" si="52"/>
        <v>40806.25</v>
      </c>
      <c r="K890">
        <v>1311789885</v>
      </c>
      <c r="L890" s="10">
        <f t="shared" si="53"/>
        <v>40770.753298611111</v>
      </c>
      <c r="M890" t="b">
        <v>0</v>
      </c>
      <c r="N890">
        <v>4</v>
      </c>
      <c r="O890" t="b">
        <v>0</v>
      </c>
      <c r="P890" t="s">
        <v>8279</v>
      </c>
      <c r="Q890" s="6">
        <f>E890/D890</f>
        <v>7.1999999999999995E-2</v>
      </c>
      <c r="R890">
        <f>IFERROR(ROUND(E890/N890,0),0)</f>
        <v>18</v>
      </c>
      <c r="S890" t="str">
        <f t="shared" si="54"/>
        <v>music</v>
      </c>
      <c r="T890" t="str">
        <f t="shared" si="55"/>
        <v>indie rock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0">
        <f t="shared" si="52"/>
        <v>41936.784062500003</v>
      </c>
      <c r="K891">
        <v>1409942943</v>
      </c>
      <c r="L891" s="10">
        <f t="shared" si="53"/>
        <v>41906.784062500003</v>
      </c>
      <c r="M891" t="b">
        <v>0</v>
      </c>
      <c r="N891">
        <v>32</v>
      </c>
      <c r="O891" t="b">
        <v>0</v>
      </c>
      <c r="P891" t="s">
        <v>8279</v>
      </c>
      <c r="Q891" s="6">
        <f>E891/D891</f>
        <v>9.4412800000000005E-2</v>
      </c>
      <c r="R891">
        <f>IFERROR(ROUND(E891/N891,0),0)</f>
        <v>74</v>
      </c>
      <c r="S891" t="str">
        <f t="shared" si="54"/>
        <v>music</v>
      </c>
      <c r="T891" t="str">
        <f t="shared" si="55"/>
        <v>indie rock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0">
        <f t="shared" si="52"/>
        <v>41618.740497685183</v>
      </c>
      <c r="K892">
        <v>1382460379</v>
      </c>
      <c r="L892" s="10">
        <f t="shared" si="53"/>
        <v>41588.698831018519</v>
      </c>
      <c r="M892" t="b">
        <v>0</v>
      </c>
      <c r="N892">
        <v>4</v>
      </c>
      <c r="O892" t="b">
        <v>0</v>
      </c>
      <c r="P892" t="s">
        <v>8279</v>
      </c>
      <c r="Q892" s="6">
        <f>E892/D892</f>
        <v>4.1666666666666664E-2</v>
      </c>
      <c r="R892">
        <f>IFERROR(ROUND(E892/N892,0),0)</f>
        <v>31</v>
      </c>
      <c r="S892" t="str">
        <f t="shared" si="54"/>
        <v>music</v>
      </c>
      <c r="T892" t="str">
        <f t="shared" si="55"/>
        <v>indie rock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0">
        <f t="shared" si="52"/>
        <v>41891.031597222223</v>
      </c>
      <c r="K893">
        <v>1405989930</v>
      </c>
      <c r="L893" s="10">
        <f t="shared" si="53"/>
        <v>41861.031597222223</v>
      </c>
      <c r="M893" t="b">
        <v>0</v>
      </c>
      <c r="N893">
        <v>9</v>
      </c>
      <c r="O893" t="b">
        <v>0</v>
      </c>
      <c r="P893" t="s">
        <v>8279</v>
      </c>
      <c r="Q893" s="6">
        <f>E893/D893</f>
        <v>3.2500000000000001E-2</v>
      </c>
      <c r="R893">
        <f>IFERROR(ROUND(E893/N893,0),0)</f>
        <v>29</v>
      </c>
      <c r="S893" t="str">
        <f t="shared" si="54"/>
        <v>music</v>
      </c>
      <c r="T893" t="str">
        <f t="shared" si="55"/>
        <v>indie rock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0">
        <f t="shared" si="52"/>
        <v>40410.166666666664</v>
      </c>
      <c r="K894">
        <v>1273121283</v>
      </c>
      <c r="L894" s="10">
        <f t="shared" si="53"/>
        <v>40323.20003472222</v>
      </c>
      <c r="M894" t="b">
        <v>0</v>
      </c>
      <c r="N894">
        <v>17</v>
      </c>
      <c r="O894" t="b">
        <v>0</v>
      </c>
      <c r="P894" t="s">
        <v>8279</v>
      </c>
      <c r="Q894" s="6">
        <f>E894/D894</f>
        <v>0.40749999999999997</v>
      </c>
      <c r="R894">
        <f>IFERROR(ROUND(E894/N894,0),0)</f>
        <v>144</v>
      </c>
      <c r="S894" t="str">
        <f t="shared" si="54"/>
        <v>music</v>
      </c>
      <c r="T894" t="str">
        <f t="shared" si="55"/>
        <v>indie rock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0">
        <f t="shared" si="52"/>
        <v>42114.856053240743</v>
      </c>
      <c r="K895">
        <v>1425331963</v>
      </c>
      <c r="L895" s="10">
        <f t="shared" si="53"/>
        <v>42084.897719907407</v>
      </c>
      <c r="M895" t="b">
        <v>0</v>
      </c>
      <c r="N895">
        <v>5</v>
      </c>
      <c r="O895" t="b">
        <v>0</v>
      </c>
      <c r="P895" t="s">
        <v>8279</v>
      </c>
      <c r="Q895" s="6">
        <f>E895/D895</f>
        <v>0.1</v>
      </c>
      <c r="R895">
        <f>IFERROR(ROUND(E895/N895,0),0)</f>
        <v>40</v>
      </c>
      <c r="S895" t="str">
        <f t="shared" si="54"/>
        <v>music</v>
      </c>
      <c r="T895" t="str">
        <f t="shared" si="55"/>
        <v>indie rock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0">
        <f t="shared" si="52"/>
        <v>42545.98159722222</v>
      </c>
      <c r="K896">
        <v>1462577610</v>
      </c>
      <c r="L896" s="10">
        <f t="shared" si="53"/>
        <v>42515.98159722222</v>
      </c>
      <c r="M896" t="b">
        <v>0</v>
      </c>
      <c r="N896">
        <v>53</v>
      </c>
      <c r="O896" t="b">
        <v>0</v>
      </c>
      <c r="P896" t="s">
        <v>8279</v>
      </c>
      <c r="Q896" s="6">
        <f>E896/D896</f>
        <v>0.39169999999999999</v>
      </c>
      <c r="R896">
        <f>IFERROR(ROUND(E896/N896,0),0)</f>
        <v>148</v>
      </c>
      <c r="S896" t="str">
        <f t="shared" si="54"/>
        <v>music</v>
      </c>
      <c r="T896" t="str">
        <f t="shared" si="55"/>
        <v>indie rock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0">
        <f t="shared" si="52"/>
        <v>40495.127650462964</v>
      </c>
      <c r="K897">
        <v>1284087829</v>
      </c>
      <c r="L897" s="10">
        <f t="shared" si="53"/>
        <v>40450.127650462964</v>
      </c>
      <c r="M897" t="b">
        <v>0</v>
      </c>
      <c r="N897">
        <v>7</v>
      </c>
      <c r="O897" t="b">
        <v>0</v>
      </c>
      <c r="P897" t="s">
        <v>8279</v>
      </c>
      <c r="Q897" s="6">
        <f>E897/D897</f>
        <v>2.4375000000000001E-2</v>
      </c>
      <c r="R897">
        <f>IFERROR(ROUND(E897/N897,0),0)</f>
        <v>28</v>
      </c>
      <c r="S897" t="str">
        <f t="shared" si="54"/>
        <v>music</v>
      </c>
      <c r="T897" t="str">
        <f t="shared" si="55"/>
        <v>indie rock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0">
        <f t="shared" si="52"/>
        <v>42263.166666666672</v>
      </c>
      <c r="K898">
        <v>1438549026</v>
      </c>
      <c r="L898" s="10">
        <f t="shared" si="53"/>
        <v>42237.872986111106</v>
      </c>
      <c r="M898" t="b">
        <v>0</v>
      </c>
      <c r="N898">
        <v>72</v>
      </c>
      <c r="O898" t="b">
        <v>0</v>
      </c>
      <c r="P898" t="s">
        <v>8279</v>
      </c>
      <c r="Q898" s="6">
        <f>E898/D898</f>
        <v>0.4</v>
      </c>
      <c r="R898">
        <f>IFERROR(ROUND(E898/N898,0),0)</f>
        <v>44</v>
      </c>
      <c r="S898" t="str">
        <f t="shared" si="54"/>
        <v>music</v>
      </c>
      <c r="T898" t="str">
        <f t="shared" si="55"/>
        <v>indie rock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0">
        <f t="shared" ref="J899:J962" si="56">(I899/86400)+25569+(-5+24)</f>
        <v>41260.730416666665</v>
      </c>
      <c r="K899">
        <v>1351528308</v>
      </c>
      <c r="L899" s="10">
        <f t="shared" ref="L899:L962" si="57">(K899/86400)+25569+(-5+24)</f>
        <v>41230.688750000001</v>
      </c>
      <c r="M899" t="b">
        <v>0</v>
      </c>
      <c r="N899">
        <v>0</v>
      </c>
      <c r="O899" t="b">
        <v>0</v>
      </c>
      <c r="P899" t="s">
        <v>8279</v>
      </c>
      <c r="Q899" s="6">
        <f>E899/D899</f>
        <v>0</v>
      </c>
      <c r="R899">
        <f>IFERROR(ROUND(E899/N899,0),0)</f>
        <v>0</v>
      </c>
      <c r="S899" t="str">
        <f t="shared" ref="S899:S962" si="58">LEFT(P899,FIND("/",P899)-1)</f>
        <v>music</v>
      </c>
      <c r="T899" t="str">
        <f t="shared" ref="T899:T962" si="59">RIGHT(P899,LEN(P899)-FIND("/",P899))</f>
        <v>indie rock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0">
        <f t="shared" si="56"/>
        <v>40942.758217592593</v>
      </c>
      <c r="K900">
        <v>1322763110</v>
      </c>
      <c r="L900" s="10">
        <f t="shared" si="57"/>
        <v>40897.758217592593</v>
      </c>
      <c r="M900" t="b">
        <v>0</v>
      </c>
      <c r="N900">
        <v>2</v>
      </c>
      <c r="O900" t="b">
        <v>0</v>
      </c>
      <c r="P900" t="s">
        <v>8279</v>
      </c>
      <c r="Q900" s="6">
        <f>E900/D900</f>
        <v>2.8000000000000001E-2</v>
      </c>
      <c r="R900">
        <f>IFERROR(ROUND(E900/N900,0),0)</f>
        <v>35</v>
      </c>
      <c r="S900" t="str">
        <f t="shared" si="58"/>
        <v>music</v>
      </c>
      <c r="T900" t="str">
        <f t="shared" si="59"/>
        <v>indie rock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0">
        <f t="shared" si="56"/>
        <v>40710.099097222221</v>
      </c>
      <c r="K901">
        <v>1302661362</v>
      </c>
      <c r="L901" s="10">
        <f t="shared" si="57"/>
        <v>40665.099097222221</v>
      </c>
      <c r="M901" t="b">
        <v>0</v>
      </c>
      <c r="N901">
        <v>8</v>
      </c>
      <c r="O901" t="b">
        <v>0</v>
      </c>
      <c r="P901" t="s">
        <v>8279</v>
      </c>
      <c r="Q901" s="6">
        <f>E901/D901</f>
        <v>0.37333333333333335</v>
      </c>
      <c r="R901">
        <f>IFERROR(ROUND(E901/N901,0),0)</f>
        <v>35</v>
      </c>
      <c r="S901" t="str">
        <f t="shared" si="58"/>
        <v>music</v>
      </c>
      <c r="T901" t="str">
        <f t="shared" si="59"/>
        <v>indie rock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0">
        <f t="shared" si="56"/>
        <v>42478.807893518519</v>
      </c>
      <c r="K902">
        <v>1456777402</v>
      </c>
      <c r="L902" s="10">
        <f t="shared" si="57"/>
        <v>42448.84956018519</v>
      </c>
      <c r="M902" t="b">
        <v>0</v>
      </c>
      <c r="N902">
        <v>2</v>
      </c>
      <c r="O902" t="b">
        <v>0</v>
      </c>
      <c r="P902" t="s">
        <v>8278</v>
      </c>
      <c r="Q902" s="6">
        <f>E902/D902</f>
        <v>4.1999999999999997E-3</v>
      </c>
      <c r="R902">
        <f>IFERROR(ROUND(E902/N902,0),0)</f>
        <v>11</v>
      </c>
      <c r="S902" t="str">
        <f t="shared" si="58"/>
        <v>music</v>
      </c>
      <c r="T902" t="str">
        <f t="shared" si="59"/>
        <v>jazz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0">
        <f t="shared" si="56"/>
        <v>40356.799305555556</v>
      </c>
      <c r="K903">
        <v>1272050914</v>
      </c>
      <c r="L903" s="10">
        <f t="shared" si="57"/>
        <v>40310.81150462963</v>
      </c>
      <c r="M903" t="b">
        <v>0</v>
      </c>
      <c r="N903">
        <v>0</v>
      </c>
      <c r="O903" t="b">
        <v>0</v>
      </c>
      <c r="P903" t="s">
        <v>8278</v>
      </c>
      <c r="Q903" s="6">
        <f>E903/D903</f>
        <v>0</v>
      </c>
      <c r="R903">
        <f>IFERROR(ROUND(E903/N903,0),0)</f>
        <v>0</v>
      </c>
      <c r="S903" t="str">
        <f t="shared" si="58"/>
        <v>music</v>
      </c>
      <c r="T903" t="str">
        <f t="shared" si="59"/>
        <v>jazz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0">
        <f t="shared" si="56"/>
        <v>41900.645833333336</v>
      </c>
      <c r="K904">
        <v>1404947422</v>
      </c>
      <c r="L904" s="10">
        <f t="shared" si="57"/>
        <v>41848.965532407405</v>
      </c>
      <c r="M904" t="b">
        <v>0</v>
      </c>
      <c r="N904">
        <v>3</v>
      </c>
      <c r="O904" t="b">
        <v>0</v>
      </c>
      <c r="P904" t="s">
        <v>8278</v>
      </c>
      <c r="Q904" s="6">
        <f>E904/D904</f>
        <v>3.0000000000000001E-3</v>
      </c>
      <c r="R904">
        <f>IFERROR(ROUND(E904/N904,0),0)</f>
        <v>30</v>
      </c>
      <c r="S904" t="str">
        <f t="shared" si="58"/>
        <v>music</v>
      </c>
      <c r="T904" t="str">
        <f t="shared" si="59"/>
        <v>jazz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0">
        <f t="shared" si="56"/>
        <v>41194.100694444445</v>
      </c>
      <c r="K905">
        <v>1346180780</v>
      </c>
      <c r="L905" s="10">
        <f t="shared" si="57"/>
        <v>41168.796064814815</v>
      </c>
      <c r="M905" t="b">
        <v>0</v>
      </c>
      <c r="N905">
        <v>4</v>
      </c>
      <c r="O905" t="b">
        <v>0</v>
      </c>
      <c r="P905" t="s">
        <v>8278</v>
      </c>
      <c r="Q905" s="6">
        <f>E905/D905</f>
        <v>3.2000000000000001E-2</v>
      </c>
      <c r="R905">
        <f>IFERROR(ROUND(E905/N905,0),0)</f>
        <v>40</v>
      </c>
      <c r="S905" t="str">
        <f t="shared" si="58"/>
        <v>music</v>
      </c>
      <c r="T905" t="str">
        <f t="shared" si="59"/>
        <v>jazz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0">
        <f t="shared" si="56"/>
        <v>42391.080289351856</v>
      </c>
      <c r="K906">
        <v>1449194137</v>
      </c>
      <c r="L906" s="10">
        <f t="shared" si="57"/>
        <v>42361.080289351856</v>
      </c>
      <c r="M906" t="b">
        <v>0</v>
      </c>
      <c r="N906">
        <v>3</v>
      </c>
      <c r="O906" t="b">
        <v>0</v>
      </c>
      <c r="P906" t="s">
        <v>8278</v>
      </c>
      <c r="Q906" s="6">
        <f>E906/D906</f>
        <v>3.0200000000000001E-3</v>
      </c>
      <c r="R906">
        <f>IFERROR(ROUND(E906/N906,0),0)</f>
        <v>50</v>
      </c>
      <c r="S906" t="str">
        <f t="shared" si="58"/>
        <v>music</v>
      </c>
      <c r="T906" t="str">
        <f t="shared" si="59"/>
        <v>jazz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0">
        <f t="shared" si="56"/>
        <v>40586.239884259259</v>
      </c>
      <c r="K907">
        <v>1290663926</v>
      </c>
      <c r="L907" s="10">
        <f t="shared" si="57"/>
        <v>40526.239884259259</v>
      </c>
      <c r="M907" t="b">
        <v>0</v>
      </c>
      <c r="N907">
        <v>6</v>
      </c>
      <c r="O907" t="b">
        <v>0</v>
      </c>
      <c r="P907" t="s">
        <v>8278</v>
      </c>
      <c r="Q907" s="6">
        <f>E907/D907</f>
        <v>3.0153846153846153E-2</v>
      </c>
      <c r="R907">
        <f>IFERROR(ROUND(E907/N907,0),0)</f>
        <v>33</v>
      </c>
      <c r="S907" t="str">
        <f t="shared" si="58"/>
        <v>music</v>
      </c>
      <c r="T907" t="str">
        <f t="shared" si="59"/>
        <v>jazz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0">
        <f t="shared" si="56"/>
        <v>41730.148032407407</v>
      </c>
      <c r="K908">
        <v>1392093190</v>
      </c>
      <c r="L908" s="10">
        <f t="shared" si="57"/>
        <v>41700.189699074072</v>
      </c>
      <c r="M908" t="b">
        <v>0</v>
      </c>
      <c r="N908">
        <v>0</v>
      </c>
      <c r="O908" t="b">
        <v>0</v>
      </c>
      <c r="P908" t="s">
        <v>8278</v>
      </c>
      <c r="Q908" s="6">
        <f>E908/D908</f>
        <v>0</v>
      </c>
      <c r="R908">
        <f>IFERROR(ROUND(E908/N908,0),0)</f>
        <v>0</v>
      </c>
      <c r="S908" t="str">
        <f t="shared" si="58"/>
        <v>music</v>
      </c>
      <c r="T908" t="str">
        <f t="shared" si="59"/>
        <v>jazz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0">
        <f t="shared" si="56"/>
        <v>40816.192395833335</v>
      </c>
      <c r="K909">
        <v>1313123823</v>
      </c>
      <c r="L909" s="10">
        <f t="shared" si="57"/>
        <v>40786.192395833335</v>
      </c>
      <c r="M909" t="b">
        <v>0</v>
      </c>
      <c r="N909">
        <v>0</v>
      </c>
      <c r="O909" t="b">
        <v>0</v>
      </c>
      <c r="P909" t="s">
        <v>8278</v>
      </c>
      <c r="Q909" s="6">
        <f>E909/D909</f>
        <v>0</v>
      </c>
      <c r="R909">
        <f>IFERROR(ROUND(E909/N909,0),0)</f>
        <v>0</v>
      </c>
      <c r="S909" t="str">
        <f t="shared" si="58"/>
        <v>music</v>
      </c>
      <c r="T909" t="str">
        <f t="shared" si="59"/>
        <v>jazz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0">
        <f t="shared" si="56"/>
        <v>40405.207638888889</v>
      </c>
      <c r="K910">
        <v>1276283655</v>
      </c>
      <c r="L910" s="10">
        <f t="shared" si="57"/>
        <v>40359.801562499997</v>
      </c>
      <c r="M910" t="b">
        <v>0</v>
      </c>
      <c r="N910">
        <v>0</v>
      </c>
      <c r="O910" t="b">
        <v>0</v>
      </c>
      <c r="P910" t="s">
        <v>8278</v>
      </c>
      <c r="Q910" s="6">
        <f>E910/D910</f>
        <v>0</v>
      </c>
      <c r="R910">
        <f>IFERROR(ROUND(E910/N910,0),0)</f>
        <v>0</v>
      </c>
      <c r="S910" t="str">
        <f t="shared" si="58"/>
        <v>music</v>
      </c>
      <c r="T910" t="str">
        <f t="shared" si="59"/>
        <v>jazz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0">
        <f t="shared" si="56"/>
        <v>41132.166666666664</v>
      </c>
      <c r="K911">
        <v>1340296440</v>
      </c>
      <c r="L911" s="10">
        <f t="shared" si="57"/>
        <v>41100.69027777778</v>
      </c>
      <c r="M911" t="b">
        <v>0</v>
      </c>
      <c r="N911">
        <v>8</v>
      </c>
      <c r="O911" t="b">
        <v>0</v>
      </c>
      <c r="P911" t="s">
        <v>8278</v>
      </c>
      <c r="Q911" s="6">
        <f>E911/D911</f>
        <v>3.2500000000000001E-2</v>
      </c>
      <c r="R911">
        <f>IFERROR(ROUND(E911/N911,0),0)</f>
        <v>65</v>
      </c>
      <c r="S911" t="str">
        <f t="shared" si="58"/>
        <v>music</v>
      </c>
      <c r="T911" t="str">
        <f t="shared" si="59"/>
        <v>jazz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0">
        <f t="shared" si="56"/>
        <v>42816.545358796298</v>
      </c>
      <c r="K912">
        <v>1483362319</v>
      </c>
      <c r="L912" s="10">
        <f t="shared" si="57"/>
        <v>42756.545358796298</v>
      </c>
      <c r="M912" t="b">
        <v>0</v>
      </c>
      <c r="N912">
        <v>5</v>
      </c>
      <c r="O912" t="b">
        <v>0</v>
      </c>
      <c r="P912" t="s">
        <v>8278</v>
      </c>
      <c r="Q912" s="6">
        <f>E912/D912</f>
        <v>0.22363636363636363</v>
      </c>
      <c r="R912">
        <f>IFERROR(ROUND(E912/N912,0),0)</f>
        <v>25</v>
      </c>
      <c r="S912" t="str">
        <f t="shared" si="58"/>
        <v>music</v>
      </c>
      <c r="T912" t="str">
        <f t="shared" si="59"/>
        <v>jazz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0">
        <f t="shared" si="56"/>
        <v>41682.005150462966</v>
      </c>
      <c r="K913">
        <v>1388707645</v>
      </c>
      <c r="L913" s="10">
        <f t="shared" si="57"/>
        <v>41661.005150462966</v>
      </c>
      <c r="M913" t="b">
        <v>0</v>
      </c>
      <c r="N913">
        <v>0</v>
      </c>
      <c r="O913" t="b">
        <v>0</v>
      </c>
      <c r="P913" t="s">
        <v>8278</v>
      </c>
      <c r="Q913" s="6">
        <f>E913/D913</f>
        <v>0</v>
      </c>
      <c r="R913">
        <f>IFERROR(ROUND(E913/N913,0),0)</f>
        <v>0</v>
      </c>
      <c r="S913" t="str">
        <f t="shared" si="58"/>
        <v>music</v>
      </c>
      <c r="T913" t="str">
        <f t="shared" si="59"/>
        <v>jazz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0">
        <f t="shared" si="56"/>
        <v>41273.151006944448</v>
      </c>
      <c r="K914">
        <v>1350009447</v>
      </c>
      <c r="L914" s="10">
        <f t="shared" si="57"/>
        <v>41213.109340277777</v>
      </c>
      <c r="M914" t="b">
        <v>0</v>
      </c>
      <c r="N914">
        <v>2</v>
      </c>
      <c r="O914" t="b">
        <v>0</v>
      </c>
      <c r="P914" t="s">
        <v>8278</v>
      </c>
      <c r="Q914" s="6">
        <f>E914/D914</f>
        <v>8.5714285714285719E-3</v>
      </c>
      <c r="R914">
        <f>IFERROR(ROUND(E914/N914,0),0)</f>
        <v>15</v>
      </c>
      <c r="S914" t="str">
        <f t="shared" si="58"/>
        <v>music</v>
      </c>
      <c r="T914" t="str">
        <f t="shared" si="59"/>
        <v>jazz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0">
        <f t="shared" si="56"/>
        <v>41053.139108796298</v>
      </c>
      <c r="K915">
        <v>1333596019</v>
      </c>
      <c r="L915" s="10">
        <f t="shared" si="57"/>
        <v>41023.139108796298</v>
      </c>
      <c r="M915" t="b">
        <v>0</v>
      </c>
      <c r="N915">
        <v>24</v>
      </c>
      <c r="O915" t="b">
        <v>0</v>
      </c>
      <c r="P915" t="s">
        <v>8278</v>
      </c>
      <c r="Q915" s="6">
        <f>E915/D915</f>
        <v>6.6066666666666662E-2</v>
      </c>
      <c r="R915">
        <f>IFERROR(ROUND(E915/N915,0),0)</f>
        <v>83</v>
      </c>
      <c r="S915" t="str">
        <f t="shared" si="58"/>
        <v>music</v>
      </c>
      <c r="T915" t="str">
        <f t="shared" si="59"/>
        <v>jazz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0">
        <f t="shared" si="56"/>
        <v>41165.763275462959</v>
      </c>
      <c r="K916">
        <v>1343326747</v>
      </c>
      <c r="L916" s="10">
        <f t="shared" si="57"/>
        <v>41135.763275462959</v>
      </c>
      <c r="M916" t="b">
        <v>0</v>
      </c>
      <c r="N916">
        <v>0</v>
      </c>
      <c r="O916" t="b">
        <v>0</v>
      </c>
      <c r="P916" t="s">
        <v>8278</v>
      </c>
      <c r="Q916" s="6">
        <f>E916/D916</f>
        <v>0</v>
      </c>
      <c r="R916">
        <f>IFERROR(ROUND(E916/N916,0),0)</f>
        <v>0</v>
      </c>
      <c r="S916" t="str">
        <f t="shared" si="58"/>
        <v>music</v>
      </c>
      <c r="T916" t="str">
        <f t="shared" si="59"/>
        <v>jazz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0">
        <f t="shared" si="56"/>
        <v>40988.207638888889</v>
      </c>
      <c r="K917">
        <v>1327853914</v>
      </c>
      <c r="L917" s="10">
        <f t="shared" si="57"/>
        <v>40956.679560185185</v>
      </c>
      <c r="M917" t="b">
        <v>0</v>
      </c>
      <c r="N917">
        <v>9</v>
      </c>
      <c r="O917" t="b">
        <v>0</v>
      </c>
      <c r="P917" t="s">
        <v>8278</v>
      </c>
      <c r="Q917" s="6">
        <f>E917/D917</f>
        <v>5.7692307692307696E-2</v>
      </c>
      <c r="R917">
        <f>IFERROR(ROUND(E917/N917,0),0)</f>
        <v>42</v>
      </c>
      <c r="S917" t="str">
        <f t="shared" si="58"/>
        <v>music</v>
      </c>
      <c r="T917" t="str">
        <f t="shared" si="59"/>
        <v>jazz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0">
        <f t="shared" si="56"/>
        <v>40492.208333333336</v>
      </c>
      <c r="K918">
        <v>1284409734</v>
      </c>
      <c r="L918" s="10">
        <f t="shared" si="57"/>
        <v>40453.853402777779</v>
      </c>
      <c r="M918" t="b">
        <v>0</v>
      </c>
      <c r="N918">
        <v>0</v>
      </c>
      <c r="O918" t="b">
        <v>0</v>
      </c>
      <c r="P918" t="s">
        <v>8278</v>
      </c>
      <c r="Q918" s="6">
        <f>E918/D918</f>
        <v>0</v>
      </c>
      <c r="R918">
        <f>IFERROR(ROUND(E918/N918,0),0)</f>
        <v>0</v>
      </c>
      <c r="S918" t="str">
        <f t="shared" si="58"/>
        <v>music</v>
      </c>
      <c r="T918" t="str">
        <f t="shared" si="59"/>
        <v>jazz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0">
        <f t="shared" si="56"/>
        <v>41853.104166666664</v>
      </c>
      <c r="K919">
        <v>1402612730</v>
      </c>
      <c r="L919" s="10">
        <f t="shared" si="57"/>
        <v>41821.94363425926</v>
      </c>
      <c r="M919" t="b">
        <v>0</v>
      </c>
      <c r="N919">
        <v>1</v>
      </c>
      <c r="O919" t="b">
        <v>0</v>
      </c>
      <c r="P919" t="s">
        <v>8278</v>
      </c>
      <c r="Q919" s="6">
        <f>E919/D919</f>
        <v>6.0000000000000001E-3</v>
      </c>
      <c r="R919">
        <f>IFERROR(ROUND(E919/N919,0),0)</f>
        <v>30</v>
      </c>
      <c r="S919" t="str">
        <f t="shared" si="58"/>
        <v>music</v>
      </c>
      <c r="T919" t="str">
        <f t="shared" si="59"/>
        <v>jazz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0">
        <f t="shared" si="56"/>
        <v>41993.957881944443</v>
      </c>
      <c r="K920">
        <v>1414879161</v>
      </c>
      <c r="L920" s="10">
        <f t="shared" si="57"/>
        <v>41963.916215277779</v>
      </c>
      <c r="M920" t="b">
        <v>0</v>
      </c>
      <c r="N920">
        <v>10</v>
      </c>
      <c r="O920" t="b">
        <v>0</v>
      </c>
      <c r="P920" t="s">
        <v>8278</v>
      </c>
      <c r="Q920" s="6">
        <f>E920/D920</f>
        <v>5.0256410256410255E-2</v>
      </c>
      <c r="R920">
        <f>IFERROR(ROUND(E920/N920,0),0)</f>
        <v>20</v>
      </c>
      <c r="S920" t="str">
        <f t="shared" si="58"/>
        <v>music</v>
      </c>
      <c r="T920" t="str">
        <f t="shared" si="59"/>
        <v>jazz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0">
        <f t="shared" si="56"/>
        <v>41281.641724537039</v>
      </c>
      <c r="K921">
        <v>1352906645</v>
      </c>
      <c r="L921" s="10">
        <f t="shared" si="57"/>
        <v>41246.641724537039</v>
      </c>
      <c r="M921" t="b">
        <v>0</v>
      </c>
      <c r="N921">
        <v>1</v>
      </c>
      <c r="O921" t="b">
        <v>0</v>
      </c>
      <c r="P921" t="s">
        <v>8278</v>
      </c>
      <c r="Q921" s="6">
        <f>E921/D921</f>
        <v>5.0000000000000001E-3</v>
      </c>
      <c r="R921">
        <f>IFERROR(ROUND(E921/N921,0),0)</f>
        <v>100</v>
      </c>
      <c r="S921" t="str">
        <f t="shared" si="58"/>
        <v>music</v>
      </c>
      <c r="T921" t="str">
        <f t="shared" si="59"/>
        <v>jazz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0">
        <f t="shared" si="56"/>
        <v>41611.713217592594</v>
      </c>
      <c r="K922">
        <v>1381853222</v>
      </c>
      <c r="L922" s="10">
        <f t="shared" si="57"/>
        <v>41581.671550925923</v>
      </c>
      <c r="M922" t="b">
        <v>0</v>
      </c>
      <c r="N922">
        <v>0</v>
      </c>
      <c r="O922" t="b">
        <v>0</v>
      </c>
      <c r="P922" t="s">
        <v>8278</v>
      </c>
      <c r="Q922" s="6">
        <f>E922/D922</f>
        <v>0</v>
      </c>
      <c r="R922">
        <f>IFERROR(ROUND(E922/N922,0),0)</f>
        <v>0</v>
      </c>
      <c r="S922" t="str">
        <f t="shared" si="58"/>
        <v>music</v>
      </c>
      <c r="T922" t="str">
        <f t="shared" si="59"/>
        <v>jazz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0">
        <f t="shared" si="56"/>
        <v>40908.212685185186</v>
      </c>
      <c r="K923">
        <v>1320033976</v>
      </c>
      <c r="L923" s="10">
        <f t="shared" si="57"/>
        <v>40866.171018518522</v>
      </c>
      <c r="M923" t="b">
        <v>0</v>
      </c>
      <c r="N923">
        <v>20</v>
      </c>
      <c r="O923" t="b">
        <v>0</v>
      </c>
      <c r="P923" t="s">
        <v>8278</v>
      </c>
      <c r="Q923" s="6">
        <f>E923/D923</f>
        <v>0.309</v>
      </c>
      <c r="R923">
        <f>IFERROR(ROUND(E923/N923,0),0)</f>
        <v>232</v>
      </c>
      <c r="S923" t="str">
        <f t="shared" si="58"/>
        <v>music</v>
      </c>
      <c r="T923" t="str">
        <f t="shared" si="59"/>
        <v>jazz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0">
        <f t="shared" si="56"/>
        <v>41932.530011574076</v>
      </c>
      <c r="K924">
        <v>1409143393</v>
      </c>
      <c r="L924" s="10">
        <f t="shared" si="57"/>
        <v>41897.530011574076</v>
      </c>
      <c r="M924" t="b">
        <v>0</v>
      </c>
      <c r="N924">
        <v>30</v>
      </c>
      <c r="O924" t="b">
        <v>0</v>
      </c>
      <c r="P924" t="s">
        <v>8278</v>
      </c>
      <c r="Q924" s="6">
        <f>E924/D924</f>
        <v>0.21037037037037037</v>
      </c>
      <c r="R924">
        <f>IFERROR(ROUND(E924/N924,0),0)</f>
        <v>189</v>
      </c>
      <c r="S924" t="str">
        <f t="shared" si="58"/>
        <v>music</v>
      </c>
      <c r="T924" t="str">
        <f t="shared" si="59"/>
        <v>jazz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0">
        <f t="shared" si="56"/>
        <v>41984.001423611116</v>
      </c>
      <c r="K925">
        <v>1414018923</v>
      </c>
      <c r="L925" s="10">
        <f t="shared" si="57"/>
        <v>41953.959756944445</v>
      </c>
      <c r="M925" t="b">
        <v>0</v>
      </c>
      <c r="N925">
        <v>6</v>
      </c>
      <c r="O925" t="b">
        <v>0</v>
      </c>
      <c r="P925" t="s">
        <v>8278</v>
      </c>
      <c r="Q925" s="6">
        <f>E925/D925</f>
        <v>2.1999999999999999E-2</v>
      </c>
      <c r="R925">
        <f>IFERROR(ROUND(E925/N925,0),0)</f>
        <v>55</v>
      </c>
      <c r="S925" t="str">
        <f t="shared" si="58"/>
        <v>music</v>
      </c>
      <c r="T925" t="str">
        <f t="shared" si="59"/>
        <v>jazz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0">
        <f t="shared" si="56"/>
        <v>41337.942928240736</v>
      </c>
      <c r="K926">
        <v>1358203069</v>
      </c>
      <c r="L926" s="10">
        <f t="shared" si="57"/>
        <v>41307.942928240736</v>
      </c>
      <c r="M926" t="b">
        <v>0</v>
      </c>
      <c r="N926">
        <v>15</v>
      </c>
      <c r="O926" t="b">
        <v>0</v>
      </c>
      <c r="P926" t="s">
        <v>8278</v>
      </c>
      <c r="Q926" s="6">
        <f>E926/D926</f>
        <v>0.109</v>
      </c>
      <c r="R926">
        <f>IFERROR(ROUND(E926/N926,0),0)</f>
        <v>22</v>
      </c>
      <c r="S926" t="str">
        <f t="shared" si="58"/>
        <v>music</v>
      </c>
      <c r="T926" t="str">
        <f t="shared" si="59"/>
        <v>jazz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0">
        <f t="shared" si="56"/>
        <v>41624.922581018516</v>
      </c>
      <c r="K927">
        <v>1382994511</v>
      </c>
      <c r="L927" s="10">
        <f t="shared" si="57"/>
        <v>41594.880914351852</v>
      </c>
      <c r="M927" t="b">
        <v>0</v>
      </c>
      <c r="N927">
        <v>5</v>
      </c>
      <c r="O927" t="b">
        <v>0</v>
      </c>
      <c r="P927" t="s">
        <v>8278</v>
      </c>
      <c r="Q927" s="6">
        <f>E927/D927</f>
        <v>2.6666666666666668E-2</v>
      </c>
      <c r="R927">
        <f>IFERROR(ROUND(E927/N927,0),0)</f>
        <v>32</v>
      </c>
      <c r="S927" t="str">
        <f t="shared" si="58"/>
        <v>music</v>
      </c>
      <c r="T927" t="str">
        <f t="shared" si="59"/>
        <v>jazz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0">
        <f t="shared" si="56"/>
        <v>40386.944444444445</v>
      </c>
      <c r="K928">
        <v>1276043330</v>
      </c>
      <c r="L928" s="10">
        <f t="shared" si="57"/>
        <v>40357.02002314815</v>
      </c>
      <c r="M928" t="b">
        <v>0</v>
      </c>
      <c r="N928">
        <v>0</v>
      </c>
      <c r="O928" t="b">
        <v>0</v>
      </c>
      <c r="P928" t="s">
        <v>8278</v>
      </c>
      <c r="Q928" s="6">
        <f>E928/D928</f>
        <v>0</v>
      </c>
      <c r="R928">
        <f>IFERROR(ROUND(E928/N928,0),0)</f>
        <v>0</v>
      </c>
      <c r="S928" t="str">
        <f t="shared" si="58"/>
        <v>music</v>
      </c>
      <c r="T928" t="str">
        <f t="shared" si="59"/>
        <v>jazz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0">
        <f t="shared" si="56"/>
        <v>41062.822858796295</v>
      </c>
      <c r="K929">
        <v>1334432695</v>
      </c>
      <c r="L929" s="10">
        <f t="shared" si="57"/>
        <v>41032.822858796295</v>
      </c>
      <c r="M929" t="b">
        <v>0</v>
      </c>
      <c r="N929">
        <v>0</v>
      </c>
      <c r="O929" t="b">
        <v>0</v>
      </c>
      <c r="P929" t="s">
        <v>8278</v>
      </c>
      <c r="Q929" s="6">
        <f>E929/D929</f>
        <v>0</v>
      </c>
      <c r="R929">
        <f>IFERROR(ROUND(E929/N929,0),0)</f>
        <v>0</v>
      </c>
      <c r="S929" t="str">
        <f t="shared" si="58"/>
        <v>music</v>
      </c>
      <c r="T929" t="str">
        <f t="shared" si="59"/>
        <v>jazz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0">
        <f t="shared" si="56"/>
        <v>41250</v>
      </c>
      <c r="K930">
        <v>1348864913</v>
      </c>
      <c r="L930" s="10">
        <f t="shared" si="57"/>
        <v>41199.86241898148</v>
      </c>
      <c r="M930" t="b">
        <v>0</v>
      </c>
      <c r="N930">
        <v>28</v>
      </c>
      <c r="O930" t="b">
        <v>0</v>
      </c>
      <c r="P930" t="s">
        <v>8278</v>
      </c>
      <c r="Q930" s="6">
        <f>E930/D930</f>
        <v>0.10862068965517241</v>
      </c>
      <c r="R930">
        <f>IFERROR(ROUND(E930/N930,0),0)</f>
        <v>56</v>
      </c>
      <c r="S930" t="str">
        <f t="shared" si="58"/>
        <v>music</v>
      </c>
      <c r="T930" t="str">
        <f t="shared" si="59"/>
        <v>jazz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0">
        <f t="shared" si="56"/>
        <v>41027.196400462963</v>
      </c>
      <c r="K931">
        <v>1331358169</v>
      </c>
      <c r="L931" s="10">
        <f t="shared" si="57"/>
        <v>40997.238067129627</v>
      </c>
      <c r="M931" t="b">
        <v>0</v>
      </c>
      <c r="N931">
        <v>0</v>
      </c>
      <c r="O931" t="b">
        <v>0</v>
      </c>
      <c r="P931" t="s">
        <v>8278</v>
      </c>
      <c r="Q931" s="6">
        <f>E931/D931</f>
        <v>0</v>
      </c>
      <c r="R931">
        <f>IFERROR(ROUND(E931/N931,0),0)</f>
        <v>0</v>
      </c>
      <c r="S931" t="str">
        <f t="shared" si="58"/>
        <v>music</v>
      </c>
      <c r="T931" t="str">
        <f t="shared" si="59"/>
        <v>jazz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0">
        <f t="shared" si="56"/>
        <v>40373.897222222222</v>
      </c>
      <c r="K932">
        <v>1273874306</v>
      </c>
      <c r="L932" s="10">
        <f t="shared" si="57"/>
        <v>40331.915578703702</v>
      </c>
      <c r="M932" t="b">
        <v>0</v>
      </c>
      <c r="N932">
        <v>5</v>
      </c>
      <c r="O932" t="b">
        <v>0</v>
      </c>
      <c r="P932" t="s">
        <v>8278</v>
      </c>
      <c r="Q932" s="6">
        <f>E932/D932</f>
        <v>0.38333333333333336</v>
      </c>
      <c r="R932">
        <f>IFERROR(ROUND(E932/N932,0),0)</f>
        <v>69</v>
      </c>
      <c r="S932" t="str">
        <f t="shared" si="58"/>
        <v>music</v>
      </c>
      <c r="T932" t="str">
        <f t="shared" si="59"/>
        <v>jazz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0">
        <f t="shared" si="56"/>
        <v>41733.916666666664</v>
      </c>
      <c r="K933">
        <v>1392021502</v>
      </c>
      <c r="L933" s="10">
        <f t="shared" si="57"/>
        <v>41699.359976851854</v>
      </c>
      <c r="M933" t="b">
        <v>0</v>
      </c>
      <c r="N933">
        <v>7</v>
      </c>
      <c r="O933" t="b">
        <v>0</v>
      </c>
      <c r="P933" t="s">
        <v>8278</v>
      </c>
      <c r="Q933" s="6">
        <f>E933/D933</f>
        <v>6.5500000000000003E-2</v>
      </c>
      <c r="R933">
        <f>IFERROR(ROUND(E933/N933,0),0)</f>
        <v>19</v>
      </c>
      <c r="S933" t="str">
        <f t="shared" si="58"/>
        <v>music</v>
      </c>
      <c r="T933" t="str">
        <f t="shared" si="59"/>
        <v>jazz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0">
        <f t="shared" si="56"/>
        <v>41374.927604166667</v>
      </c>
      <c r="K934">
        <v>1360106145</v>
      </c>
      <c r="L934" s="10">
        <f t="shared" si="57"/>
        <v>41329.969270833331</v>
      </c>
      <c r="M934" t="b">
        <v>0</v>
      </c>
      <c r="N934">
        <v>30</v>
      </c>
      <c r="O934" t="b">
        <v>0</v>
      </c>
      <c r="P934" t="s">
        <v>8278</v>
      </c>
      <c r="Q934" s="6">
        <f>E934/D934</f>
        <v>0.14536842105263159</v>
      </c>
      <c r="R934">
        <f>IFERROR(ROUND(E934/N934,0),0)</f>
        <v>46</v>
      </c>
      <c r="S934" t="str">
        <f t="shared" si="58"/>
        <v>music</v>
      </c>
      <c r="T934" t="str">
        <f t="shared" si="59"/>
        <v>jazz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0">
        <f t="shared" si="56"/>
        <v>41790.169085648144</v>
      </c>
      <c r="K935">
        <v>1394683409</v>
      </c>
      <c r="L935" s="10">
        <f t="shared" si="57"/>
        <v>41730.169085648144</v>
      </c>
      <c r="M935" t="b">
        <v>0</v>
      </c>
      <c r="N935">
        <v>2</v>
      </c>
      <c r="O935" t="b">
        <v>0</v>
      </c>
      <c r="P935" t="s">
        <v>8278</v>
      </c>
      <c r="Q935" s="6">
        <f>E935/D935</f>
        <v>0.06</v>
      </c>
      <c r="R935">
        <f>IFERROR(ROUND(E935/N935,0),0)</f>
        <v>60</v>
      </c>
      <c r="S935" t="str">
        <f t="shared" si="58"/>
        <v>music</v>
      </c>
      <c r="T935" t="str">
        <f t="shared" si="59"/>
        <v>jazz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0">
        <f t="shared" si="56"/>
        <v>41782.25</v>
      </c>
      <c r="K936">
        <v>1396633284</v>
      </c>
      <c r="L936" s="10">
        <f t="shared" si="57"/>
        <v>41752.737083333333</v>
      </c>
      <c r="M936" t="b">
        <v>0</v>
      </c>
      <c r="N936">
        <v>30</v>
      </c>
      <c r="O936" t="b">
        <v>0</v>
      </c>
      <c r="P936" t="s">
        <v>8278</v>
      </c>
      <c r="Q936" s="6">
        <f>E936/D936</f>
        <v>0.30399999999999999</v>
      </c>
      <c r="R936">
        <f>IFERROR(ROUND(E936/N936,0),0)</f>
        <v>51</v>
      </c>
      <c r="S936" t="str">
        <f t="shared" si="58"/>
        <v>music</v>
      </c>
      <c r="T936" t="str">
        <f t="shared" si="59"/>
        <v>jazz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0">
        <f t="shared" si="56"/>
        <v>42417.333668981482</v>
      </c>
      <c r="K937">
        <v>1451462429</v>
      </c>
      <c r="L937" s="10">
        <f t="shared" si="57"/>
        <v>42387.333668981482</v>
      </c>
      <c r="M937" t="b">
        <v>0</v>
      </c>
      <c r="N937">
        <v>2</v>
      </c>
      <c r="O937" t="b">
        <v>0</v>
      </c>
      <c r="P937" t="s">
        <v>8278</v>
      </c>
      <c r="Q937" s="6">
        <f>E937/D937</f>
        <v>1.4285714285714285E-2</v>
      </c>
      <c r="R937">
        <f>IFERROR(ROUND(E937/N937,0),0)</f>
        <v>25</v>
      </c>
      <c r="S937" t="str">
        <f t="shared" si="58"/>
        <v>music</v>
      </c>
      <c r="T937" t="str">
        <f t="shared" si="59"/>
        <v>jazz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0">
        <f t="shared" si="56"/>
        <v>40945.833333333336</v>
      </c>
      <c r="K938">
        <v>1323131689</v>
      </c>
      <c r="L938" s="10">
        <f t="shared" si="57"/>
        <v>40902.024178240739</v>
      </c>
      <c r="M938" t="b">
        <v>0</v>
      </c>
      <c r="N938">
        <v>0</v>
      </c>
      <c r="O938" t="b">
        <v>0</v>
      </c>
      <c r="P938" t="s">
        <v>8278</v>
      </c>
      <c r="Q938" s="6">
        <f>E938/D938</f>
        <v>0</v>
      </c>
      <c r="R938">
        <f>IFERROR(ROUND(E938/N938,0),0)</f>
        <v>0</v>
      </c>
      <c r="S938" t="str">
        <f t="shared" si="58"/>
        <v>music</v>
      </c>
      <c r="T938" t="str">
        <f t="shared" si="59"/>
        <v>jazz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0">
        <f t="shared" si="56"/>
        <v>41600.839780092589</v>
      </c>
      <c r="K939">
        <v>1380913757</v>
      </c>
      <c r="L939" s="10">
        <f t="shared" si="57"/>
        <v>41570.798113425924</v>
      </c>
      <c r="M939" t="b">
        <v>0</v>
      </c>
      <c r="N939">
        <v>2</v>
      </c>
      <c r="O939" t="b">
        <v>0</v>
      </c>
      <c r="P939" t="s">
        <v>8278</v>
      </c>
      <c r="Q939" s="6">
        <f>E939/D939</f>
        <v>1.1428571428571429E-2</v>
      </c>
      <c r="R939">
        <f>IFERROR(ROUND(E939/N939,0),0)</f>
        <v>20</v>
      </c>
      <c r="S939" t="str">
        <f t="shared" si="58"/>
        <v>music</v>
      </c>
      <c r="T939" t="str">
        <f t="shared" si="59"/>
        <v>jazz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0">
        <f t="shared" si="56"/>
        <v>41173.479722222226</v>
      </c>
      <c r="K940">
        <v>1343993448</v>
      </c>
      <c r="L940" s="10">
        <f t="shared" si="57"/>
        <v>41143.479722222226</v>
      </c>
      <c r="M940" t="b">
        <v>0</v>
      </c>
      <c r="N940">
        <v>1</v>
      </c>
      <c r="O940" t="b">
        <v>0</v>
      </c>
      <c r="P940" t="s">
        <v>8278</v>
      </c>
      <c r="Q940" s="6">
        <f>E940/D940</f>
        <v>3.5714285714285713E-3</v>
      </c>
      <c r="R940">
        <f>IFERROR(ROUND(E940/N940,0),0)</f>
        <v>25</v>
      </c>
      <c r="S940" t="str">
        <f t="shared" si="58"/>
        <v>music</v>
      </c>
      <c r="T940" t="str">
        <f t="shared" si="59"/>
        <v>jazz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0">
        <f t="shared" si="56"/>
        <v>41474.831944444442</v>
      </c>
      <c r="K941">
        <v>1369246738</v>
      </c>
      <c r="L941" s="10">
        <f t="shared" si="57"/>
        <v>41435.763171296298</v>
      </c>
      <c r="M941" t="b">
        <v>0</v>
      </c>
      <c r="N941">
        <v>2</v>
      </c>
      <c r="O941" t="b">
        <v>0</v>
      </c>
      <c r="P941" t="s">
        <v>8278</v>
      </c>
      <c r="Q941" s="6">
        <f>E941/D941</f>
        <v>1.4545454545454545E-2</v>
      </c>
      <c r="R941">
        <f>IFERROR(ROUND(E941/N941,0),0)</f>
        <v>20</v>
      </c>
      <c r="S941" t="str">
        <f t="shared" si="58"/>
        <v>music</v>
      </c>
      <c r="T941" t="str">
        <f t="shared" si="59"/>
        <v>jazz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0">
        <f t="shared" si="56"/>
        <v>42246.008402777778</v>
      </c>
      <c r="K942">
        <v>1435363926</v>
      </c>
      <c r="L942" s="10">
        <f t="shared" si="57"/>
        <v>42201.008402777778</v>
      </c>
      <c r="M942" t="b">
        <v>0</v>
      </c>
      <c r="N942">
        <v>14</v>
      </c>
      <c r="O942" t="b">
        <v>0</v>
      </c>
      <c r="P942" t="s">
        <v>8273</v>
      </c>
      <c r="Q942" s="6">
        <f>E942/D942</f>
        <v>0.17155555555555554</v>
      </c>
      <c r="R942">
        <f>IFERROR(ROUND(E942/N942,0),0)</f>
        <v>110</v>
      </c>
      <c r="S942" t="str">
        <f t="shared" si="58"/>
        <v>technology</v>
      </c>
      <c r="T942" t="str">
        <f t="shared" si="59"/>
        <v>wearables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0">
        <f t="shared" si="56"/>
        <v>42795.096585648149</v>
      </c>
      <c r="K943">
        <v>1484101145</v>
      </c>
      <c r="L943" s="10">
        <f t="shared" si="57"/>
        <v>42765.096585648149</v>
      </c>
      <c r="M943" t="b">
        <v>0</v>
      </c>
      <c r="N943">
        <v>31</v>
      </c>
      <c r="O943" t="b">
        <v>0</v>
      </c>
      <c r="P943" t="s">
        <v>8273</v>
      </c>
      <c r="Q943" s="6">
        <f>E943/D943</f>
        <v>2.3220000000000001E-2</v>
      </c>
      <c r="R943">
        <f>IFERROR(ROUND(E943/N943,0),0)</f>
        <v>37</v>
      </c>
      <c r="S943" t="str">
        <f t="shared" si="58"/>
        <v>technology</v>
      </c>
      <c r="T943" t="str">
        <f t="shared" si="59"/>
        <v>wearables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0">
        <f t="shared" si="56"/>
        <v>42437.843287037038</v>
      </c>
      <c r="K944">
        <v>1452716060</v>
      </c>
      <c r="L944" s="10">
        <f t="shared" si="57"/>
        <v>42401.843287037038</v>
      </c>
      <c r="M944" t="b">
        <v>0</v>
      </c>
      <c r="N944">
        <v>16</v>
      </c>
      <c r="O944" t="b">
        <v>0</v>
      </c>
      <c r="P944" t="s">
        <v>8273</v>
      </c>
      <c r="Q944" s="6">
        <f>E944/D944</f>
        <v>8.9066666666666669E-2</v>
      </c>
      <c r="R944">
        <f>IFERROR(ROUND(E944/N944,0),0)</f>
        <v>42</v>
      </c>
      <c r="S944" t="str">
        <f t="shared" si="58"/>
        <v>technology</v>
      </c>
      <c r="T944" t="str">
        <f t="shared" si="59"/>
        <v>wearables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0">
        <f t="shared" si="56"/>
        <v>42722.709548611107</v>
      </c>
      <c r="K945">
        <v>1477843305</v>
      </c>
      <c r="L945" s="10">
        <f t="shared" si="57"/>
        <v>42692.66788194445</v>
      </c>
      <c r="M945" t="b">
        <v>0</v>
      </c>
      <c r="N945">
        <v>12</v>
      </c>
      <c r="O945" t="b">
        <v>0</v>
      </c>
      <c r="P945" t="s">
        <v>8273</v>
      </c>
      <c r="Q945" s="6">
        <f>E945/D945</f>
        <v>9.633333333333334E-2</v>
      </c>
      <c r="R945">
        <f>IFERROR(ROUND(E945/N945,0),0)</f>
        <v>24</v>
      </c>
      <c r="S945" t="str">
        <f t="shared" si="58"/>
        <v>technology</v>
      </c>
      <c r="T945" t="str">
        <f t="shared" si="59"/>
        <v>wearables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0">
        <f t="shared" si="56"/>
        <v>42497.583333333328</v>
      </c>
      <c r="K946">
        <v>1458050450</v>
      </c>
      <c r="L946" s="10">
        <f t="shared" si="57"/>
        <v>42463.583912037036</v>
      </c>
      <c r="M946" t="b">
        <v>0</v>
      </c>
      <c r="N946">
        <v>96</v>
      </c>
      <c r="O946" t="b">
        <v>0</v>
      </c>
      <c r="P946" t="s">
        <v>8273</v>
      </c>
      <c r="Q946" s="6">
        <f>E946/D946</f>
        <v>0.13325999999999999</v>
      </c>
      <c r="R946">
        <f>IFERROR(ROUND(E946/N946,0),0)</f>
        <v>69</v>
      </c>
      <c r="S946" t="str">
        <f t="shared" si="58"/>
        <v>technology</v>
      </c>
      <c r="T946" t="str">
        <f t="shared" si="59"/>
        <v>wearables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0">
        <f t="shared" si="56"/>
        <v>42803.999305555553</v>
      </c>
      <c r="K947">
        <v>1482958626</v>
      </c>
      <c r="L947" s="10">
        <f t="shared" si="57"/>
        <v>42751.872986111106</v>
      </c>
      <c r="M947" t="b">
        <v>0</v>
      </c>
      <c r="N947">
        <v>16</v>
      </c>
      <c r="O947" t="b">
        <v>0</v>
      </c>
      <c r="P947" t="s">
        <v>8273</v>
      </c>
      <c r="Q947" s="6">
        <f>E947/D947</f>
        <v>2.4840000000000001E-2</v>
      </c>
      <c r="R947">
        <f>IFERROR(ROUND(E947/N947,0),0)</f>
        <v>155</v>
      </c>
      <c r="S947" t="str">
        <f t="shared" si="58"/>
        <v>technology</v>
      </c>
      <c r="T947" t="str">
        <f t="shared" si="59"/>
        <v>wearables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0">
        <f t="shared" si="56"/>
        <v>42641.750555555554</v>
      </c>
      <c r="K948">
        <v>1470852048</v>
      </c>
      <c r="L948" s="10">
        <f t="shared" si="57"/>
        <v>42611.750555555554</v>
      </c>
      <c r="M948" t="b">
        <v>0</v>
      </c>
      <c r="N948">
        <v>5</v>
      </c>
      <c r="O948" t="b">
        <v>0</v>
      </c>
      <c r="P948" t="s">
        <v>8273</v>
      </c>
      <c r="Q948" s="6">
        <f>E948/D948</f>
        <v>1.9066666666666666E-2</v>
      </c>
      <c r="R948">
        <f>IFERROR(ROUND(E948/N948,0),0)</f>
        <v>57</v>
      </c>
      <c r="S948" t="str">
        <f t="shared" si="58"/>
        <v>technology</v>
      </c>
      <c r="T948" t="str">
        <f t="shared" si="59"/>
        <v>wearables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0">
        <f t="shared" si="56"/>
        <v>42570.781319444446</v>
      </c>
      <c r="K949">
        <v>1462128306</v>
      </c>
      <c r="L949" s="10">
        <f t="shared" si="57"/>
        <v>42510.781319444446</v>
      </c>
      <c r="M949" t="b">
        <v>0</v>
      </c>
      <c r="N949">
        <v>0</v>
      </c>
      <c r="O949" t="b">
        <v>0</v>
      </c>
      <c r="P949" t="s">
        <v>8273</v>
      </c>
      <c r="Q949" s="6">
        <f>E949/D949</f>
        <v>0</v>
      </c>
      <c r="R949">
        <f>IFERROR(ROUND(E949/N949,0),0)</f>
        <v>0</v>
      </c>
      <c r="S949" t="str">
        <f t="shared" si="58"/>
        <v>technology</v>
      </c>
      <c r="T949" t="str">
        <f t="shared" si="59"/>
        <v>wearables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0">
        <f t="shared" si="56"/>
        <v>42460.828287037039</v>
      </c>
      <c r="K950">
        <v>1455220364</v>
      </c>
      <c r="L950" s="10">
        <f t="shared" si="57"/>
        <v>42430.828287037039</v>
      </c>
      <c r="M950" t="b">
        <v>0</v>
      </c>
      <c r="N950">
        <v>8</v>
      </c>
      <c r="O950" t="b">
        <v>0</v>
      </c>
      <c r="P950" t="s">
        <v>8273</v>
      </c>
      <c r="Q950" s="6">
        <f>E950/D950</f>
        <v>0.12</v>
      </c>
      <c r="R950">
        <f>IFERROR(ROUND(E950/N950,0),0)</f>
        <v>60</v>
      </c>
      <c r="S950" t="str">
        <f t="shared" si="58"/>
        <v>technology</v>
      </c>
      <c r="T950" t="str">
        <f t="shared" si="59"/>
        <v>wearables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0">
        <f t="shared" si="56"/>
        <v>42440.043703703705</v>
      </c>
      <c r="K951">
        <v>1450832576</v>
      </c>
      <c r="L951" s="10">
        <f t="shared" si="57"/>
        <v>42380.043703703705</v>
      </c>
      <c r="M951" t="b">
        <v>0</v>
      </c>
      <c r="N951">
        <v>7</v>
      </c>
      <c r="O951" t="b">
        <v>0</v>
      </c>
      <c r="P951" t="s">
        <v>8273</v>
      </c>
      <c r="Q951" s="6">
        <f>E951/D951</f>
        <v>1.3650000000000001E-2</v>
      </c>
      <c r="R951">
        <f>IFERROR(ROUND(E951/N951,0),0)</f>
        <v>39</v>
      </c>
      <c r="S951" t="str">
        <f t="shared" si="58"/>
        <v>technology</v>
      </c>
      <c r="T951" t="str">
        <f t="shared" si="59"/>
        <v>wearables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0">
        <f t="shared" si="56"/>
        <v>42405.750706018516</v>
      </c>
      <c r="K952">
        <v>1450461661</v>
      </c>
      <c r="L952" s="10">
        <f t="shared" si="57"/>
        <v>42375.750706018516</v>
      </c>
      <c r="M952" t="b">
        <v>0</v>
      </c>
      <c r="N952">
        <v>24</v>
      </c>
      <c r="O952" t="b">
        <v>0</v>
      </c>
      <c r="P952" t="s">
        <v>8273</v>
      </c>
      <c r="Q952" s="6">
        <f>E952/D952</f>
        <v>0.28039999999999998</v>
      </c>
      <c r="R952">
        <f>IFERROR(ROUND(E952/N952,0),0)</f>
        <v>58</v>
      </c>
      <c r="S952" t="str">
        <f t="shared" si="58"/>
        <v>technology</v>
      </c>
      <c r="T952" t="str">
        <f t="shared" si="59"/>
        <v>wearables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0">
        <f t="shared" si="56"/>
        <v>42544.653611111113</v>
      </c>
      <c r="K953">
        <v>1461166872</v>
      </c>
      <c r="L953" s="10">
        <f t="shared" si="57"/>
        <v>42499.653611111113</v>
      </c>
      <c r="M953" t="b">
        <v>0</v>
      </c>
      <c r="N953">
        <v>121</v>
      </c>
      <c r="O953" t="b">
        <v>0</v>
      </c>
      <c r="P953" t="s">
        <v>8273</v>
      </c>
      <c r="Q953" s="6">
        <f>E953/D953</f>
        <v>0.38390000000000002</v>
      </c>
      <c r="R953">
        <f>IFERROR(ROUND(E953/N953,0),0)</f>
        <v>159</v>
      </c>
      <c r="S953" t="str">
        <f t="shared" si="58"/>
        <v>technology</v>
      </c>
      <c r="T953" t="str">
        <f t="shared" si="59"/>
        <v>wearables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0">
        <f t="shared" si="56"/>
        <v>42711.655231481476</v>
      </c>
      <c r="K954">
        <v>1476888212</v>
      </c>
      <c r="L954" s="10">
        <f t="shared" si="57"/>
        <v>42681.613564814819</v>
      </c>
      <c r="M954" t="b">
        <v>0</v>
      </c>
      <c r="N954">
        <v>196</v>
      </c>
      <c r="O954" t="b">
        <v>0</v>
      </c>
      <c r="P954" t="s">
        <v>8273</v>
      </c>
      <c r="Q954" s="6">
        <f>E954/D954</f>
        <v>0.39942857142857141</v>
      </c>
      <c r="R954">
        <f>IFERROR(ROUND(E954/N954,0),0)</f>
        <v>100</v>
      </c>
      <c r="S954" t="str">
        <f t="shared" si="58"/>
        <v>technology</v>
      </c>
      <c r="T954" t="str">
        <f t="shared" si="59"/>
        <v>wearables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0">
        <f t="shared" si="56"/>
        <v>42048.164340277777</v>
      </c>
      <c r="K955">
        <v>1419566199</v>
      </c>
      <c r="L955" s="10">
        <f t="shared" si="57"/>
        <v>42018.164340277777</v>
      </c>
      <c r="M955" t="b">
        <v>0</v>
      </c>
      <c r="N955">
        <v>5</v>
      </c>
      <c r="O955" t="b">
        <v>0</v>
      </c>
      <c r="P955" t="s">
        <v>8273</v>
      </c>
      <c r="Q955" s="6">
        <f>E955/D955</f>
        <v>8.3999999999999995E-3</v>
      </c>
      <c r="R955">
        <f>IFERROR(ROUND(E955/N955,0),0)</f>
        <v>25</v>
      </c>
      <c r="S955" t="str">
        <f t="shared" si="58"/>
        <v>technology</v>
      </c>
      <c r="T955" t="str">
        <f t="shared" si="59"/>
        <v>wearables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0">
        <f t="shared" si="56"/>
        <v>42255.833784722221</v>
      </c>
      <c r="K956">
        <v>1436472039</v>
      </c>
      <c r="L956" s="10">
        <f t="shared" si="57"/>
        <v>42213.833784722221</v>
      </c>
      <c r="M956" t="b">
        <v>0</v>
      </c>
      <c r="N956">
        <v>73</v>
      </c>
      <c r="O956" t="b">
        <v>0</v>
      </c>
      <c r="P956" t="s">
        <v>8273</v>
      </c>
      <c r="Q956" s="6">
        <f>E956/D956</f>
        <v>0.43406666666666666</v>
      </c>
      <c r="R956">
        <f>IFERROR(ROUND(E956/N956,0),0)</f>
        <v>89</v>
      </c>
      <c r="S956" t="str">
        <f t="shared" si="58"/>
        <v>technology</v>
      </c>
      <c r="T956" t="str">
        <f t="shared" si="59"/>
        <v>wearables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0">
        <f t="shared" si="56"/>
        <v>42645.295138888891</v>
      </c>
      <c r="K957">
        <v>1470294300</v>
      </c>
      <c r="L957" s="10">
        <f t="shared" si="57"/>
        <v>42605.295138888891</v>
      </c>
      <c r="M957" t="b">
        <v>0</v>
      </c>
      <c r="N957">
        <v>93</v>
      </c>
      <c r="O957" t="b">
        <v>0</v>
      </c>
      <c r="P957" t="s">
        <v>8273</v>
      </c>
      <c r="Q957" s="6">
        <f>E957/D957</f>
        <v>5.6613333333333335E-2</v>
      </c>
      <c r="R957">
        <f>IFERROR(ROUND(E957/N957,0),0)</f>
        <v>183</v>
      </c>
      <c r="S957" t="str">
        <f t="shared" si="58"/>
        <v>technology</v>
      </c>
      <c r="T957" t="str">
        <f t="shared" si="59"/>
        <v>wearables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0">
        <f t="shared" si="56"/>
        <v>42139.872210648144</v>
      </c>
      <c r="K958">
        <v>1424901359</v>
      </c>
      <c r="L958" s="10">
        <f t="shared" si="57"/>
        <v>42079.913877314815</v>
      </c>
      <c r="M958" t="b">
        <v>0</v>
      </c>
      <c r="N958">
        <v>17</v>
      </c>
      <c r="O958" t="b">
        <v>0</v>
      </c>
      <c r="P958" t="s">
        <v>8273</v>
      </c>
      <c r="Q958" s="6">
        <f>E958/D958</f>
        <v>1.7219999999999999E-2</v>
      </c>
      <c r="R958">
        <f>IFERROR(ROUND(E958/N958,0),0)</f>
        <v>51</v>
      </c>
      <c r="S958" t="str">
        <f t="shared" si="58"/>
        <v>technology</v>
      </c>
      <c r="T958" t="str">
        <f t="shared" si="59"/>
        <v>wearables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0">
        <f t="shared" si="56"/>
        <v>42710.594131944439</v>
      </c>
      <c r="K959">
        <v>1476710133</v>
      </c>
      <c r="L959" s="10">
        <f t="shared" si="57"/>
        <v>42679.552465277782</v>
      </c>
      <c r="M959" t="b">
        <v>0</v>
      </c>
      <c r="N959">
        <v>7</v>
      </c>
      <c r="O959" t="b">
        <v>0</v>
      </c>
      <c r="P959" t="s">
        <v>8273</v>
      </c>
      <c r="Q959" s="6">
        <f>E959/D959</f>
        <v>1.9416666666666665E-2</v>
      </c>
      <c r="R959">
        <f>IFERROR(ROUND(E959/N959,0),0)</f>
        <v>33</v>
      </c>
      <c r="S959" t="str">
        <f t="shared" si="58"/>
        <v>technology</v>
      </c>
      <c r="T959" t="str">
        <f t="shared" si="59"/>
        <v>wearables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0">
        <f t="shared" si="56"/>
        <v>42123.207638888889</v>
      </c>
      <c r="K960">
        <v>1426792563</v>
      </c>
      <c r="L960" s="10">
        <f t="shared" si="57"/>
        <v>42101.802812499998</v>
      </c>
      <c r="M960" t="b">
        <v>0</v>
      </c>
      <c r="N960">
        <v>17</v>
      </c>
      <c r="O960" t="b">
        <v>0</v>
      </c>
      <c r="P960" t="s">
        <v>8273</v>
      </c>
      <c r="Q960" s="6">
        <f>E960/D960</f>
        <v>0.11328275684711328</v>
      </c>
      <c r="R960">
        <f>IFERROR(ROUND(E960/N960,0),0)</f>
        <v>52</v>
      </c>
      <c r="S960" t="str">
        <f t="shared" si="58"/>
        <v>technology</v>
      </c>
      <c r="T960" t="str">
        <f t="shared" si="59"/>
        <v>wearables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0">
        <f t="shared" si="56"/>
        <v>42042.174363425926</v>
      </c>
      <c r="K961">
        <v>1419048665</v>
      </c>
      <c r="L961" s="10">
        <f t="shared" si="57"/>
        <v>42012.174363425926</v>
      </c>
      <c r="M961" t="b">
        <v>0</v>
      </c>
      <c r="N961">
        <v>171</v>
      </c>
      <c r="O961" t="b">
        <v>0</v>
      </c>
      <c r="P961" t="s">
        <v>8273</v>
      </c>
      <c r="Q961" s="6">
        <f>E961/D961</f>
        <v>0.3886</v>
      </c>
      <c r="R961">
        <f>IFERROR(ROUND(E961/N961,0),0)</f>
        <v>114</v>
      </c>
      <c r="S961" t="str">
        <f t="shared" si="58"/>
        <v>technology</v>
      </c>
      <c r="T961" t="str">
        <f t="shared" si="59"/>
        <v>wearables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0">
        <f t="shared" si="56"/>
        <v>42827.585127314815</v>
      </c>
      <c r="K962">
        <v>1485874955</v>
      </c>
      <c r="L962" s="10">
        <f t="shared" si="57"/>
        <v>42785.626793981486</v>
      </c>
      <c r="M962" t="b">
        <v>0</v>
      </c>
      <c r="N962">
        <v>188</v>
      </c>
      <c r="O962" t="b">
        <v>0</v>
      </c>
      <c r="P962" t="s">
        <v>8273</v>
      </c>
      <c r="Q962" s="6">
        <f>E962/D962</f>
        <v>0.46100628930817611</v>
      </c>
      <c r="R962">
        <f>IFERROR(ROUND(E962/N962,0),0)</f>
        <v>136</v>
      </c>
      <c r="S962" t="str">
        <f t="shared" si="58"/>
        <v>technology</v>
      </c>
      <c r="T962" t="str">
        <f t="shared" si="59"/>
        <v>wearables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0">
        <f t="shared" ref="J963:J1026" si="60">(I963/86400)+25569+(-5+24)</f>
        <v>42805.791666666672</v>
      </c>
      <c r="K963">
        <v>1483634335</v>
      </c>
      <c r="L963" s="10">
        <f t="shared" ref="L963:L1026" si="61">(K963/86400)+25569+(-5+24)</f>
        <v>42759.693692129629</v>
      </c>
      <c r="M963" t="b">
        <v>0</v>
      </c>
      <c r="N963">
        <v>110</v>
      </c>
      <c r="O963" t="b">
        <v>0</v>
      </c>
      <c r="P963" t="s">
        <v>8273</v>
      </c>
      <c r="Q963" s="6">
        <f>E963/D963</f>
        <v>0.42188421052631581</v>
      </c>
      <c r="R963">
        <f>IFERROR(ROUND(E963/N963,0),0)</f>
        <v>364</v>
      </c>
      <c r="S963" t="str">
        <f t="shared" ref="S963:S1026" si="62">LEFT(P963,FIND("/",P963)-1)</f>
        <v>technology</v>
      </c>
      <c r="T963" t="str">
        <f t="shared" ref="T963:T1026" si="63">RIGHT(P963,LEN(P963)-FIND("/",P963))</f>
        <v>wearables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0">
        <f t="shared" si="60"/>
        <v>42430.712418981479</v>
      </c>
      <c r="K964">
        <v>1451927153</v>
      </c>
      <c r="L964" s="10">
        <f t="shared" si="61"/>
        <v>42392.712418981479</v>
      </c>
      <c r="M964" t="b">
        <v>0</v>
      </c>
      <c r="N964">
        <v>37</v>
      </c>
      <c r="O964" t="b">
        <v>0</v>
      </c>
      <c r="P964" t="s">
        <v>8273</v>
      </c>
      <c r="Q964" s="6">
        <f>E964/D964</f>
        <v>0.2848</v>
      </c>
      <c r="R964">
        <f>IFERROR(ROUND(E964/N964,0),0)</f>
        <v>19</v>
      </c>
      <c r="S964" t="str">
        <f t="shared" si="62"/>
        <v>technology</v>
      </c>
      <c r="T964" t="str">
        <f t="shared" si="63"/>
        <v>wearables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0">
        <f t="shared" si="60"/>
        <v>42679.635636574079</v>
      </c>
      <c r="K965">
        <v>1473693319</v>
      </c>
      <c r="L965" s="10">
        <f t="shared" si="61"/>
        <v>42644.635636574079</v>
      </c>
      <c r="M965" t="b">
        <v>0</v>
      </c>
      <c r="N965">
        <v>9</v>
      </c>
      <c r="O965" t="b">
        <v>0</v>
      </c>
      <c r="P965" t="s">
        <v>8273</v>
      </c>
      <c r="Q965" s="6">
        <f>E965/D965</f>
        <v>1.0771428571428571E-2</v>
      </c>
      <c r="R965">
        <f>IFERROR(ROUND(E965/N965,0),0)</f>
        <v>42</v>
      </c>
      <c r="S965" t="str">
        <f t="shared" si="62"/>
        <v>technology</v>
      </c>
      <c r="T965" t="str">
        <f t="shared" si="63"/>
        <v>wearables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0">
        <f t="shared" si="60"/>
        <v>42267.628692129627</v>
      </c>
      <c r="K966">
        <v>1437663919</v>
      </c>
      <c r="L966" s="10">
        <f t="shared" si="61"/>
        <v>42227.628692129627</v>
      </c>
      <c r="M966" t="b">
        <v>0</v>
      </c>
      <c r="N966">
        <v>29</v>
      </c>
      <c r="O966" t="b">
        <v>0</v>
      </c>
      <c r="P966" t="s">
        <v>8273</v>
      </c>
      <c r="Q966" s="6">
        <f>E966/D966</f>
        <v>7.9909090909090902E-3</v>
      </c>
      <c r="R966">
        <f>IFERROR(ROUND(E966/N966,0),0)</f>
        <v>30</v>
      </c>
      <c r="S966" t="str">
        <f t="shared" si="62"/>
        <v>technology</v>
      </c>
      <c r="T966" t="str">
        <f t="shared" si="63"/>
        <v>wearables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0">
        <f t="shared" si="60"/>
        <v>42688.165972222225</v>
      </c>
      <c r="K967">
        <v>1474676646</v>
      </c>
      <c r="L967" s="10">
        <f t="shared" si="61"/>
        <v>42656.016736111109</v>
      </c>
      <c r="M967" t="b">
        <v>0</v>
      </c>
      <c r="N967">
        <v>6</v>
      </c>
      <c r="O967" t="b">
        <v>0</v>
      </c>
      <c r="P967" t="s">
        <v>8273</v>
      </c>
      <c r="Q967" s="6">
        <f>E967/D967</f>
        <v>1.192E-2</v>
      </c>
      <c r="R967">
        <f>IFERROR(ROUND(E967/N967,0),0)</f>
        <v>50</v>
      </c>
      <c r="S967" t="str">
        <f t="shared" si="62"/>
        <v>technology</v>
      </c>
      <c r="T967" t="str">
        <f t="shared" si="63"/>
        <v>wearables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0">
        <f t="shared" si="60"/>
        <v>42668.635787037041</v>
      </c>
      <c r="K968">
        <v>1473174932</v>
      </c>
      <c r="L968" s="10">
        <f t="shared" si="61"/>
        <v>42638.635787037041</v>
      </c>
      <c r="M968" t="b">
        <v>0</v>
      </c>
      <c r="N968">
        <v>30</v>
      </c>
      <c r="O968" t="b">
        <v>0</v>
      </c>
      <c r="P968" t="s">
        <v>8273</v>
      </c>
      <c r="Q968" s="6">
        <f>E968/D968</f>
        <v>0.14799999999999999</v>
      </c>
      <c r="R968">
        <f>IFERROR(ROUND(E968/N968,0),0)</f>
        <v>59</v>
      </c>
      <c r="S968" t="str">
        <f t="shared" si="62"/>
        <v>technology</v>
      </c>
      <c r="T968" t="str">
        <f t="shared" si="63"/>
        <v>wearables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0">
        <f t="shared" si="60"/>
        <v>42501.21266203704</v>
      </c>
      <c r="K969">
        <v>1456121174</v>
      </c>
      <c r="L969" s="10">
        <f t="shared" si="61"/>
        <v>42441.254328703704</v>
      </c>
      <c r="M969" t="b">
        <v>0</v>
      </c>
      <c r="N969">
        <v>81</v>
      </c>
      <c r="O969" t="b">
        <v>0</v>
      </c>
      <c r="P969" t="s">
        <v>8273</v>
      </c>
      <c r="Q969" s="6">
        <f>E969/D969</f>
        <v>0.17810000000000001</v>
      </c>
      <c r="R969">
        <f>IFERROR(ROUND(E969/N969,0),0)</f>
        <v>44</v>
      </c>
      <c r="S969" t="str">
        <f t="shared" si="62"/>
        <v>technology</v>
      </c>
      <c r="T969" t="str">
        <f t="shared" si="63"/>
        <v>wearables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0">
        <f t="shared" si="60"/>
        <v>41885.847615740742</v>
      </c>
      <c r="K970">
        <v>1405542034</v>
      </c>
      <c r="L970" s="10">
        <f t="shared" si="61"/>
        <v>41855.847615740742</v>
      </c>
      <c r="M970" t="b">
        <v>0</v>
      </c>
      <c r="N970">
        <v>4</v>
      </c>
      <c r="O970" t="b">
        <v>0</v>
      </c>
      <c r="P970" t="s">
        <v>8273</v>
      </c>
      <c r="Q970" s="6">
        <f>E970/D970</f>
        <v>1.325E-2</v>
      </c>
      <c r="R970">
        <f>IFERROR(ROUND(E970/N970,0),0)</f>
        <v>27</v>
      </c>
      <c r="S970" t="str">
        <f t="shared" si="62"/>
        <v>technology</v>
      </c>
      <c r="T970" t="str">
        <f t="shared" si="63"/>
        <v>wearables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0">
        <f t="shared" si="60"/>
        <v>42794.30332175926</v>
      </c>
      <c r="K971">
        <v>1483773407</v>
      </c>
      <c r="L971" s="10">
        <f t="shared" si="61"/>
        <v>42761.30332175926</v>
      </c>
      <c r="M971" t="b">
        <v>0</v>
      </c>
      <c r="N971">
        <v>11</v>
      </c>
      <c r="O971" t="b">
        <v>0</v>
      </c>
      <c r="P971" t="s">
        <v>8273</v>
      </c>
      <c r="Q971" s="6">
        <f>E971/D971</f>
        <v>0.46666666666666667</v>
      </c>
      <c r="R971">
        <f>IFERROR(ROUND(E971/N971,0),0)</f>
        <v>1273</v>
      </c>
      <c r="S971" t="str">
        <f t="shared" si="62"/>
        <v>technology</v>
      </c>
      <c r="T971" t="str">
        <f t="shared" si="63"/>
        <v>wearables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0">
        <f t="shared" si="60"/>
        <v>42777.207638888889</v>
      </c>
      <c r="K972">
        <v>1481951853</v>
      </c>
      <c r="L972" s="10">
        <f t="shared" si="61"/>
        <v>42740.220520833333</v>
      </c>
      <c r="M972" t="b">
        <v>0</v>
      </c>
      <c r="N972">
        <v>14</v>
      </c>
      <c r="O972" t="b">
        <v>0</v>
      </c>
      <c r="P972" t="s">
        <v>8273</v>
      </c>
      <c r="Q972" s="6">
        <f>E972/D972</f>
        <v>0.4592</v>
      </c>
      <c r="R972">
        <f>IFERROR(ROUND(E972/N972,0),0)</f>
        <v>164</v>
      </c>
      <c r="S972" t="str">
        <f t="shared" si="62"/>
        <v>technology</v>
      </c>
      <c r="T972" t="str">
        <f t="shared" si="63"/>
        <v>wearables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0">
        <f t="shared" si="60"/>
        <v>42175.709027777775</v>
      </c>
      <c r="K973">
        <v>1429290060</v>
      </c>
      <c r="L973" s="10">
        <f t="shared" si="61"/>
        <v>42130.709027777775</v>
      </c>
      <c r="M973" t="b">
        <v>0</v>
      </c>
      <c r="N973">
        <v>5</v>
      </c>
      <c r="O973" t="b">
        <v>0</v>
      </c>
      <c r="P973" t="s">
        <v>8273</v>
      </c>
      <c r="Q973" s="6">
        <f>E973/D973</f>
        <v>2.2599999999999999E-3</v>
      </c>
      <c r="R973">
        <f>IFERROR(ROUND(E973/N973,0),0)</f>
        <v>45</v>
      </c>
      <c r="S973" t="str">
        <f t="shared" si="62"/>
        <v>technology</v>
      </c>
      <c r="T973" t="str">
        <f t="shared" si="63"/>
        <v>wearables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0">
        <f t="shared" si="60"/>
        <v>41905.290972222225</v>
      </c>
      <c r="K974">
        <v>1407271598</v>
      </c>
      <c r="L974" s="10">
        <f t="shared" si="61"/>
        <v>41875.865717592591</v>
      </c>
      <c r="M974" t="b">
        <v>0</v>
      </c>
      <c r="N974">
        <v>45</v>
      </c>
      <c r="O974" t="b">
        <v>0</v>
      </c>
      <c r="P974" t="s">
        <v>8273</v>
      </c>
      <c r="Q974" s="6">
        <f>E974/D974</f>
        <v>0.34625</v>
      </c>
      <c r="R974">
        <f>IFERROR(ROUND(E974/N974,0),0)</f>
        <v>154</v>
      </c>
      <c r="S974" t="str">
        <f t="shared" si="62"/>
        <v>technology</v>
      </c>
      <c r="T974" t="str">
        <f t="shared" si="63"/>
        <v>wearables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0">
        <f t="shared" si="60"/>
        <v>42336.056631944448</v>
      </c>
      <c r="K975">
        <v>1441844493</v>
      </c>
      <c r="L975" s="10">
        <f t="shared" si="61"/>
        <v>42276.014965277776</v>
      </c>
      <c r="M975" t="b">
        <v>0</v>
      </c>
      <c r="N975">
        <v>8</v>
      </c>
      <c r="O975" t="b">
        <v>0</v>
      </c>
      <c r="P975" t="s">
        <v>8273</v>
      </c>
      <c r="Q975" s="6">
        <f>E975/D975</f>
        <v>2.0549999999999999E-2</v>
      </c>
      <c r="R975">
        <f>IFERROR(ROUND(E975/N975,0),0)</f>
        <v>51</v>
      </c>
      <c r="S975" t="str">
        <f t="shared" si="62"/>
        <v>technology</v>
      </c>
      <c r="T975" t="str">
        <f t="shared" si="63"/>
        <v>wearables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0">
        <f t="shared" si="60"/>
        <v>42473.707824074074</v>
      </c>
      <c r="K976">
        <v>1456336756</v>
      </c>
      <c r="L976" s="10">
        <f t="shared" si="61"/>
        <v>42443.749490740738</v>
      </c>
      <c r="M976" t="b">
        <v>0</v>
      </c>
      <c r="N976">
        <v>3</v>
      </c>
      <c r="O976" t="b">
        <v>0</v>
      </c>
      <c r="P976" t="s">
        <v>8273</v>
      </c>
      <c r="Q976" s="6">
        <f>E976/D976</f>
        <v>5.5999999999999999E-3</v>
      </c>
      <c r="R976">
        <f>IFERROR(ROUND(E976/N976,0),0)</f>
        <v>93</v>
      </c>
      <c r="S976" t="str">
        <f t="shared" si="62"/>
        <v>technology</v>
      </c>
      <c r="T976" t="str">
        <f t="shared" si="63"/>
        <v>wearables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0">
        <f t="shared" si="60"/>
        <v>42568.696585648147</v>
      </c>
      <c r="K977">
        <v>1461948185</v>
      </c>
      <c r="L977" s="10">
        <f t="shared" si="61"/>
        <v>42508.696585648147</v>
      </c>
      <c r="M977" t="b">
        <v>0</v>
      </c>
      <c r="N977">
        <v>24</v>
      </c>
      <c r="O977" t="b">
        <v>0</v>
      </c>
      <c r="P977" t="s">
        <v>8273</v>
      </c>
      <c r="Q977" s="6">
        <f>E977/D977</f>
        <v>2.6069999999999999E-2</v>
      </c>
      <c r="R977">
        <f>IFERROR(ROUND(E977/N977,0),0)</f>
        <v>109</v>
      </c>
      <c r="S977" t="str">
        <f t="shared" si="62"/>
        <v>technology</v>
      </c>
      <c r="T977" t="str">
        <f t="shared" si="63"/>
        <v>wearables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0">
        <f t="shared" si="60"/>
        <v>42249.058993055558</v>
      </c>
      <c r="K978">
        <v>1435627497</v>
      </c>
      <c r="L978" s="10">
        <f t="shared" si="61"/>
        <v>42204.058993055558</v>
      </c>
      <c r="M978" t="b">
        <v>0</v>
      </c>
      <c r="N978">
        <v>18</v>
      </c>
      <c r="O978" t="b">
        <v>0</v>
      </c>
      <c r="P978" t="s">
        <v>8273</v>
      </c>
      <c r="Q978" s="6">
        <f>E978/D978</f>
        <v>1.9259999999999999E-2</v>
      </c>
      <c r="R978">
        <f>IFERROR(ROUND(E978/N978,0),0)</f>
        <v>161</v>
      </c>
      <c r="S978" t="str">
        <f t="shared" si="62"/>
        <v>technology</v>
      </c>
      <c r="T978" t="str">
        <f t="shared" si="63"/>
        <v>wearables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0">
        <f t="shared" si="60"/>
        <v>42440.942094907412</v>
      </c>
      <c r="K979">
        <v>1453502197</v>
      </c>
      <c r="L979" s="10">
        <f t="shared" si="61"/>
        <v>42410.942094907412</v>
      </c>
      <c r="M979" t="b">
        <v>0</v>
      </c>
      <c r="N979">
        <v>12</v>
      </c>
      <c r="O979" t="b">
        <v>0</v>
      </c>
      <c r="P979" t="s">
        <v>8273</v>
      </c>
      <c r="Q979" s="6">
        <f>E979/D979</f>
        <v>0.33666666666666667</v>
      </c>
      <c r="R979">
        <f>IFERROR(ROUND(E979/N979,0),0)</f>
        <v>76</v>
      </c>
      <c r="S979" t="str">
        <f t="shared" si="62"/>
        <v>technology</v>
      </c>
      <c r="T979" t="str">
        <f t="shared" si="63"/>
        <v>wearables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0">
        <f t="shared" si="60"/>
        <v>42444.309039351851</v>
      </c>
      <c r="K980">
        <v>1453793101</v>
      </c>
      <c r="L980" s="10">
        <f t="shared" si="61"/>
        <v>42414.309039351851</v>
      </c>
      <c r="M980" t="b">
        <v>0</v>
      </c>
      <c r="N980">
        <v>123</v>
      </c>
      <c r="O980" t="b">
        <v>0</v>
      </c>
      <c r="P980" t="s">
        <v>8273</v>
      </c>
      <c r="Q980" s="6">
        <f>E980/D980</f>
        <v>0.5626326718299024</v>
      </c>
      <c r="R980">
        <f>IFERROR(ROUND(E980/N980,0),0)</f>
        <v>791</v>
      </c>
      <c r="S980" t="str">
        <f t="shared" si="62"/>
        <v>technology</v>
      </c>
      <c r="T980" t="str">
        <f t="shared" si="63"/>
        <v>wearables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0">
        <f t="shared" si="60"/>
        <v>42560.790972222225</v>
      </c>
      <c r="K981">
        <v>1463392828</v>
      </c>
      <c r="L981" s="10">
        <f t="shared" si="61"/>
        <v>42525.416990740741</v>
      </c>
      <c r="M981" t="b">
        <v>0</v>
      </c>
      <c r="N981">
        <v>96</v>
      </c>
      <c r="O981" t="b">
        <v>0</v>
      </c>
      <c r="P981" t="s">
        <v>8273</v>
      </c>
      <c r="Q981" s="6">
        <f>E981/D981</f>
        <v>0.82817600000000002</v>
      </c>
      <c r="R981">
        <f>IFERROR(ROUND(E981/N981,0),0)</f>
        <v>302</v>
      </c>
      <c r="S981" t="str">
        <f t="shared" si="62"/>
        <v>technology</v>
      </c>
      <c r="T981" t="str">
        <f t="shared" si="63"/>
        <v>wearables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0">
        <f t="shared" si="60"/>
        <v>41992.945856481485</v>
      </c>
      <c r="K982">
        <v>1413495722</v>
      </c>
      <c r="L982" s="10">
        <f t="shared" si="61"/>
        <v>41947.904189814813</v>
      </c>
      <c r="M982" t="b">
        <v>0</v>
      </c>
      <c r="N982">
        <v>31</v>
      </c>
      <c r="O982" t="b">
        <v>0</v>
      </c>
      <c r="P982" t="s">
        <v>8273</v>
      </c>
      <c r="Q982" s="6">
        <f>E982/D982</f>
        <v>0.14860000000000001</v>
      </c>
      <c r="R982">
        <f>IFERROR(ROUND(E982/N982,0),0)</f>
        <v>48</v>
      </c>
      <c r="S982" t="str">
        <f t="shared" si="62"/>
        <v>technology</v>
      </c>
      <c r="T982" t="str">
        <f t="shared" si="63"/>
        <v>wearables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0">
        <f t="shared" si="60"/>
        <v>41879.947013888886</v>
      </c>
      <c r="K983">
        <v>1405032222</v>
      </c>
      <c r="L983" s="10">
        <f t="shared" si="61"/>
        <v>41849.947013888886</v>
      </c>
      <c r="M983" t="b">
        <v>0</v>
      </c>
      <c r="N983">
        <v>4</v>
      </c>
      <c r="O983" t="b">
        <v>0</v>
      </c>
      <c r="P983" t="s">
        <v>8273</v>
      </c>
      <c r="Q983" s="6">
        <f>E983/D983</f>
        <v>1.2375123751237513E-4</v>
      </c>
      <c r="R983">
        <f>IFERROR(ROUND(E983/N983,0),0)</f>
        <v>3</v>
      </c>
      <c r="S983" t="str">
        <f t="shared" si="62"/>
        <v>technology</v>
      </c>
      <c r="T983" t="str">
        <f t="shared" si="63"/>
        <v>wearables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0">
        <f t="shared" si="60"/>
        <v>42664.753310185188</v>
      </c>
      <c r="K984">
        <v>1472839486</v>
      </c>
      <c r="L984" s="10">
        <f t="shared" si="61"/>
        <v>42634.753310185188</v>
      </c>
      <c r="M984" t="b">
        <v>0</v>
      </c>
      <c r="N984">
        <v>3</v>
      </c>
      <c r="O984" t="b">
        <v>0</v>
      </c>
      <c r="P984" t="s">
        <v>8273</v>
      </c>
      <c r="Q984" s="6">
        <f>E984/D984</f>
        <v>1.7142857142857143E-4</v>
      </c>
      <c r="R984">
        <f>IFERROR(ROUND(E984/N984,0),0)</f>
        <v>1</v>
      </c>
      <c r="S984" t="str">
        <f t="shared" si="62"/>
        <v>technology</v>
      </c>
      <c r="T984" t="str">
        <f t="shared" si="63"/>
        <v>wearables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0">
        <f t="shared" si="60"/>
        <v>42624.870833333334</v>
      </c>
      <c r="K985">
        <v>1469289685</v>
      </c>
      <c r="L985" s="10">
        <f t="shared" si="61"/>
        <v>42593.667650462958</v>
      </c>
      <c r="M985" t="b">
        <v>0</v>
      </c>
      <c r="N985">
        <v>179</v>
      </c>
      <c r="O985" t="b">
        <v>0</v>
      </c>
      <c r="P985" t="s">
        <v>8273</v>
      </c>
      <c r="Q985" s="6">
        <f>E985/D985</f>
        <v>0.2950613611721471</v>
      </c>
      <c r="R985">
        <f>IFERROR(ROUND(E985/N985,0),0)</f>
        <v>172</v>
      </c>
      <c r="S985" t="str">
        <f t="shared" si="62"/>
        <v>technology</v>
      </c>
      <c r="T985" t="str">
        <f t="shared" si="63"/>
        <v>wearables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0">
        <f t="shared" si="60"/>
        <v>42110.074166666665</v>
      </c>
      <c r="K986">
        <v>1424918808</v>
      </c>
      <c r="L986" s="10">
        <f t="shared" si="61"/>
        <v>42080.11583333333</v>
      </c>
      <c r="M986" t="b">
        <v>0</v>
      </c>
      <c r="N986">
        <v>3</v>
      </c>
      <c r="O986" t="b">
        <v>0</v>
      </c>
      <c r="P986" t="s">
        <v>8273</v>
      </c>
      <c r="Q986" s="6">
        <f>E986/D986</f>
        <v>1.06E-2</v>
      </c>
      <c r="R986">
        <f>IFERROR(ROUND(E986/N986,0),0)</f>
        <v>35</v>
      </c>
      <c r="S986" t="str">
        <f t="shared" si="62"/>
        <v>technology</v>
      </c>
      <c r="T986" t="str">
        <f t="shared" si="63"/>
        <v>wearables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0">
        <f t="shared" si="60"/>
        <v>42388.958333333328</v>
      </c>
      <c r="K987">
        <v>1449011610</v>
      </c>
      <c r="L987" s="10">
        <f t="shared" si="61"/>
        <v>42358.967708333337</v>
      </c>
      <c r="M987" t="b">
        <v>0</v>
      </c>
      <c r="N987">
        <v>23</v>
      </c>
      <c r="O987" t="b">
        <v>0</v>
      </c>
      <c r="P987" t="s">
        <v>8273</v>
      </c>
      <c r="Q987" s="6">
        <f>E987/D987</f>
        <v>6.2933333333333327E-2</v>
      </c>
      <c r="R987">
        <f>IFERROR(ROUND(E987/N987,0),0)</f>
        <v>82</v>
      </c>
      <c r="S987" t="str">
        <f t="shared" si="62"/>
        <v>technology</v>
      </c>
      <c r="T987" t="str">
        <f t="shared" si="63"/>
        <v>wearables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0">
        <f t="shared" si="60"/>
        <v>42398</v>
      </c>
      <c r="K988">
        <v>1447698300</v>
      </c>
      <c r="L988" s="10">
        <f t="shared" si="61"/>
        <v>42343.767361111109</v>
      </c>
      <c r="M988" t="b">
        <v>0</v>
      </c>
      <c r="N988">
        <v>23</v>
      </c>
      <c r="O988" t="b">
        <v>0</v>
      </c>
      <c r="P988" t="s">
        <v>8273</v>
      </c>
      <c r="Q988" s="6">
        <f>E988/D988</f>
        <v>0.1275</v>
      </c>
      <c r="R988">
        <f>IFERROR(ROUND(E988/N988,0),0)</f>
        <v>111</v>
      </c>
      <c r="S988" t="str">
        <f t="shared" si="62"/>
        <v>technology</v>
      </c>
      <c r="T988" t="str">
        <f t="shared" si="63"/>
        <v>wearables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0">
        <f t="shared" si="60"/>
        <v>41832.294560185182</v>
      </c>
      <c r="K989">
        <v>1400051050</v>
      </c>
      <c r="L989" s="10">
        <f t="shared" si="61"/>
        <v>41792.294560185182</v>
      </c>
      <c r="M989" t="b">
        <v>0</v>
      </c>
      <c r="N989">
        <v>41</v>
      </c>
      <c r="O989" t="b">
        <v>0</v>
      </c>
      <c r="P989" t="s">
        <v>8273</v>
      </c>
      <c r="Q989" s="6">
        <f>E989/D989</f>
        <v>0.13220000000000001</v>
      </c>
      <c r="R989">
        <f>IFERROR(ROUND(E989/N989,0),0)</f>
        <v>161</v>
      </c>
      <c r="S989" t="str">
        <f t="shared" si="62"/>
        <v>technology</v>
      </c>
      <c r="T989" t="str">
        <f t="shared" si="63"/>
        <v>wearables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0">
        <f t="shared" si="60"/>
        <v>42663.356770833328</v>
      </c>
      <c r="K990">
        <v>1472718825</v>
      </c>
      <c r="L990" s="10">
        <f t="shared" si="61"/>
        <v>42633.356770833328</v>
      </c>
      <c r="M990" t="b">
        <v>0</v>
      </c>
      <c r="N990">
        <v>0</v>
      </c>
      <c r="O990" t="b">
        <v>0</v>
      </c>
      <c r="P990" t="s">
        <v>8273</v>
      </c>
      <c r="Q990" s="6">
        <f>E990/D990</f>
        <v>0</v>
      </c>
      <c r="R990">
        <f>IFERROR(ROUND(E990/N990,0),0)</f>
        <v>0</v>
      </c>
      <c r="S990" t="str">
        <f t="shared" si="62"/>
        <v>technology</v>
      </c>
      <c r="T990" t="str">
        <f t="shared" si="63"/>
        <v>wearables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0">
        <f t="shared" si="60"/>
        <v>42660.933969907404</v>
      </c>
      <c r="K991">
        <v>1472509495</v>
      </c>
      <c r="L991" s="10">
        <f t="shared" si="61"/>
        <v>42630.933969907404</v>
      </c>
      <c r="M991" t="b">
        <v>0</v>
      </c>
      <c r="N991">
        <v>32</v>
      </c>
      <c r="O991" t="b">
        <v>0</v>
      </c>
      <c r="P991" t="s">
        <v>8273</v>
      </c>
      <c r="Q991" s="6">
        <f>E991/D991</f>
        <v>0.16769999999999999</v>
      </c>
      <c r="R991">
        <f>IFERROR(ROUND(E991/N991,0),0)</f>
        <v>52</v>
      </c>
      <c r="S991" t="str">
        <f t="shared" si="62"/>
        <v>technology</v>
      </c>
      <c r="T991" t="str">
        <f t="shared" si="63"/>
        <v>wearables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0">
        <f t="shared" si="60"/>
        <v>41904.784305555557</v>
      </c>
      <c r="K992">
        <v>1407178164</v>
      </c>
      <c r="L992" s="10">
        <f t="shared" si="61"/>
        <v>41874.784305555557</v>
      </c>
      <c r="M992" t="b">
        <v>0</v>
      </c>
      <c r="N992">
        <v>2</v>
      </c>
      <c r="O992" t="b">
        <v>0</v>
      </c>
      <c r="P992" t="s">
        <v>8273</v>
      </c>
      <c r="Q992" s="6">
        <f>E992/D992</f>
        <v>1.0399999999999999E-3</v>
      </c>
      <c r="R992">
        <f>IFERROR(ROUND(E992/N992,0),0)</f>
        <v>13</v>
      </c>
      <c r="S992" t="str">
        <f t="shared" si="62"/>
        <v>technology</v>
      </c>
      <c r="T992" t="str">
        <f t="shared" si="63"/>
        <v>wearables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0">
        <f t="shared" si="60"/>
        <v>42582.785416666666</v>
      </c>
      <c r="K993">
        <v>1466186988</v>
      </c>
      <c r="L993" s="10">
        <f t="shared" si="61"/>
        <v>42557.75680555556</v>
      </c>
      <c r="M993" t="b">
        <v>0</v>
      </c>
      <c r="N993">
        <v>7</v>
      </c>
      <c r="O993" t="b">
        <v>0</v>
      </c>
      <c r="P993" t="s">
        <v>8273</v>
      </c>
      <c r="Q993" s="6">
        <f>E993/D993</f>
        <v>4.24E-2</v>
      </c>
      <c r="R993">
        <f>IFERROR(ROUND(E993/N993,0),0)</f>
        <v>30</v>
      </c>
      <c r="S993" t="str">
        <f t="shared" si="62"/>
        <v>technology</v>
      </c>
      <c r="T993" t="str">
        <f t="shared" si="63"/>
        <v>wearables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0">
        <f t="shared" si="60"/>
        <v>42516.883321759262</v>
      </c>
      <c r="K994">
        <v>1457475119</v>
      </c>
      <c r="L994" s="10">
        <f t="shared" si="61"/>
        <v>42456.924988425926</v>
      </c>
      <c r="M994" t="b">
        <v>0</v>
      </c>
      <c r="N994">
        <v>4</v>
      </c>
      <c r="O994" t="b">
        <v>0</v>
      </c>
      <c r="P994" t="s">
        <v>8273</v>
      </c>
      <c r="Q994" s="6">
        <f>E994/D994</f>
        <v>4.6699999999999997E-3</v>
      </c>
      <c r="R994">
        <f>IFERROR(ROUND(E994/N994,0),0)</f>
        <v>117</v>
      </c>
      <c r="S994" t="str">
        <f t="shared" si="62"/>
        <v>technology</v>
      </c>
      <c r="T994" t="str">
        <f t="shared" si="63"/>
        <v>wearables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0">
        <f t="shared" si="60"/>
        <v>42705.208333333328</v>
      </c>
      <c r="K995">
        <v>1476054568</v>
      </c>
      <c r="L995" s="10">
        <f t="shared" si="61"/>
        <v>42671.964907407411</v>
      </c>
      <c r="M995" t="b">
        <v>0</v>
      </c>
      <c r="N995">
        <v>196</v>
      </c>
      <c r="O995" t="b">
        <v>0</v>
      </c>
      <c r="P995" t="s">
        <v>8273</v>
      </c>
      <c r="Q995" s="6">
        <f>E995/D995</f>
        <v>0.25087142857142858</v>
      </c>
      <c r="R995">
        <f>IFERROR(ROUND(E995/N995,0),0)</f>
        <v>90</v>
      </c>
      <c r="S995" t="str">
        <f t="shared" si="62"/>
        <v>technology</v>
      </c>
      <c r="T995" t="str">
        <f t="shared" si="63"/>
        <v>wearables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0">
        <f t="shared" si="60"/>
        <v>41992.957638888889</v>
      </c>
      <c r="K996">
        <v>1412835530</v>
      </c>
      <c r="L996" s="10">
        <f t="shared" si="61"/>
        <v>41940.263078703705</v>
      </c>
      <c r="M996" t="b">
        <v>0</v>
      </c>
      <c r="N996">
        <v>11</v>
      </c>
      <c r="O996" t="b">
        <v>0</v>
      </c>
      <c r="P996" t="s">
        <v>8273</v>
      </c>
      <c r="Q996" s="6">
        <f>E996/D996</f>
        <v>2.3345000000000001E-2</v>
      </c>
      <c r="R996">
        <f>IFERROR(ROUND(E996/N996,0),0)</f>
        <v>424</v>
      </c>
      <c r="S996" t="str">
        <f t="shared" si="62"/>
        <v>technology</v>
      </c>
      <c r="T996" t="str">
        <f t="shared" si="63"/>
        <v>wearables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0">
        <f t="shared" si="60"/>
        <v>41991.666666666672</v>
      </c>
      <c r="K997">
        <v>1415140480</v>
      </c>
      <c r="L997" s="10">
        <f t="shared" si="61"/>
        <v>41966.940740740742</v>
      </c>
      <c r="M997" t="b">
        <v>0</v>
      </c>
      <c r="N997">
        <v>9</v>
      </c>
      <c r="O997" t="b">
        <v>0</v>
      </c>
      <c r="P997" t="s">
        <v>8273</v>
      </c>
      <c r="Q997" s="6">
        <f>E997/D997</f>
        <v>7.2599999999999998E-2</v>
      </c>
      <c r="R997">
        <f>IFERROR(ROUND(E997/N997,0),0)</f>
        <v>81</v>
      </c>
      <c r="S997" t="str">
        <f t="shared" si="62"/>
        <v>technology</v>
      </c>
      <c r="T997" t="str">
        <f t="shared" si="63"/>
        <v>wearables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0">
        <f t="shared" si="60"/>
        <v>41866.643750000003</v>
      </c>
      <c r="K998">
        <v>1403902060</v>
      </c>
      <c r="L998" s="10">
        <f t="shared" si="61"/>
        <v>41836.866435185184</v>
      </c>
      <c r="M998" t="b">
        <v>0</v>
      </c>
      <c r="N998">
        <v>5</v>
      </c>
      <c r="O998" t="b">
        <v>0</v>
      </c>
      <c r="P998" t="s">
        <v>8273</v>
      </c>
      <c r="Q998" s="6">
        <f>E998/D998</f>
        <v>1.6250000000000001E-2</v>
      </c>
      <c r="R998">
        <f>IFERROR(ROUND(E998/N998,0),0)</f>
        <v>13</v>
      </c>
      <c r="S998" t="str">
        <f t="shared" si="62"/>
        <v>technology</v>
      </c>
      <c r="T998" t="str">
        <f t="shared" si="63"/>
        <v>wearables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0">
        <f t="shared" si="60"/>
        <v>41990.144641203704</v>
      </c>
      <c r="K999">
        <v>1414549697</v>
      </c>
      <c r="L999" s="10">
        <f t="shared" si="61"/>
        <v>41960.10297453704</v>
      </c>
      <c r="M999" t="b">
        <v>0</v>
      </c>
      <c r="N999">
        <v>8</v>
      </c>
      <c r="O999" t="b">
        <v>0</v>
      </c>
      <c r="P999" t="s">
        <v>8273</v>
      </c>
      <c r="Q999" s="6">
        <f>E999/D999</f>
        <v>1.2999999999999999E-2</v>
      </c>
      <c r="R999">
        <f>IFERROR(ROUND(E999/N999,0),0)</f>
        <v>8</v>
      </c>
      <c r="S999" t="str">
        <f t="shared" si="62"/>
        <v>technology</v>
      </c>
      <c r="T999" t="str">
        <f t="shared" si="63"/>
        <v>wearables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0">
        <f t="shared" si="60"/>
        <v>42346.210659722223</v>
      </c>
      <c r="K1000">
        <v>1444017801</v>
      </c>
      <c r="L1000" s="10">
        <f t="shared" si="61"/>
        <v>42301.168993055559</v>
      </c>
      <c r="M1000" t="b">
        <v>0</v>
      </c>
      <c r="N1000">
        <v>229</v>
      </c>
      <c r="O1000" t="b">
        <v>0</v>
      </c>
      <c r="P1000" t="s">
        <v>8273</v>
      </c>
      <c r="Q1000" s="6">
        <f>E1000/D1000</f>
        <v>0.58558333333333334</v>
      </c>
      <c r="R1000">
        <f>IFERROR(ROUND(E1000/N1000,0),0)</f>
        <v>153</v>
      </c>
      <c r="S1000" t="str">
        <f t="shared" si="62"/>
        <v>technology</v>
      </c>
      <c r="T1000" t="str">
        <f t="shared" si="63"/>
        <v>wearables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0">
        <f t="shared" si="60"/>
        <v>41975.334722222222</v>
      </c>
      <c r="K1001">
        <v>1413270690</v>
      </c>
      <c r="L1001" s="10">
        <f t="shared" si="61"/>
        <v>41945.29965277778</v>
      </c>
      <c r="M1001" t="b">
        <v>0</v>
      </c>
      <c r="N1001">
        <v>40</v>
      </c>
      <c r="O1001" t="b">
        <v>0</v>
      </c>
      <c r="P1001" t="s">
        <v>8273</v>
      </c>
      <c r="Q1001" s="6">
        <f>E1001/D1001</f>
        <v>7.7886666666666673E-2</v>
      </c>
      <c r="R1001">
        <f>IFERROR(ROUND(E1001/N1001,0),0)</f>
        <v>292</v>
      </c>
      <c r="S1001" t="str">
        <f t="shared" si="62"/>
        <v>technology</v>
      </c>
      <c r="T1001" t="str">
        <f t="shared" si="63"/>
        <v>wearables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0">
        <f t="shared" si="60"/>
        <v>42828.018055555556</v>
      </c>
      <c r="K1002">
        <v>1484357160</v>
      </c>
      <c r="L1002" s="10">
        <f t="shared" si="61"/>
        <v>42768.05972222222</v>
      </c>
      <c r="M1002" t="b">
        <v>0</v>
      </c>
      <c r="N1002">
        <v>6</v>
      </c>
      <c r="O1002" t="b">
        <v>0</v>
      </c>
      <c r="P1002" t="s">
        <v>8273</v>
      </c>
      <c r="Q1002" s="6">
        <f>E1002/D1002</f>
        <v>2.2157147647256063E-2</v>
      </c>
      <c r="R1002">
        <f>IFERROR(ROUND(E1002/N1002,0),0)</f>
        <v>3304</v>
      </c>
      <c r="S1002" t="str">
        <f t="shared" si="62"/>
        <v>technology</v>
      </c>
      <c r="T1002" t="str">
        <f t="shared" si="63"/>
        <v>wearables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0">
        <f t="shared" si="60"/>
        <v>42784.720057870371</v>
      </c>
      <c r="K1003">
        <v>1481908613</v>
      </c>
      <c r="L1003" s="10">
        <f t="shared" si="61"/>
        <v>42739.720057870371</v>
      </c>
      <c r="M1003" t="b">
        <v>0</v>
      </c>
      <c r="N1003">
        <v>4</v>
      </c>
      <c r="O1003" t="b">
        <v>0</v>
      </c>
      <c r="P1003" t="s">
        <v>8273</v>
      </c>
      <c r="Q1003" s="6">
        <f>E1003/D1003</f>
        <v>1.04</v>
      </c>
      <c r="R1003">
        <f>IFERROR(ROUND(E1003/N1003,0),0)</f>
        <v>1300</v>
      </c>
      <c r="S1003" t="str">
        <f t="shared" si="62"/>
        <v>technology</v>
      </c>
      <c r="T1003" t="str">
        <f t="shared" si="63"/>
        <v>wearables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0">
        <f t="shared" si="60"/>
        <v>42374.249305555553</v>
      </c>
      <c r="K1004">
        <v>1447777514</v>
      </c>
      <c r="L1004" s="10">
        <f t="shared" si="61"/>
        <v>42344.684189814812</v>
      </c>
      <c r="M1004" t="b">
        <v>0</v>
      </c>
      <c r="N1004">
        <v>22</v>
      </c>
      <c r="O1004" t="b">
        <v>0</v>
      </c>
      <c r="P1004" t="s">
        <v>8273</v>
      </c>
      <c r="Q1004" s="6">
        <f>E1004/D1004</f>
        <v>0.29602960296029601</v>
      </c>
      <c r="R1004">
        <f>IFERROR(ROUND(E1004/N1004,0),0)</f>
        <v>135</v>
      </c>
      <c r="S1004" t="str">
        <f t="shared" si="62"/>
        <v>technology</v>
      </c>
      <c r="T1004" t="str">
        <f t="shared" si="63"/>
        <v>wearables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0">
        <f t="shared" si="60"/>
        <v>42829.667372685188</v>
      </c>
      <c r="K1005">
        <v>1487091661</v>
      </c>
      <c r="L1005" s="10">
        <f t="shared" si="61"/>
        <v>42799.709039351852</v>
      </c>
      <c r="M1005" t="b">
        <v>0</v>
      </c>
      <c r="N1005">
        <v>15</v>
      </c>
      <c r="O1005" t="b">
        <v>0</v>
      </c>
      <c r="P1005" t="s">
        <v>8273</v>
      </c>
      <c r="Q1005" s="6">
        <f>E1005/D1005</f>
        <v>0.16055</v>
      </c>
      <c r="R1005">
        <f>IFERROR(ROUND(E1005/N1005,0),0)</f>
        <v>214</v>
      </c>
      <c r="S1005" t="str">
        <f t="shared" si="62"/>
        <v>technology</v>
      </c>
      <c r="T1005" t="str">
        <f t="shared" si="63"/>
        <v>wearables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0">
        <f t="shared" si="60"/>
        <v>42437.708645833336</v>
      </c>
      <c r="K1006">
        <v>1453222827</v>
      </c>
      <c r="L1006" s="10">
        <f t="shared" si="61"/>
        <v>42407.708645833336</v>
      </c>
      <c r="M1006" t="b">
        <v>0</v>
      </c>
      <c r="N1006">
        <v>95</v>
      </c>
      <c r="O1006" t="b">
        <v>0</v>
      </c>
      <c r="P1006" t="s">
        <v>8273</v>
      </c>
      <c r="Q1006" s="6">
        <f>E1006/D1006</f>
        <v>0.82208000000000003</v>
      </c>
      <c r="R1006">
        <f>IFERROR(ROUND(E1006/N1006,0),0)</f>
        <v>216</v>
      </c>
      <c r="S1006" t="str">
        <f t="shared" si="62"/>
        <v>technology</v>
      </c>
      <c r="T1006" t="str">
        <f t="shared" si="63"/>
        <v>wearables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0">
        <f t="shared" si="60"/>
        <v>42326.624803240746</v>
      </c>
      <c r="K1007">
        <v>1443538783</v>
      </c>
      <c r="L1007" s="10">
        <f t="shared" si="61"/>
        <v>42295.624803240746</v>
      </c>
      <c r="M1007" t="b">
        <v>0</v>
      </c>
      <c r="N1007">
        <v>161</v>
      </c>
      <c r="O1007" t="b">
        <v>0</v>
      </c>
      <c r="P1007" t="s">
        <v>8273</v>
      </c>
      <c r="Q1007" s="6">
        <f>E1007/D1007</f>
        <v>0.75051000000000001</v>
      </c>
      <c r="R1007">
        <f>IFERROR(ROUND(E1007/N1007,0),0)</f>
        <v>932</v>
      </c>
      <c r="S1007" t="str">
        <f t="shared" si="62"/>
        <v>technology</v>
      </c>
      <c r="T1007" t="str">
        <f t="shared" si="63"/>
        <v>wearables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0">
        <f t="shared" si="60"/>
        <v>42004.299305555556</v>
      </c>
      <c r="K1008">
        <v>1417654672</v>
      </c>
      <c r="L1008" s="10">
        <f t="shared" si="61"/>
        <v>41996.040185185186</v>
      </c>
      <c r="M1008" t="b">
        <v>0</v>
      </c>
      <c r="N1008">
        <v>8</v>
      </c>
      <c r="O1008" t="b">
        <v>0</v>
      </c>
      <c r="P1008" t="s">
        <v>8273</v>
      </c>
      <c r="Q1008" s="6">
        <f>E1008/D1008</f>
        <v>5.8500000000000003E-2</v>
      </c>
      <c r="R1008">
        <f>IFERROR(ROUND(E1008/N1008,0),0)</f>
        <v>29</v>
      </c>
      <c r="S1008" t="str">
        <f t="shared" si="62"/>
        <v>technology</v>
      </c>
      <c r="T1008" t="str">
        <f t="shared" si="63"/>
        <v>wearables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0">
        <f t="shared" si="60"/>
        <v>42737.6252662037</v>
      </c>
      <c r="K1009">
        <v>1478095223</v>
      </c>
      <c r="L1009" s="10">
        <f t="shared" si="61"/>
        <v>42695.583599537036</v>
      </c>
      <c r="M1009" t="b">
        <v>0</v>
      </c>
      <c r="N1009">
        <v>76</v>
      </c>
      <c r="O1009" t="b">
        <v>0</v>
      </c>
      <c r="P1009" t="s">
        <v>8273</v>
      </c>
      <c r="Q1009" s="6">
        <f>E1009/D1009</f>
        <v>0.44319999999999998</v>
      </c>
      <c r="R1009">
        <f>IFERROR(ROUND(E1009/N1009,0),0)</f>
        <v>175</v>
      </c>
      <c r="S1009" t="str">
        <f t="shared" si="62"/>
        <v>technology</v>
      </c>
      <c r="T1009" t="str">
        <f t="shared" si="63"/>
        <v>wearables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0">
        <f t="shared" si="60"/>
        <v>42751.809201388889</v>
      </c>
      <c r="K1010">
        <v>1480361115</v>
      </c>
      <c r="L1010" s="10">
        <f t="shared" si="61"/>
        <v>42721.809201388889</v>
      </c>
      <c r="M1010" t="b">
        <v>0</v>
      </c>
      <c r="N1010">
        <v>1</v>
      </c>
      <c r="O1010" t="b">
        <v>0</v>
      </c>
      <c r="P1010" t="s">
        <v>8273</v>
      </c>
      <c r="Q1010" s="6">
        <f>E1010/D1010</f>
        <v>2.6737967914438501E-3</v>
      </c>
      <c r="R1010">
        <f>IFERROR(ROUND(E1010/N1010,0),0)</f>
        <v>250</v>
      </c>
      <c r="S1010" t="str">
        <f t="shared" si="62"/>
        <v>technology</v>
      </c>
      <c r="T1010" t="str">
        <f t="shared" si="63"/>
        <v>wearables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0">
        <f t="shared" si="60"/>
        <v>42559.604699074072</v>
      </c>
      <c r="K1011">
        <v>1463754646</v>
      </c>
      <c r="L1011" s="10">
        <f t="shared" si="61"/>
        <v>42529.604699074072</v>
      </c>
      <c r="M1011" t="b">
        <v>0</v>
      </c>
      <c r="N1011">
        <v>101</v>
      </c>
      <c r="O1011" t="b">
        <v>0</v>
      </c>
      <c r="P1011" t="s">
        <v>8273</v>
      </c>
      <c r="Q1011" s="6">
        <f>E1011/D1011</f>
        <v>0.1313</v>
      </c>
      <c r="R1011">
        <f>IFERROR(ROUND(E1011/N1011,0),0)</f>
        <v>65</v>
      </c>
      <c r="S1011" t="str">
        <f t="shared" si="62"/>
        <v>technology</v>
      </c>
      <c r="T1011" t="str">
        <f t="shared" si="63"/>
        <v>wearables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0">
        <f t="shared" si="60"/>
        <v>42637.124305555553</v>
      </c>
      <c r="K1012">
        <v>1468180462</v>
      </c>
      <c r="L1012" s="10">
        <f t="shared" si="61"/>
        <v>42580.829421296294</v>
      </c>
      <c r="M1012" t="b">
        <v>0</v>
      </c>
      <c r="N1012">
        <v>4</v>
      </c>
      <c r="O1012" t="b">
        <v>0</v>
      </c>
      <c r="P1012" t="s">
        <v>8273</v>
      </c>
      <c r="Q1012" s="6">
        <f>E1012/D1012</f>
        <v>1.9088937093275488E-3</v>
      </c>
      <c r="R1012">
        <f>IFERROR(ROUND(E1012/N1012,0),0)</f>
        <v>55</v>
      </c>
      <c r="S1012" t="str">
        <f t="shared" si="62"/>
        <v>technology</v>
      </c>
      <c r="T1012" t="str">
        <f t="shared" si="63"/>
        <v>wearables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0">
        <f t="shared" si="60"/>
        <v>42010.898090277777</v>
      </c>
      <c r="K1013">
        <v>1415050395</v>
      </c>
      <c r="L1013" s="10">
        <f t="shared" si="61"/>
        <v>41965.898090277777</v>
      </c>
      <c r="M1013" t="b">
        <v>0</v>
      </c>
      <c r="N1013">
        <v>1</v>
      </c>
      <c r="O1013" t="b">
        <v>0</v>
      </c>
      <c r="P1013" t="s">
        <v>8273</v>
      </c>
      <c r="Q1013" s="6">
        <f>E1013/D1013</f>
        <v>3.7499999999999999E-3</v>
      </c>
      <c r="R1013">
        <f>IFERROR(ROUND(E1013/N1013,0),0)</f>
        <v>75</v>
      </c>
      <c r="S1013" t="str">
        <f t="shared" si="62"/>
        <v>technology</v>
      </c>
      <c r="T1013" t="str">
        <f t="shared" si="63"/>
        <v>wearables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0">
        <f t="shared" si="60"/>
        <v>42778.440416666665</v>
      </c>
      <c r="K1014">
        <v>1481366052</v>
      </c>
      <c r="L1014" s="10">
        <f t="shared" si="61"/>
        <v>42733.440416666665</v>
      </c>
      <c r="M1014" t="b">
        <v>0</v>
      </c>
      <c r="N1014">
        <v>775</v>
      </c>
      <c r="O1014" t="b">
        <v>0</v>
      </c>
      <c r="P1014" t="s">
        <v>8273</v>
      </c>
      <c r="Q1014" s="6">
        <f>E1014/D1014</f>
        <v>215.35021</v>
      </c>
      <c r="R1014">
        <f>IFERROR(ROUND(E1014/N1014,0),0)</f>
        <v>1389</v>
      </c>
      <c r="S1014" t="str">
        <f t="shared" si="62"/>
        <v>technology</v>
      </c>
      <c r="T1014" t="str">
        <f t="shared" si="63"/>
        <v>wearables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0">
        <f t="shared" si="60"/>
        <v>42386.833333333328</v>
      </c>
      <c r="K1015">
        <v>1449000056</v>
      </c>
      <c r="L1015" s="10">
        <f t="shared" si="61"/>
        <v>42358.833981481483</v>
      </c>
      <c r="M1015" t="b">
        <v>0</v>
      </c>
      <c r="N1015">
        <v>90</v>
      </c>
      <c r="O1015" t="b">
        <v>0</v>
      </c>
      <c r="P1015" t="s">
        <v>8273</v>
      </c>
      <c r="Q1015" s="6">
        <f>E1015/D1015</f>
        <v>0.34527999999999998</v>
      </c>
      <c r="R1015">
        <f>IFERROR(ROUND(E1015/N1015,0),0)</f>
        <v>96</v>
      </c>
      <c r="S1015" t="str">
        <f t="shared" si="62"/>
        <v>technology</v>
      </c>
      <c r="T1015" t="str">
        <f t="shared" si="63"/>
        <v>wearables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0">
        <f t="shared" si="60"/>
        <v>42024.002488425926</v>
      </c>
      <c r="K1016">
        <v>1415750615</v>
      </c>
      <c r="L1016" s="10">
        <f t="shared" si="61"/>
        <v>41974.002488425926</v>
      </c>
      <c r="M1016" t="b">
        <v>0</v>
      </c>
      <c r="N1016">
        <v>16</v>
      </c>
      <c r="O1016" t="b">
        <v>0</v>
      </c>
      <c r="P1016" t="s">
        <v>8273</v>
      </c>
      <c r="Q1016" s="6">
        <f>E1016/D1016</f>
        <v>0.30599999999999999</v>
      </c>
      <c r="R1016">
        <f>IFERROR(ROUND(E1016/N1016,0),0)</f>
        <v>191</v>
      </c>
      <c r="S1016" t="str">
        <f t="shared" si="62"/>
        <v>technology</v>
      </c>
      <c r="T1016" t="str">
        <f t="shared" si="63"/>
        <v>wearables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0">
        <f t="shared" si="60"/>
        <v>42352.920081018514</v>
      </c>
      <c r="K1017">
        <v>1445893495</v>
      </c>
      <c r="L1017" s="10">
        <f t="shared" si="61"/>
        <v>42322.878414351857</v>
      </c>
      <c r="M1017" t="b">
        <v>0</v>
      </c>
      <c r="N1017">
        <v>6</v>
      </c>
      <c r="O1017" t="b">
        <v>0</v>
      </c>
      <c r="P1017" t="s">
        <v>8273</v>
      </c>
      <c r="Q1017" s="6">
        <f>E1017/D1017</f>
        <v>2.6666666666666668E-2</v>
      </c>
      <c r="R1017">
        <f>IFERROR(ROUND(E1017/N1017,0),0)</f>
        <v>40</v>
      </c>
      <c r="S1017" t="str">
        <f t="shared" si="62"/>
        <v>technology</v>
      </c>
      <c r="T1017" t="str">
        <f t="shared" si="63"/>
        <v>wearables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0">
        <f t="shared" si="60"/>
        <v>42486.065462962964</v>
      </c>
      <c r="K1018">
        <v>1456108456</v>
      </c>
      <c r="L1018" s="10">
        <f t="shared" si="61"/>
        <v>42441.107129629629</v>
      </c>
      <c r="M1018" t="b">
        <v>0</v>
      </c>
      <c r="N1018">
        <v>38</v>
      </c>
      <c r="O1018" t="b">
        <v>0</v>
      </c>
      <c r="P1018" t="s">
        <v>8273</v>
      </c>
      <c r="Q1018" s="6">
        <f>E1018/D1018</f>
        <v>2.8420000000000001E-2</v>
      </c>
      <c r="R1018">
        <f>IFERROR(ROUND(E1018/N1018,0),0)</f>
        <v>75</v>
      </c>
      <c r="S1018" t="str">
        <f t="shared" si="62"/>
        <v>technology</v>
      </c>
      <c r="T1018" t="str">
        <f t="shared" si="63"/>
        <v>wearables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0">
        <f t="shared" si="60"/>
        <v>42348.716840277775</v>
      </c>
      <c r="K1019">
        <v>1444666335</v>
      </c>
      <c r="L1019" s="10">
        <f t="shared" si="61"/>
        <v>42308.675173611111</v>
      </c>
      <c r="M1019" t="b">
        <v>0</v>
      </c>
      <c r="N1019">
        <v>355</v>
      </c>
      <c r="O1019" t="b">
        <v>0</v>
      </c>
      <c r="P1019" t="s">
        <v>8273</v>
      </c>
      <c r="Q1019" s="6">
        <f>E1019/D1019</f>
        <v>0.22878799999999999</v>
      </c>
      <c r="R1019">
        <f>IFERROR(ROUND(E1019/N1019,0),0)</f>
        <v>161</v>
      </c>
      <c r="S1019" t="str">
        <f t="shared" si="62"/>
        <v>technology</v>
      </c>
      <c r="T1019" t="str">
        <f t="shared" si="63"/>
        <v>wearables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0">
        <f t="shared" si="60"/>
        <v>42584.492280092592</v>
      </c>
      <c r="K1020">
        <v>1465904933</v>
      </c>
      <c r="L1020" s="10">
        <f t="shared" si="61"/>
        <v>42554.492280092592</v>
      </c>
      <c r="M1020" t="b">
        <v>0</v>
      </c>
      <c r="N1020">
        <v>7</v>
      </c>
      <c r="O1020" t="b">
        <v>0</v>
      </c>
      <c r="P1020" t="s">
        <v>8273</v>
      </c>
      <c r="Q1020" s="6">
        <f>E1020/D1020</f>
        <v>3.1050000000000001E-2</v>
      </c>
      <c r="R1020">
        <f>IFERROR(ROUND(E1020/N1020,0),0)</f>
        <v>89</v>
      </c>
      <c r="S1020" t="str">
        <f t="shared" si="62"/>
        <v>technology</v>
      </c>
      <c r="T1020" t="str">
        <f t="shared" si="63"/>
        <v>wearables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0">
        <f t="shared" si="60"/>
        <v>42058.973946759259</v>
      </c>
      <c r="K1021">
        <v>1420500149</v>
      </c>
      <c r="L1021" s="10">
        <f t="shared" si="61"/>
        <v>42028.973946759259</v>
      </c>
      <c r="M1021" t="b">
        <v>0</v>
      </c>
      <c r="N1021">
        <v>400</v>
      </c>
      <c r="O1021" t="b">
        <v>0</v>
      </c>
      <c r="P1021" t="s">
        <v>8273</v>
      </c>
      <c r="Q1021" s="6">
        <f>E1021/D1021</f>
        <v>0.47333333333333333</v>
      </c>
      <c r="R1021">
        <f>IFERROR(ROUND(E1021/N1021,0),0)</f>
        <v>53</v>
      </c>
      <c r="S1021" t="str">
        <f t="shared" si="62"/>
        <v>technology</v>
      </c>
      <c r="T1021" t="str">
        <f t="shared" si="63"/>
        <v>wearables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0">
        <f t="shared" si="60"/>
        <v>42176.032638888893</v>
      </c>
      <c r="K1022">
        <v>1430617209</v>
      </c>
      <c r="L1022" s="10">
        <f t="shared" si="61"/>
        <v>42146.069548611107</v>
      </c>
      <c r="M1022" t="b">
        <v>0</v>
      </c>
      <c r="N1022">
        <v>30</v>
      </c>
      <c r="O1022" t="b">
        <v>1</v>
      </c>
      <c r="P1022" t="s">
        <v>8280</v>
      </c>
      <c r="Q1022" s="6">
        <f>E1022/D1022</f>
        <v>2.0554838709677421</v>
      </c>
      <c r="R1022">
        <f>IFERROR(ROUND(E1022/N1022,0),0)</f>
        <v>106</v>
      </c>
      <c r="S1022" t="str">
        <f t="shared" si="62"/>
        <v>music</v>
      </c>
      <c r="T1022" t="str">
        <f t="shared" si="63"/>
        <v>electronic music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0">
        <f t="shared" si="60"/>
        <v>42313.166666666672</v>
      </c>
      <c r="K1023">
        <v>1443074571</v>
      </c>
      <c r="L1023" s="10">
        <f t="shared" si="61"/>
        <v>42290.251979166671</v>
      </c>
      <c r="M1023" t="b">
        <v>1</v>
      </c>
      <c r="N1023">
        <v>478</v>
      </c>
      <c r="O1023" t="b">
        <v>1</v>
      </c>
      <c r="P1023" t="s">
        <v>8280</v>
      </c>
      <c r="Q1023" s="6">
        <f>E1023/D1023</f>
        <v>3.5180366666666667</v>
      </c>
      <c r="R1023">
        <f>IFERROR(ROUND(E1023/N1023,0),0)</f>
        <v>22</v>
      </c>
      <c r="S1023" t="str">
        <f t="shared" si="62"/>
        <v>music</v>
      </c>
      <c r="T1023" t="str">
        <f t="shared" si="63"/>
        <v>electronic music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0">
        <f t="shared" si="60"/>
        <v>42160.646724537037</v>
      </c>
      <c r="K1024">
        <v>1429284677</v>
      </c>
      <c r="L1024" s="10">
        <f t="shared" si="61"/>
        <v>42130.646724537037</v>
      </c>
      <c r="M1024" t="b">
        <v>1</v>
      </c>
      <c r="N1024">
        <v>74</v>
      </c>
      <c r="O1024" t="b">
        <v>1</v>
      </c>
      <c r="P1024" t="s">
        <v>8280</v>
      </c>
      <c r="Q1024" s="6">
        <f>E1024/D1024</f>
        <v>1.149</v>
      </c>
      <c r="R1024">
        <f>IFERROR(ROUND(E1024/N1024,0),0)</f>
        <v>31</v>
      </c>
      <c r="S1024" t="str">
        <f t="shared" si="62"/>
        <v>music</v>
      </c>
      <c r="T1024" t="str">
        <f t="shared" si="63"/>
        <v>electronic music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0">
        <f t="shared" si="60"/>
        <v>42194.919687500005</v>
      </c>
      <c r="K1025">
        <v>1432245861</v>
      </c>
      <c r="L1025" s="10">
        <f t="shared" si="61"/>
        <v>42164.919687500005</v>
      </c>
      <c r="M1025" t="b">
        <v>0</v>
      </c>
      <c r="N1025">
        <v>131</v>
      </c>
      <c r="O1025" t="b">
        <v>1</v>
      </c>
      <c r="P1025" t="s">
        <v>8280</v>
      </c>
      <c r="Q1025" s="6">
        <f>E1025/D1025</f>
        <v>2.3715000000000002</v>
      </c>
      <c r="R1025">
        <f>IFERROR(ROUND(E1025/N1025,0),0)</f>
        <v>36</v>
      </c>
      <c r="S1025" t="str">
        <f t="shared" si="62"/>
        <v>music</v>
      </c>
      <c r="T1025" t="str">
        <f t="shared" si="63"/>
        <v>electronic music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0">
        <f t="shared" si="60"/>
        <v>42419.580590277779</v>
      </c>
      <c r="K1026">
        <v>1451656563</v>
      </c>
      <c r="L1026" s="10">
        <f t="shared" si="61"/>
        <v>42389.580590277779</v>
      </c>
      <c r="M1026" t="b">
        <v>1</v>
      </c>
      <c r="N1026">
        <v>61</v>
      </c>
      <c r="O1026" t="b">
        <v>1</v>
      </c>
      <c r="P1026" t="s">
        <v>8280</v>
      </c>
      <c r="Q1026" s="6">
        <f>E1026/D1026</f>
        <v>1.1863774999999999</v>
      </c>
      <c r="R1026">
        <f>IFERROR(ROUND(E1026/N1026,0),0)</f>
        <v>389</v>
      </c>
      <c r="S1026" t="str">
        <f t="shared" si="62"/>
        <v>music</v>
      </c>
      <c r="T1026" t="str">
        <f t="shared" si="63"/>
        <v>electronic music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0">
        <f t="shared" ref="J1027:J1090" si="64">(I1027/86400)+25569+(-5+24)</f>
        <v>42098.792094907403</v>
      </c>
      <c r="K1027">
        <v>1423944037</v>
      </c>
      <c r="L1027" s="10">
        <f t="shared" ref="L1027:L1090" si="65">(K1027/86400)+25569+(-5+24)</f>
        <v>42068.833761574075</v>
      </c>
      <c r="M1027" t="b">
        <v>1</v>
      </c>
      <c r="N1027">
        <v>1071</v>
      </c>
      <c r="O1027" t="b">
        <v>1</v>
      </c>
      <c r="P1027" t="s">
        <v>8280</v>
      </c>
      <c r="Q1027" s="6">
        <f>E1027/D1027</f>
        <v>1.099283142857143</v>
      </c>
      <c r="R1027">
        <f>IFERROR(ROUND(E1027/N1027,0),0)</f>
        <v>72</v>
      </c>
      <c r="S1027" t="str">
        <f t="shared" ref="S1027:S1090" si="66">LEFT(P1027,FIND("/",P1027)-1)</f>
        <v>music</v>
      </c>
      <c r="T1027" t="str">
        <f t="shared" ref="T1027:T1090" si="67">RIGHT(P1027,LEN(P1027)-FIND("/",P1027))</f>
        <v>electronic music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0">
        <f t="shared" si="64"/>
        <v>42479.365925925929</v>
      </c>
      <c r="K1028">
        <v>1456480016</v>
      </c>
      <c r="L1028" s="10">
        <f t="shared" si="65"/>
        <v>42445.407592592594</v>
      </c>
      <c r="M1028" t="b">
        <v>1</v>
      </c>
      <c r="N1028">
        <v>122</v>
      </c>
      <c r="O1028" t="b">
        <v>1</v>
      </c>
      <c r="P1028" t="s">
        <v>8280</v>
      </c>
      <c r="Q1028" s="6">
        <f>E1028/D1028</f>
        <v>1.0000828571428571</v>
      </c>
      <c r="R1028">
        <f>IFERROR(ROUND(E1028/N1028,0),0)</f>
        <v>57</v>
      </c>
      <c r="S1028" t="str">
        <f t="shared" si="66"/>
        <v>music</v>
      </c>
      <c r="T1028" t="str">
        <f t="shared" si="67"/>
        <v>electronic music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0">
        <f t="shared" si="64"/>
        <v>41954.034108796295</v>
      </c>
      <c r="K1029">
        <v>1411433347</v>
      </c>
      <c r="L1029" s="10">
        <f t="shared" si="65"/>
        <v>41924.034108796295</v>
      </c>
      <c r="M1029" t="b">
        <v>1</v>
      </c>
      <c r="N1029">
        <v>111</v>
      </c>
      <c r="O1029" t="b">
        <v>1</v>
      </c>
      <c r="P1029" t="s">
        <v>8280</v>
      </c>
      <c r="Q1029" s="6">
        <f>E1029/D1029</f>
        <v>1.0309292094387414</v>
      </c>
      <c r="R1029">
        <f>IFERROR(ROUND(E1029/N1029,0),0)</f>
        <v>70</v>
      </c>
      <c r="S1029" t="str">
        <f t="shared" si="66"/>
        <v>music</v>
      </c>
      <c r="T1029" t="str">
        <f t="shared" si="67"/>
        <v>electronic music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0">
        <f t="shared" si="64"/>
        <v>42819.833333333328</v>
      </c>
      <c r="K1030">
        <v>1484924605</v>
      </c>
      <c r="L1030" s="10">
        <f t="shared" si="65"/>
        <v>42774.627372685187</v>
      </c>
      <c r="M1030" t="b">
        <v>1</v>
      </c>
      <c r="N1030">
        <v>255</v>
      </c>
      <c r="O1030" t="b">
        <v>1</v>
      </c>
      <c r="P1030" t="s">
        <v>8280</v>
      </c>
      <c r="Q1030" s="6">
        <f>E1030/D1030</f>
        <v>1.1727000000000001</v>
      </c>
      <c r="R1030">
        <f>IFERROR(ROUND(E1030/N1030,0),0)</f>
        <v>46</v>
      </c>
      <c r="S1030" t="str">
        <f t="shared" si="66"/>
        <v>music</v>
      </c>
      <c r="T1030" t="str">
        <f t="shared" si="67"/>
        <v>electronic music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0">
        <f t="shared" si="64"/>
        <v>42117.915972222225</v>
      </c>
      <c r="K1031">
        <v>1423501507</v>
      </c>
      <c r="L1031" s="10">
        <f t="shared" si="65"/>
        <v>42063.711886574078</v>
      </c>
      <c r="M1031" t="b">
        <v>0</v>
      </c>
      <c r="N1031">
        <v>141</v>
      </c>
      <c r="O1031" t="b">
        <v>1</v>
      </c>
      <c r="P1031" t="s">
        <v>8280</v>
      </c>
      <c r="Q1031" s="6">
        <f>E1031/D1031</f>
        <v>1.1175999999999999</v>
      </c>
      <c r="R1031">
        <f>IFERROR(ROUND(E1031/N1031,0),0)</f>
        <v>79</v>
      </c>
      <c r="S1031" t="str">
        <f t="shared" si="66"/>
        <v>music</v>
      </c>
      <c r="T1031" t="str">
        <f t="shared" si="67"/>
        <v>electronic music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0">
        <f t="shared" si="64"/>
        <v>42644.483206018514</v>
      </c>
      <c r="K1032">
        <v>1472470549</v>
      </c>
      <c r="L1032" s="10">
        <f t="shared" si="65"/>
        <v>42630.483206018514</v>
      </c>
      <c r="M1032" t="b">
        <v>0</v>
      </c>
      <c r="N1032">
        <v>159</v>
      </c>
      <c r="O1032" t="b">
        <v>1</v>
      </c>
      <c r="P1032" t="s">
        <v>8280</v>
      </c>
      <c r="Q1032" s="6">
        <f>E1032/D1032</f>
        <v>3.4209999999999998</v>
      </c>
      <c r="R1032">
        <f>IFERROR(ROUND(E1032/N1032,0),0)</f>
        <v>43</v>
      </c>
      <c r="S1032" t="str">
        <f t="shared" si="66"/>
        <v>music</v>
      </c>
      <c r="T1032" t="str">
        <f t="shared" si="67"/>
        <v>electronic music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0">
        <f t="shared" si="64"/>
        <v>42373.764004629629</v>
      </c>
      <c r="K1033">
        <v>1447698010</v>
      </c>
      <c r="L1033" s="10">
        <f t="shared" si="65"/>
        <v>42343.764004629629</v>
      </c>
      <c r="M1033" t="b">
        <v>0</v>
      </c>
      <c r="N1033">
        <v>99</v>
      </c>
      <c r="O1033" t="b">
        <v>1</v>
      </c>
      <c r="P1033" t="s">
        <v>8280</v>
      </c>
      <c r="Q1033" s="6">
        <f>E1033/D1033</f>
        <v>1.0740000000000001</v>
      </c>
      <c r="R1033">
        <f>IFERROR(ROUND(E1033/N1033,0),0)</f>
        <v>108</v>
      </c>
      <c r="S1033" t="str">
        <f t="shared" si="66"/>
        <v>music</v>
      </c>
      <c r="T1033" t="str">
        <f t="shared" si="67"/>
        <v>electronic music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0">
        <f t="shared" si="64"/>
        <v>42563.666956018518</v>
      </c>
      <c r="K1034">
        <v>1464105625</v>
      </c>
      <c r="L1034" s="10">
        <f t="shared" si="65"/>
        <v>42533.666956018518</v>
      </c>
      <c r="M1034" t="b">
        <v>0</v>
      </c>
      <c r="N1034">
        <v>96</v>
      </c>
      <c r="O1034" t="b">
        <v>1</v>
      </c>
      <c r="P1034" t="s">
        <v>8280</v>
      </c>
      <c r="Q1034" s="6">
        <f>E1034/D1034</f>
        <v>1.0849703703703704</v>
      </c>
      <c r="R1034">
        <f>IFERROR(ROUND(E1034/N1034,0),0)</f>
        <v>61</v>
      </c>
      <c r="S1034" t="str">
        <f t="shared" si="66"/>
        <v>music</v>
      </c>
      <c r="T1034" t="str">
        <f t="shared" si="67"/>
        <v>electronic music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0">
        <f t="shared" si="64"/>
        <v>42735.732407407406</v>
      </c>
      <c r="K1035">
        <v>1479144880</v>
      </c>
      <c r="L1035" s="10">
        <f t="shared" si="65"/>
        <v>42707.732407407406</v>
      </c>
      <c r="M1035" t="b">
        <v>0</v>
      </c>
      <c r="N1035">
        <v>27</v>
      </c>
      <c r="O1035" t="b">
        <v>1</v>
      </c>
      <c r="P1035" t="s">
        <v>8280</v>
      </c>
      <c r="Q1035" s="6">
        <f>E1035/D1035</f>
        <v>1.0286144578313252</v>
      </c>
      <c r="R1035">
        <f>IFERROR(ROUND(E1035/N1035,0),0)</f>
        <v>51</v>
      </c>
      <c r="S1035" t="str">
        <f t="shared" si="66"/>
        <v>music</v>
      </c>
      <c r="T1035" t="str">
        <f t="shared" si="67"/>
        <v>electronic music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0">
        <f t="shared" si="64"/>
        <v>42606.165972222225</v>
      </c>
      <c r="K1036">
        <v>1467604804</v>
      </c>
      <c r="L1036" s="10">
        <f t="shared" si="65"/>
        <v>42574.166712962964</v>
      </c>
      <c r="M1036" t="b">
        <v>0</v>
      </c>
      <c r="N1036">
        <v>166</v>
      </c>
      <c r="O1036" t="b">
        <v>1</v>
      </c>
      <c r="P1036" t="s">
        <v>8280</v>
      </c>
      <c r="Q1036" s="6">
        <f>E1036/D1036</f>
        <v>1.3000180000000001</v>
      </c>
      <c r="R1036">
        <f>IFERROR(ROUND(E1036/N1036,0),0)</f>
        <v>39</v>
      </c>
      <c r="S1036" t="str">
        <f t="shared" si="66"/>
        <v>music</v>
      </c>
      <c r="T1036" t="str">
        <f t="shared" si="67"/>
        <v>electronic music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0">
        <f t="shared" si="64"/>
        <v>42065.641435185185</v>
      </c>
      <c r="K1037">
        <v>1421076220</v>
      </c>
      <c r="L1037" s="10">
        <f t="shared" si="65"/>
        <v>42035.641435185185</v>
      </c>
      <c r="M1037" t="b">
        <v>0</v>
      </c>
      <c r="N1037">
        <v>76</v>
      </c>
      <c r="O1037" t="b">
        <v>1</v>
      </c>
      <c r="P1037" t="s">
        <v>8280</v>
      </c>
      <c r="Q1037" s="6">
        <f>E1037/D1037</f>
        <v>1.0765217391304347</v>
      </c>
      <c r="R1037">
        <f>IFERROR(ROUND(E1037/N1037,0),0)</f>
        <v>65</v>
      </c>
      <c r="S1037" t="str">
        <f t="shared" si="66"/>
        <v>music</v>
      </c>
      <c r="T1037" t="str">
        <f t="shared" si="67"/>
        <v>electronic music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0">
        <f t="shared" si="64"/>
        <v>41300.333333333336</v>
      </c>
      <c r="K1038">
        <v>1354790790</v>
      </c>
      <c r="L1038" s="10">
        <f t="shared" si="65"/>
        <v>41268.448958333334</v>
      </c>
      <c r="M1038" t="b">
        <v>0</v>
      </c>
      <c r="N1038">
        <v>211</v>
      </c>
      <c r="O1038" t="b">
        <v>1</v>
      </c>
      <c r="P1038" t="s">
        <v>8280</v>
      </c>
      <c r="Q1038" s="6">
        <f>E1038/D1038</f>
        <v>1.1236044444444444</v>
      </c>
      <c r="R1038">
        <f>IFERROR(ROUND(E1038/N1038,0),0)</f>
        <v>24</v>
      </c>
      <c r="S1038" t="str">
        <f t="shared" si="66"/>
        <v>music</v>
      </c>
      <c r="T1038" t="str">
        <f t="shared" si="67"/>
        <v>electronic music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0">
        <f t="shared" si="64"/>
        <v>42161.208333333328</v>
      </c>
      <c r="K1039">
        <v>1429991062</v>
      </c>
      <c r="L1039" s="10">
        <f t="shared" si="65"/>
        <v>42138.822476851856</v>
      </c>
      <c r="M1039" t="b">
        <v>0</v>
      </c>
      <c r="N1039">
        <v>21</v>
      </c>
      <c r="O1039" t="b">
        <v>1</v>
      </c>
      <c r="P1039" t="s">
        <v>8280</v>
      </c>
      <c r="Q1039" s="6">
        <f>E1039/D1039</f>
        <v>1.0209999999999999</v>
      </c>
      <c r="R1039">
        <f>IFERROR(ROUND(E1039/N1039,0),0)</f>
        <v>49</v>
      </c>
      <c r="S1039" t="str">
        <f t="shared" si="66"/>
        <v>music</v>
      </c>
      <c r="T1039" t="str">
        <f t="shared" si="67"/>
        <v>electronic music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0">
        <f t="shared" si="64"/>
        <v>42467.190081018518</v>
      </c>
      <c r="K1040">
        <v>1455773623</v>
      </c>
      <c r="L1040" s="10">
        <f t="shared" si="65"/>
        <v>42437.231747685189</v>
      </c>
      <c r="M1040" t="b">
        <v>0</v>
      </c>
      <c r="N1040">
        <v>61</v>
      </c>
      <c r="O1040" t="b">
        <v>1</v>
      </c>
      <c r="P1040" t="s">
        <v>8280</v>
      </c>
      <c r="Q1040" s="6">
        <f>E1040/D1040</f>
        <v>1.4533333333333334</v>
      </c>
      <c r="R1040">
        <f>IFERROR(ROUND(E1040/N1040,0),0)</f>
        <v>36</v>
      </c>
      <c r="S1040" t="str">
        <f t="shared" si="66"/>
        <v>music</v>
      </c>
      <c r="T1040" t="str">
        <f t="shared" si="67"/>
        <v>electronic music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0">
        <f t="shared" si="64"/>
        <v>42736.332638888889</v>
      </c>
      <c r="K1041">
        <v>1479436646</v>
      </c>
      <c r="L1041" s="10">
        <f t="shared" si="65"/>
        <v>42711.109328703707</v>
      </c>
      <c r="M1041" t="b">
        <v>0</v>
      </c>
      <c r="N1041">
        <v>30</v>
      </c>
      <c r="O1041" t="b">
        <v>1</v>
      </c>
      <c r="P1041" t="s">
        <v>8280</v>
      </c>
      <c r="Q1041" s="6">
        <f>E1041/D1041</f>
        <v>1.282</v>
      </c>
      <c r="R1041">
        <f>IFERROR(ROUND(E1041/N1041,0),0)</f>
        <v>21</v>
      </c>
      <c r="S1041" t="str">
        <f t="shared" si="66"/>
        <v>music</v>
      </c>
      <c r="T1041" t="str">
        <f t="shared" si="67"/>
        <v>electronic music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0">
        <f t="shared" si="64"/>
        <v>42628.708437499998</v>
      </c>
      <c r="K1042">
        <v>1469725209</v>
      </c>
      <c r="L1042" s="10">
        <f t="shared" si="65"/>
        <v>42598.708437499998</v>
      </c>
      <c r="M1042" t="b">
        <v>0</v>
      </c>
      <c r="N1042">
        <v>1</v>
      </c>
      <c r="O1042" t="b">
        <v>0</v>
      </c>
      <c r="P1042" t="s">
        <v>8281</v>
      </c>
      <c r="Q1042" s="6">
        <f>E1042/D1042</f>
        <v>2.9411764705882353E-3</v>
      </c>
      <c r="R1042">
        <f>IFERROR(ROUND(E1042/N1042,0),0)</f>
        <v>250</v>
      </c>
      <c r="S1042" t="str">
        <f t="shared" si="66"/>
        <v>journalism</v>
      </c>
      <c r="T1042" t="str">
        <f t="shared" si="67"/>
        <v>audio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0">
        <f t="shared" si="64"/>
        <v>41870.06009259259</v>
      </c>
      <c r="K1043">
        <v>1405041992</v>
      </c>
      <c r="L1043" s="10">
        <f t="shared" si="65"/>
        <v>41850.06009259259</v>
      </c>
      <c r="M1043" t="b">
        <v>0</v>
      </c>
      <c r="N1043">
        <v>0</v>
      </c>
      <c r="O1043" t="b">
        <v>0</v>
      </c>
      <c r="P1043" t="s">
        <v>8281</v>
      </c>
      <c r="Q1043" s="6">
        <f>E1043/D1043</f>
        <v>0</v>
      </c>
      <c r="R1043">
        <f>IFERROR(ROUND(E1043/N1043,0),0)</f>
        <v>0</v>
      </c>
      <c r="S1043" t="str">
        <f t="shared" si="66"/>
        <v>journalism</v>
      </c>
      <c r="T1043" t="str">
        <f t="shared" si="67"/>
        <v>audio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0">
        <f t="shared" si="64"/>
        <v>41913.416666666664</v>
      </c>
      <c r="K1044">
        <v>1406824948</v>
      </c>
      <c r="L1044" s="10">
        <f t="shared" si="65"/>
        <v>41870.696157407408</v>
      </c>
      <c r="M1044" t="b">
        <v>0</v>
      </c>
      <c r="N1044">
        <v>1</v>
      </c>
      <c r="O1044" t="b">
        <v>0</v>
      </c>
      <c r="P1044" t="s">
        <v>8281</v>
      </c>
      <c r="Q1044" s="6">
        <f>E1044/D1044</f>
        <v>1.5384615384615385E-2</v>
      </c>
      <c r="R1044">
        <f>IFERROR(ROUND(E1044/N1044,0),0)</f>
        <v>10</v>
      </c>
      <c r="S1044" t="str">
        <f t="shared" si="66"/>
        <v>journalism</v>
      </c>
      <c r="T1044" t="str">
        <f t="shared" si="67"/>
        <v>audio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0">
        <f t="shared" si="64"/>
        <v>42163.252951388888</v>
      </c>
      <c r="K1045">
        <v>1429509855</v>
      </c>
      <c r="L1045" s="10">
        <f t="shared" si="65"/>
        <v>42133.252951388888</v>
      </c>
      <c r="M1045" t="b">
        <v>0</v>
      </c>
      <c r="N1045">
        <v>292</v>
      </c>
      <c r="O1045" t="b">
        <v>0</v>
      </c>
      <c r="P1045" t="s">
        <v>8281</v>
      </c>
      <c r="Q1045" s="6">
        <f>E1045/D1045</f>
        <v>8.5370000000000001E-2</v>
      </c>
      <c r="R1045">
        <f>IFERROR(ROUND(E1045/N1045,0),0)</f>
        <v>29</v>
      </c>
      <c r="S1045" t="str">
        <f t="shared" si="66"/>
        <v>journalism</v>
      </c>
      <c r="T1045" t="str">
        <f t="shared" si="67"/>
        <v>audio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0">
        <f t="shared" si="64"/>
        <v>42087.852083333331</v>
      </c>
      <c r="K1046">
        <v>1420668801</v>
      </c>
      <c r="L1046" s="10">
        <f t="shared" si="65"/>
        <v>42030.925937499997</v>
      </c>
      <c r="M1046" t="b">
        <v>0</v>
      </c>
      <c r="N1046">
        <v>2</v>
      </c>
      <c r="O1046" t="b">
        <v>0</v>
      </c>
      <c r="P1046" t="s">
        <v>8281</v>
      </c>
      <c r="Q1046" s="6">
        <f>E1046/D1046</f>
        <v>8.571428571428571E-4</v>
      </c>
      <c r="R1046">
        <f>IFERROR(ROUND(E1046/N1046,0),0)</f>
        <v>3</v>
      </c>
      <c r="S1046" t="str">
        <f t="shared" si="66"/>
        <v>journalism</v>
      </c>
      <c r="T1046" t="str">
        <f t="shared" si="67"/>
        <v>audio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0">
        <f t="shared" si="64"/>
        <v>41893.874421296292</v>
      </c>
      <c r="K1047">
        <v>1406235550</v>
      </c>
      <c r="L1047" s="10">
        <f t="shared" si="65"/>
        <v>41863.874421296292</v>
      </c>
      <c r="M1047" t="b">
        <v>0</v>
      </c>
      <c r="N1047">
        <v>8</v>
      </c>
      <c r="O1047" t="b">
        <v>0</v>
      </c>
      <c r="P1047" t="s">
        <v>8281</v>
      </c>
      <c r="Q1047" s="6">
        <f>E1047/D1047</f>
        <v>2.6599999999999999E-2</v>
      </c>
      <c r="R1047">
        <f>IFERROR(ROUND(E1047/N1047,0),0)</f>
        <v>33</v>
      </c>
      <c r="S1047" t="str">
        <f t="shared" si="66"/>
        <v>journalism</v>
      </c>
      <c r="T1047" t="str">
        <f t="shared" si="67"/>
        <v>audio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0">
        <f t="shared" si="64"/>
        <v>42383.851388888885</v>
      </c>
      <c r="K1048">
        <v>1447273560</v>
      </c>
      <c r="L1048" s="10">
        <f t="shared" si="65"/>
        <v>42338.851388888885</v>
      </c>
      <c r="M1048" t="b">
        <v>0</v>
      </c>
      <c r="N1048">
        <v>0</v>
      </c>
      <c r="O1048" t="b">
        <v>0</v>
      </c>
      <c r="P1048" t="s">
        <v>8281</v>
      </c>
      <c r="Q1048" s="6">
        <f>E1048/D1048</f>
        <v>0</v>
      </c>
      <c r="R1048">
        <f>IFERROR(ROUND(E1048/N1048,0),0)</f>
        <v>0</v>
      </c>
      <c r="S1048" t="str">
        <f t="shared" si="66"/>
        <v>journalism</v>
      </c>
      <c r="T1048" t="str">
        <f t="shared" si="67"/>
        <v>audio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0">
        <f t="shared" si="64"/>
        <v>41967.860127314816</v>
      </c>
      <c r="K1049">
        <v>1412624315</v>
      </c>
      <c r="L1049" s="10">
        <f t="shared" si="65"/>
        <v>41937.818460648152</v>
      </c>
      <c r="M1049" t="b">
        <v>0</v>
      </c>
      <c r="N1049">
        <v>1</v>
      </c>
      <c r="O1049" t="b">
        <v>0</v>
      </c>
      <c r="P1049" t="s">
        <v>8281</v>
      </c>
      <c r="Q1049" s="6">
        <f>E1049/D1049</f>
        <v>5.0000000000000001E-4</v>
      </c>
      <c r="R1049">
        <f>IFERROR(ROUND(E1049/N1049,0),0)</f>
        <v>1</v>
      </c>
      <c r="S1049" t="str">
        <f t="shared" si="66"/>
        <v>journalism</v>
      </c>
      <c r="T1049" t="str">
        <f t="shared" si="67"/>
        <v>audio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0">
        <f t="shared" si="64"/>
        <v>42657.053113425922</v>
      </c>
      <c r="K1050">
        <v>1471310189</v>
      </c>
      <c r="L1050" s="10">
        <f t="shared" si="65"/>
        <v>42617.053113425922</v>
      </c>
      <c r="M1050" t="b">
        <v>0</v>
      </c>
      <c r="N1050">
        <v>4</v>
      </c>
      <c r="O1050" t="b">
        <v>0</v>
      </c>
      <c r="P1050" t="s">
        <v>8281</v>
      </c>
      <c r="Q1050" s="6">
        <f>E1050/D1050</f>
        <v>1.4133333333333333E-2</v>
      </c>
      <c r="R1050">
        <f>IFERROR(ROUND(E1050/N1050,0),0)</f>
        <v>53</v>
      </c>
      <c r="S1050" t="str">
        <f t="shared" si="66"/>
        <v>journalism</v>
      </c>
      <c r="T1050" t="str">
        <f t="shared" si="67"/>
        <v>audio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0">
        <f t="shared" si="64"/>
        <v>42431.431076388893</v>
      </c>
      <c r="K1051">
        <v>1452680445</v>
      </c>
      <c r="L1051" s="10">
        <f t="shared" si="65"/>
        <v>42401.431076388893</v>
      </c>
      <c r="M1051" t="b">
        <v>0</v>
      </c>
      <c r="N1051">
        <v>0</v>
      </c>
      <c r="O1051" t="b">
        <v>0</v>
      </c>
      <c r="P1051" t="s">
        <v>8281</v>
      </c>
      <c r="Q1051" s="6">
        <f>E1051/D1051</f>
        <v>0</v>
      </c>
      <c r="R1051">
        <f>IFERROR(ROUND(E1051/N1051,0),0)</f>
        <v>0</v>
      </c>
      <c r="S1051" t="str">
        <f t="shared" si="66"/>
        <v>journalism</v>
      </c>
      <c r="T1051" t="str">
        <f t="shared" si="67"/>
        <v>audio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0">
        <f t="shared" si="64"/>
        <v>42280.7971875</v>
      </c>
      <c r="K1052">
        <v>1439665677</v>
      </c>
      <c r="L1052" s="10">
        <f t="shared" si="65"/>
        <v>42250.7971875</v>
      </c>
      <c r="M1052" t="b">
        <v>0</v>
      </c>
      <c r="N1052">
        <v>0</v>
      </c>
      <c r="O1052" t="b">
        <v>0</v>
      </c>
      <c r="P1052" t="s">
        <v>8281</v>
      </c>
      <c r="Q1052" s="6">
        <f>E1052/D1052</f>
        <v>0</v>
      </c>
      <c r="R1052">
        <f>IFERROR(ROUND(E1052/N1052,0),0)</f>
        <v>0</v>
      </c>
      <c r="S1052" t="str">
        <f t="shared" si="66"/>
        <v>journalism</v>
      </c>
      <c r="T1052" t="str">
        <f t="shared" si="67"/>
        <v>audio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0">
        <f t="shared" si="64"/>
        <v>41897.014178240745</v>
      </c>
      <c r="K1053">
        <v>1406679625</v>
      </c>
      <c r="L1053" s="10">
        <f t="shared" si="65"/>
        <v>41869.014178240745</v>
      </c>
      <c r="M1053" t="b">
        <v>0</v>
      </c>
      <c r="N1053">
        <v>0</v>
      </c>
      <c r="O1053" t="b">
        <v>0</v>
      </c>
      <c r="P1053" t="s">
        <v>8281</v>
      </c>
      <c r="Q1053" s="6">
        <f>E1053/D1053</f>
        <v>0</v>
      </c>
      <c r="R1053">
        <f>IFERROR(ROUND(E1053/N1053,0),0)</f>
        <v>0</v>
      </c>
      <c r="S1053" t="str">
        <f t="shared" si="66"/>
        <v>journalism</v>
      </c>
      <c r="T1053" t="str">
        <f t="shared" si="67"/>
        <v>audio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0">
        <f t="shared" si="64"/>
        <v>42546.839583333334</v>
      </c>
      <c r="K1054">
        <v>1461438495</v>
      </c>
      <c r="L1054" s="10">
        <f t="shared" si="65"/>
        <v>42502.797395833331</v>
      </c>
      <c r="M1054" t="b">
        <v>0</v>
      </c>
      <c r="N1054">
        <v>0</v>
      </c>
      <c r="O1054" t="b">
        <v>0</v>
      </c>
      <c r="P1054" t="s">
        <v>8281</v>
      </c>
      <c r="Q1054" s="6">
        <f>E1054/D1054</f>
        <v>0</v>
      </c>
      <c r="R1054">
        <f>IFERROR(ROUND(E1054/N1054,0),0)</f>
        <v>0</v>
      </c>
      <c r="S1054" t="str">
        <f t="shared" si="66"/>
        <v>journalism</v>
      </c>
      <c r="T1054" t="str">
        <f t="shared" si="67"/>
        <v>audio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0">
        <f t="shared" si="64"/>
        <v>42819.172824074078</v>
      </c>
      <c r="K1055">
        <v>1486613332</v>
      </c>
      <c r="L1055" s="10">
        <f t="shared" si="65"/>
        <v>42794.172824074078</v>
      </c>
      <c r="M1055" t="b">
        <v>0</v>
      </c>
      <c r="N1055">
        <v>1</v>
      </c>
      <c r="O1055" t="b">
        <v>0</v>
      </c>
      <c r="P1055" t="s">
        <v>8281</v>
      </c>
      <c r="Q1055" s="6">
        <f>E1055/D1055</f>
        <v>0.01</v>
      </c>
      <c r="R1055">
        <f>IFERROR(ROUND(E1055/N1055,0),0)</f>
        <v>15</v>
      </c>
      <c r="S1055" t="str">
        <f t="shared" si="66"/>
        <v>journalism</v>
      </c>
      <c r="T1055" t="str">
        <f t="shared" si="67"/>
        <v>audio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0">
        <f t="shared" si="64"/>
        <v>41880.916666666664</v>
      </c>
      <c r="K1056">
        <v>1405110399</v>
      </c>
      <c r="L1056" s="10">
        <f t="shared" si="65"/>
        <v>41850.851840277777</v>
      </c>
      <c r="M1056" t="b">
        <v>0</v>
      </c>
      <c r="N1056">
        <v>0</v>
      </c>
      <c r="O1056" t="b">
        <v>0</v>
      </c>
      <c r="P1056" t="s">
        <v>8281</v>
      </c>
      <c r="Q1056" s="6">
        <f>E1056/D1056</f>
        <v>0</v>
      </c>
      <c r="R1056">
        <f>IFERROR(ROUND(E1056/N1056,0),0)</f>
        <v>0</v>
      </c>
      <c r="S1056" t="str">
        <f t="shared" si="66"/>
        <v>journalism</v>
      </c>
      <c r="T1056" t="str">
        <f t="shared" si="67"/>
        <v>audio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0">
        <f t="shared" si="64"/>
        <v>42455.992418981477</v>
      </c>
      <c r="K1057">
        <v>1454802545</v>
      </c>
      <c r="L1057" s="10">
        <f t="shared" si="65"/>
        <v>42425.992418981477</v>
      </c>
      <c r="M1057" t="b">
        <v>0</v>
      </c>
      <c r="N1057">
        <v>0</v>
      </c>
      <c r="O1057" t="b">
        <v>0</v>
      </c>
      <c r="P1057" t="s">
        <v>8281</v>
      </c>
      <c r="Q1057" s="6">
        <f>E1057/D1057</f>
        <v>0</v>
      </c>
      <c r="R1057">
        <f>IFERROR(ROUND(E1057/N1057,0),0)</f>
        <v>0</v>
      </c>
      <c r="S1057" t="str">
        <f t="shared" si="66"/>
        <v>journalism</v>
      </c>
      <c r="T1057" t="str">
        <f t="shared" si="67"/>
        <v>audio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0">
        <f t="shared" si="64"/>
        <v>42137.677974537037</v>
      </c>
      <c r="K1058">
        <v>1424711777</v>
      </c>
      <c r="L1058" s="10">
        <f t="shared" si="65"/>
        <v>42077.719641203701</v>
      </c>
      <c r="M1058" t="b">
        <v>0</v>
      </c>
      <c r="N1058">
        <v>0</v>
      </c>
      <c r="O1058" t="b">
        <v>0</v>
      </c>
      <c r="P1058" t="s">
        <v>8281</v>
      </c>
      <c r="Q1058" s="6">
        <f>E1058/D1058</f>
        <v>0</v>
      </c>
      <c r="R1058">
        <f>IFERROR(ROUND(E1058/N1058,0),0)</f>
        <v>0</v>
      </c>
      <c r="S1058" t="str">
        <f t="shared" si="66"/>
        <v>journalism</v>
      </c>
      <c r="T1058" t="str">
        <f t="shared" si="67"/>
        <v>audio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0">
        <f t="shared" si="64"/>
        <v>42727.912997685184</v>
      </c>
      <c r="K1059">
        <v>1478292883</v>
      </c>
      <c r="L1059" s="10">
        <f t="shared" si="65"/>
        <v>42697.871331018519</v>
      </c>
      <c r="M1059" t="b">
        <v>0</v>
      </c>
      <c r="N1059">
        <v>0</v>
      </c>
      <c r="O1059" t="b">
        <v>0</v>
      </c>
      <c r="P1059" t="s">
        <v>8281</v>
      </c>
      <c r="Q1059" s="6">
        <f>E1059/D1059</f>
        <v>0</v>
      </c>
      <c r="R1059">
        <f>IFERROR(ROUND(E1059/N1059,0),0)</f>
        <v>0</v>
      </c>
      <c r="S1059" t="str">
        <f t="shared" si="66"/>
        <v>journalism</v>
      </c>
      <c r="T1059" t="str">
        <f t="shared" si="67"/>
        <v>audio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0">
        <f t="shared" si="64"/>
        <v>42108</v>
      </c>
      <c r="K1060">
        <v>1423777043</v>
      </c>
      <c r="L1060" s="10">
        <f t="shared" si="65"/>
        <v>42066.900960648149</v>
      </c>
      <c r="M1060" t="b">
        <v>0</v>
      </c>
      <c r="N1060">
        <v>0</v>
      </c>
      <c r="O1060" t="b">
        <v>0</v>
      </c>
      <c r="P1060" t="s">
        <v>8281</v>
      </c>
      <c r="Q1060" s="6">
        <f>E1060/D1060</f>
        <v>0</v>
      </c>
      <c r="R1060">
        <f>IFERROR(ROUND(E1060/N1060,0),0)</f>
        <v>0</v>
      </c>
      <c r="S1060" t="str">
        <f t="shared" si="66"/>
        <v>journalism</v>
      </c>
      <c r="T1060" t="str">
        <f t="shared" si="67"/>
        <v>audio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0">
        <f t="shared" si="64"/>
        <v>42095.748333333337</v>
      </c>
      <c r="K1061">
        <v>1423681056</v>
      </c>
      <c r="L1061" s="10">
        <f t="shared" si="65"/>
        <v>42065.79</v>
      </c>
      <c r="M1061" t="b">
        <v>0</v>
      </c>
      <c r="N1061">
        <v>0</v>
      </c>
      <c r="O1061" t="b">
        <v>0</v>
      </c>
      <c r="P1061" t="s">
        <v>8281</v>
      </c>
      <c r="Q1061" s="6">
        <f>E1061/D1061</f>
        <v>0</v>
      </c>
      <c r="R1061">
        <f>IFERROR(ROUND(E1061/N1061,0),0)</f>
        <v>0</v>
      </c>
      <c r="S1061" t="str">
        <f t="shared" si="66"/>
        <v>journalism</v>
      </c>
      <c r="T1061" t="str">
        <f t="shared" si="67"/>
        <v>audio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0">
        <f t="shared" si="64"/>
        <v>42128.913113425922</v>
      </c>
      <c r="K1062">
        <v>1426542893</v>
      </c>
      <c r="L1062" s="10">
        <f t="shared" si="65"/>
        <v>42098.913113425922</v>
      </c>
      <c r="M1062" t="b">
        <v>0</v>
      </c>
      <c r="N1062">
        <v>1</v>
      </c>
      <c r="O1062" t="b">
        <v>0</v>
      </c>
      <c r="P1062" t="s">
        <v>8281</v>
      </c>
      <c r="Q1062" s="6">
        <f>E1062/D1062</f>
        <v>0.01</v>
      </c>
      <c r="R1062">
        <f>IFERROR(ROUND(E1062/N1062,0),0)</f>
        <v>50</v>
      </c>
      <c r="S1062" t="str">
        <f t="shared" si="66"/>
        <v>journalism</v>
      </c>
      <c r="T1062" t="str">
        <f t="shared" si="67"/>
        <v>audio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0">
        <f t="shared" si="64"/>
        <v>42511.041666666672</v>
      </c>
      <c r="K1063">
        <v>1456987108</v>
      </c>
      <c r="L1063" s="10">
        <f t="shared" si="65"/>
        <v>42451.276712962965</v>
      </c>
      <c r="M1063" t="b">
        <v>0</v>
      </c>
      <c r="N1063">
        <v>0</v>
      </c>
      <c r="O1063" t="b">
        <v>0</v>
      </c>
      <c r="P1063" t="s">
        <v>8281</v>
      </c>
      <c r="Q1063" s="6">
        <f>E1063/D1063</f>
        <v>0</v>
      </c>
      <c r="R1063">
        <f>IFERROR(ROUND(E1063/N1063,0),0)</f>
        <v>0</v>
      </c>
      <c r="S1063" t="str">
        <f t="shared" si="66"/>
        <v>journalism</v>
      </c>
      <c r="T1063" t="str">
        <f t="shared" si="67"/>
        <v>audio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0">
        <f t="shared" si="64"/>
        <v>42582.807187500002</v>
      </c>
      <c r="K1064">
        <v>1467746541</v>
      </c>
      <c r="L1064" s="10">
        <f t="shared" si="65"/>
        <v>42575.807187500002</v>
      </c>
      <c r="M1064" t="b">
        <v>0</v>
      </c>
      <c r="N1064">
        <v>4</v>
      </c>
      <c r="O1064" t="b">
        <v>0</v>
      </c>
      <c r="P1064" t="s">
        <v>8281</v>
      </c>
      <c r="Q1064" s="6">
        <f>E1064/D1064</f>
        <v>0.95477386934673369</v>
      </c>
      <c r="R1064">
        <f>IFERROR(ROUND(E1064/N1064,0),0)</f>
        <v>48</v>
      </c>
      <c r="S1064" t="str">
        <f t="shared" si="66"/>
        <v>journalism</v>
      </c>
      <c r="T1064" t="str">
        <f t="shared" si="67"/>
        <v>audio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0">
        <f t="shared" si="64"/>
        <v>42632.030810185184</v>
      </c>
      <c r="K1065">
        <v>1470012262</v>
      </c>
      <c r="L1065" s="10">
        <f t="shared" si="65"/>
        <v>42602.030810185184</v>
      </c>
      <c r="M1065" t="b">
        <v>0</v>
      </c>
      <c r="N1065">
        <v>0</v>
      </c>
      <c r="O1065" t="b">
        <v>0</v>
      </c>
      <c r="P1065" t="s">
        <v>8281</v>
      </c>
      <c r="Q1065" s="6">
        <f>E1065/D1065</f>
        <v>0</v>
      </c>
      <c r="R1065">
        <f>IFERROR(ROUND(E1065/N1065,0),0)</f>
        <v>0</v>
      </c>
      <c r="S1065" t="str">
        <f t="shared" si="66"/>
        <v>journalism</v>
      </c>
      <c r="T1065" t="str">
        <f t="shared" si="67"/>
        <v>audio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0">
        <f t="shared" si="64"/>
        <v>41481.228043981479</v>
      </c>
      <c r="K1066">
        <v>1369286903</v>
      </c>
      <c r="L1066" s="10">
        <f t="shared" si="65"/>
        <v>41436.228043981479</v>
      </c>
      <c r="M1066" t="b">
        <v>0</v>
      </c>
      <c r="N1066">
        <v>123</v>
      </c>
      <c r="O1066" t="b">
        <v>0</v>
      </c>
      <c r="P1066" t="s">
        <v>8282</v>
      </c>
      <c r="Q1066" s="6">
        <f>E1066/D1066</f>
        <v>8.9744444444444446E-2</v>
      </c>
      <c r="R1066">
        <f>IFERROR(ROUND(E1066/N1066,0),0)</f>
        <v>66</v>
      </c>
      <c r="S1066" t="str">
        <f t="shared" si="66"/>
        <v>games</v>
      </c>
      <c r="T1066" t="str">
        <f t="shared" si="67"/>
        <v>video games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0">
        <f t="shared" si="64"/>
        <v>41708.381041666667</v>
      </c>
      <c r="K1067">
        <v>1390381722</v>
      </c>
      <c r="L1067" s="10">
        <f t="shared" si="65"/>
        <v>41680.381041666667</v>
      </c>
      <c r="M1067" t="b">
        <v>0</v>
      </c>
      <c r="N1067">
        <v>5</v>
      </c>
      <c r="O1067" t="b">
        <v>0</v>
      </c>
      <c r="P1067" t="s">
        <v>8282</v>
      </c>
      <c r="Q1067" s="6">
        <f>E1067/D1067</f>
        <v>2.7E-2</v>
      </c>
      <c r="R1067">
        <f>IFERROR(ROUND(E1067/N1067,0),0)</f>
        <v>16</v>
      </c>
      <c r="S1067" t="str">
        <f t="shared" si="66"/>
        <v>games</v>
      </c>
      <c r="T1067" t="str">
        <f t="shared" si="67"/>
        <v>video games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0">
        <f t="shared" si="64"/>
        <v>41509.962754629625</v>
      </c>
      <c r="K1068">
        <v>1371769582</v>
      </c>
      <c r="L1068" s="10">
        <f t="shared" si="65"/>
        <v>41464.962754629625</v>
      </c>
      <c r="M1068" t="b">
        <v>0</v>
      </c>
      <c r="N1068">
        <v>148</v>
      </c>
      <c r="O1068" t="b">
        <v>0</v>
      </c>
      <c r="P1068" t="s">
        <v>8282</v>
      </c>
      <c r="Q1068" s="6">
        <f>E1068/D1068</f>
        <v>3.3673333333333333E-2</v>
      </c>
      <c r="R1068">
        <f>IFERROR(ROUND(E1068/N1068,0),0)</f>
        <v>34</v>
      </c>
      <c r="S1068" t="str">
        <f t="shared" si="66"/>
        <v>games</v>
      </c>
      <c r="T1068" t="str">
        <f t="shared" si="67"/>
        <v>video games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0">
        <f t="shared" si="64"/>
        <v>41648.855682870373</v>
      </c>
      <c r="K1069">
        <v>1385065931</v>
      </c>
      <c r="L1069" s="10">
        <f t="shared" si="65"/>
        <v>41618.855682870373</v>
      </c>
      <c r="M1069" t="b">
        <v>0</v>
      </c>
      <c r="N1069">
        <v>10</v>
      </c>
      <c r="O1069" t="b">
        <v>0</v>
      </c>
      <c r="P1069" t="s">
        <v>8282</v>
      </c>
      <c r="Q1069" s="6">
        <f>E1069/D1069</f>
        <v>0.26</v>
      </c>
      <c r="R1069">
        <f>IFERROR(ROUND(E1069/N1069,0),0)</f>
        <v>13</v>
      </c>
      <c r="S1069" t="str">
        <f t="shared" si="66"/>
        <v>games</v>
      </c>
      <c r="T1069" t="str">
        <f t="shared" si="67"/>
        <v>video games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0">
        <f t="shared" si="64"/>
        <v>42489.329444444447</v>
      </c>
      <c r="K1070">
        <v>1457686464</v>
      </c>
      <c r="L1070" s="10">
        <f t="shared" si="65"/>
        <v>42459.371111111112</v>
      </c>
      <c r="M1070" t="b">
        <v>0</v>
      </c>
      <c r="N1070">
        <v>4</v>
      </c>
      <c r="O1070" t="b">
        <v>0</v>
      </c>
      <c r="P1070" t="s">
        <v>8282</v>
      </c>
      <c r="Q1070" s="6">
        <f>E1070/D1070</f>
        <v>1.5E-3</v>
      </c>
      <c r="R1070">
        <f>IFERROR(ROUND(E1070/N1070,0),0)</f>
        <v>11</v>
      </c>
      <c r="S1070" t="str">
        <f t="shared" si="66"/>
        <v>games</v>
      </c>
      <c r="T1070" t="str">
        <f t="shared" si="67"/>
        <v>video games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0">
        <f t="shared" si="64"/>
        <v>41623.271516203706</v>
      </c>
      <c r="K1071">
        <v>1382679059</v>
      </c>
      <c r="L1071" s="10">
        <f t="shared" si="65"/>
        <v>41591.229849537034</v>
      </c>
      <c r="M1071" t="b">
        <v>0</v>
      </c>
      <c r="N1071">
        <v>21</v>
      </c>
      <c r="O1071" t="b">
        <v>0</v>
      </c>
      <c r="P1071" t="s">
        <v>8282</v>
      </c>
      <c r="Q1071" s="6">
        <f>E1071/D1071</f>
        <v>0.38636363636363635</v>
      </c>
      <c r="R1071">
        <f>IFERROR(ROUND(E1071/N1071,0),0)</f>
        <v>40</v>
      </c>
      <c r="S1071" t="str">
        <f t="shared" si="66"/>
        <v>games</v>
      </c>
      <c r="T1071" t="str">
        <f t="shared" si="67"/>
        <v>video games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0">
        <f t="shared" si="64"/>
        <v>41202.011828703704</v>
      </c>
      <c r="K1072">
        <v>1347322622</v>
      </c>
      <c r="L1072" s="10">
        <f t="shared" si="65"/>
        <v>41182.011828703704</v>
      </c>
      <c r="M1072" t="b">
        <v>0</v>
      </c>
      <c r="N1072">
        <v>2</v>
      </c>
      <c r="O1072" t="b">
        <v>0</v>
      </c>
      <c r="P1072" t="s">
        <v>8282</v>
      </c>
      <c r="Q1072" s="6">
        <f>E1072/D1072</f>
        <v>7.0000000000000001E-3</v>
      </c>
      <c r="R1072">
        <f>IFERROR(ROUND(E1072/N1072,0),0)</f>
        <v>35</v>
      </c>
      <c r="S1072" t="str">
        <f t="shared" si="66"/>
        <v>games</v>
      </c>
      <c r="T1072" t="str">
        <f t="shared" si="67"/>
        <v>video games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0">
        <f t="shared" si="64"/>
        <v>42344.795057870375</v>
      </c>
      <c r="K1073">
        <v>1445191493</v>
      </c>
      <c r="L1073" s="10">
        <f t="shared" si="65"/>
        <v>42314.753391203703</v>
      </c>
      <c r="M1073" t="b">
        <v>0</v>
      </c>
      <c r="N1073">
        <v>0</v>
      </c>
      <c r="O1073" t="b">
        <v>0</v>
      </c>
      <c r="P1073" t="s">
        <v>8282</v>
      </c>
      <c r="Q1073" s="6">
        <f>E1073/D1073</f>
        <v>0</v>
      </c>
      <c r="R1073">
        <f>IFERROR(ROUND(E1073/N1073,0),0)</f>
        <v>0</v>
      </c>
      <c r="S1073" t="str">
        <f t="shared" si="66"/>
        <v>games</v>
      </c>
      <c r="T1073" t="str">
        <f t="shared" si="67"/>
        <v>video games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0">
        <f t="shared" si="64"/>
        <v>41694.832141203704</v>
      </c>
      <c r="K1074">
        <v>1389038297</v>
      </c>
      <c r="L1074" s="10">
        <f t="shared" si="65"/>
        <v>41664.832141203704</v>
      </c>
      <c r="M1074" t="b">
        <v>0</v>
      </c>
      <c r="N1074">
        <v>4</v>
      </c>
      <c r="O1074" t="b">
        <v>0</v>
      </c>
      <c r="P1074" t="s">
        <v>8282</v>
      </c>
      <c r="Q1074" s="6">
        <f>E1074/D1074</f>
        <v>6.8000000000000005E-4</v>
      </c>
      <c r="R1074">
        <f>IFERROR(ROUND(E1074/N1074,0),0)</f>
        <v>13</v>
      </c>
      <c r="S1074" t="str">
        <f t="shared" si="66"/>
        <v>games</v>
      </c>
      <c r="T1074" t="str">
        <f t="shared" si="67"/>
        <v>video games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0">
        <f t="shared" si="64"/>
        <v>40851.964594907404</v>
      </c>
      <c r="K1075">
        <v>1316214541</v>
      </c>
      <c r="L1075" s="10">
        <f t="shared" si="65"/>
        <v>40821.964594907404</v>
      </c>
      <c r="M1075" t="b">
        <v>0</v>
      </c>
      <c r="N1075">
        <v>1</v>
      </c>
      <c r="O1075" t="b">
        <v>0</v>
      </c>
      <c r="P1075" t="s">
        <v>8282</v>
      </c>
      <c r="Q1075" s="6">
        <f>E1075/D1075</f>
        <v>1.3333333333333334E-2</v>
      </c>
      <c r="R1075">
        <f>IFERROR(ROUND(E1075/N1075,0),0)</f>
        <v>10</v>
      </c>
      <c r="S1075" t="str">
        <f t="shared" si="66"/>
        <v>games</v>
      </c>
      <c r="T1075" t="str">
        <f t="shared" si="67"/>
        <v>video games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0">
        <f t="shared" si="64"/>
        <v>41662.172974537039</v>
      </c>
      <c r="K1076">
        <v>1386216545</v>
      </c>
      <c r="L1076" s="10">
        <f t="shared" si="65"/>
        <v>41632.172974537039</v>
      </c>
      <c r="M1076" t="b">
        <v>0</v>
      </c>
      <c r="N1076">
        <v>30</v>
      </c>
      <c r="O1076" t="b">
        <v>0</v>
      </c>
      <c r="P1076" t="s">
        <v>8282</v>
      </c>
      <c r="Q1076" s="6">
        <f>E1076/D1076</f>
        <v>6.3092592592592589E-2</v>
      </c>
      <c r="R1076">
        <f>IFERROR(ROUND(E1076/N1076,0),0)</f>
        <v>114</v>
      </c>
      <c r="S1076" t="str">
        <f t="shared" si="66"/>
        <v>games</v>
      </c>
      <c r="T1076" t="str">
        <f t="shared" si="67"/>
        <v>video games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0">
        <f t="shared" si="64"/>
        <v>41054.904120370367</v>
      </c>
      <c r="K1077">
        <v>1333748516</v>
      </c>
      <c r="L1077" s="10">
        <f t="shared" si="65"/>
        <v>41024.904120370367</v>
      </c>
      <c r="M1077" t="b">
        <v>0</v>
      </c>
      <c r="N1077">
        <v>3</v>
      </c>
      <c r="O1077" t="b">
        <v>0</v>
      </c>
      <c r="P1077" t="s">
        <v>8282</v>
      </c>
      <c r="Q1077" s="6">
        <f>E1077/D1077</f>
        <v>4.4999999999999998E-2</v>
      </c>
      <c r="R1077">
        <f>IFERROR(ROUND(E1077/N1077,0),0)</f>
        <v>15</v>
      </c>
      <c r="S1077" t="str">
        <f t="shared" si="66"/>
        <v>games</v>
      </c>
      <c r="T1077" t="str">
        <f t="shared" si="67"/>
        <v>video games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0">
        <f t="shared" si="64"/>
        <v>41912.377893518518</v>
      </c>
      <c r="K1078">
        <v>1405674250</v>
      </c>
      <c r="L1078" s="10">
        <f t="shared" si="65"/>
        <v>41857.377893518518</v>
      </c>
      <c r="M1078" t="b">
        <v>0</v>
      </c>
      <c r="N1078">
        <v>975</v>
      </c>
      <c r="O1078" t="b">
        <v>0</v>
      </c>
      <c r="P1078" t="s">
        <v>8282</v>
      </c>
      <c r="Q1078" s="6">
        <f>E1078/D1078</f>
        <v>0.62765333333333329</v>
      </c>
      <c r="R1078">
        <f>IFERROR(ROUND(E1078/N1078,0),0)</f>
        <v>48</v>
      </c>
      <c r="S1078" t="str">
        <f t="shared" si="66"/>
        <v>games</v>
      </c>
      <c r="T1078" t="str">
        <f t="shared" si="67"/>
        <v>video games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0">
        <f t="shared" si="64"/>
        <v>42402.16679398148</v>
      </c>
      <c r="K1079">
        <v>1450152011</v>
      </c>
      <c r="L1079" s="10">
        <f t="shared" si="65"/>
        <v>42372.16679398148</v>
      </c>
      <c r="M1079" t="b">
        <v>0</v>
      </c>
      <c r="N1079">
        <v>167</v>
      </c>
      <c r="O1079" t="b">
        <v>0</v>
      </c>
      <c r="P1079" t="s">
        <v>8282</v>
      </c>
      <c r="Q1079" s="6">
        <f>E1079/D1079</f>
        <v>0.29376000000000002</v>
      </c>
      <c r="R1079">
        <f>IFERROR(ROUND(E1079/N1079,0),0)</f>
        <v>44</v>
      </c>
      <c r="S1079" t="str">
        <f t="shared" si="66"/>
        <v>games</v>
      </c>
      <c r="T1079" t="str">
        <f t="shared" si="67"/>
        <v>video games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0">
        <f t="shared" si="64"/>
        <v>40765.195844907408</v>
      </c>
      <c r="K1080">
        <v>1307421721</v>
      </c>
      <c r="L1080" s="10">
        <f t="shared" si="65"/>
        <v>40720.195844907408</v>
      </c>
      <c r="M1080" t="b">
        <v>0</v>
      </c>
      <c r="N1080">
        <v>5</v>
      </c>
      <c r="O1080" t="b">
        <v>0</v>
      </c>
      <c r="P1080" t="s">
        <v>8282</v>
      </c>
      <c r="Q1080" s="6">
        <f>E1080/D1080</f>
        <v>7.4999999999999997E-2</v>
      </c>
      <c r="R1080">
        <f>IFERROR(ROUND(E1080/N1080,0),0)</f>
        <v>9</v>
      </c>
      <c r="S1080" t="str">
        <f t="shared" si="66"/>
        <v>games</v>
      </c>
      <c r="T1080" t="str">
        <f t="shared" si="67"/>
        <v>video games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0">
        <f t="shared" si="64"/>
        <v>42523.566388888888</v>
      </c>
      <c r="K1081">
        <v>1461072936</v>
      </c>
      <c r="L1081" s="10">
        <f t="shared" si="65"/>
        <v>42498.566388888888</v>
      </c>
      <c r="M1081" t="b">
        <v>0</v>
      </c>
      <c r="N1081">
        <v>18</v>
      </c>
      <c r="O1081" t="b">
        <v>0</v>
      </c>
      <c r="P1081" t="s">
        <v>8282</v>
      </c>
      <c r="Q1081" s="6">
        <f>E1081/D1081</f>
        <v>2.6076923076923077E-2</v>
      </c>
      <c r="R1081">
        <f>IFERROR(ROUND(E1081/N1081,0),0)</f>
        <v>38</v>
      </c>
      <c r="S1081" t="str">
        <f t="shared" si="66"/>
        <v>games</v>
      </c>
      <c r="T1081" t="str">
        <f t="shared" si="67"/>
        <v>video games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0">
        <f t="shared" si="64"/>
        <v>41789.138113425928</v>
      </c>
      <c r="K1082">
        <v>1397186333</v>
      </c>
      <c r="L1082" s="10">
        <f t="shared" si="65"/>
        <v>41759.138113425928</v>
      </c>
      <c r="M1082" t="b">
        <v>0</v>
      </c>
      <c r="N1082">
        <v>98</v>
      </c>
      <c r="O1082" t="b">
        <v>0</v>
      </c>
      <c r="P1082" t="s">
        <v>8282</v>
      </c>
      <c r="Q1082" s="6">
        <f>E1082/D1082</f>
        <v>9.1050000000000006E-2</v>
      </c>
      <c r="R1082">
        <f>IFERROR(ROUND(E1082/N1082,0),0)</f>
        <v>19</v>
      </c>
      <c r="S1082" t="str">
        <f t="shared" si="66"/>
        <v>games</v>
      </c>
      <c r="T1082" t="str">
        <f t="shared" si="67"/>
        <v>video games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0">
        <f t="shared" si="64"/>
        <v>42051.926990740743</v>
      </c>
      <c r="K1083">
        <v>1419891292</v>
      </c>
      <c r="L1083" s="10">
        <f t="shared" si="65"/>
        <v>42021.926990740743</v>
      </c>
      <c r="M1083" t="b">
        <v>0</v>
      </c>
      <c r="N1083">
        <v>4</v>
      </c>
      <c r="O1083" t="b">
        <v>0</v>
      </c>
      <c r="P1083" t="s">
        <v>8282</v>
      </c>
      <c r="Q1083" s="6">
        <f>E1083/D1083</f>
        <v>1.7647058823529413E-4</v>
      </c>
      <c r="R1083">
        <f>IFERROR(ROUND(E1083/N1083,0),0)</f>
        <v>3</v>
      </c>
      <c r="S1083" t="str">
        <f t="shared" si="66"/>
        <v>games</v>
      </c>
      <c r="T1083" t="str">
        <f t="shared" si="67"/>
        <v>video games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0">
        <f t="shared" si="64"/>
        <v>41150.906111111108</v>
      </c>
      <c r="K1084">
        <v>1342043088</v>
      </c>
      <c r="L1084" s="10">
        <f t="shared" si="65"/>
        <v>41120.906111111108</v>
      </c>
      <c r="M1084" t="b">
        <v>0</v>
      </c>
      <c r="N1084">
        <v>3</v>
      </c>
      <c r="O1084" t="b">
        <v>0</v>
      </c>
      <c r="P1084" t="s">
        <v>8282</v>
      </c>
      <c r="Q1084" s="6">
        <f>E1084/D1084</f>
        <v>5.5999999999999999E-3</v>
      </c>
      <c r="R1084">
        <f>IFERROR(ROUND(E1084/N1084,0),0)</f>
        <v>19</v>
      </c>
      <c r="S1084" t="str">
        <f t="shared" si="66"/>
        <v>games</v>
      </c>
      <c r="T1084" t="str">
        <f t="shared" si="67"/>
        <v>video games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0">
        <f t="shared" si="64"/>
        <v>41872.659525462965</v>
      </c>
      <c r="K1085">
        <v>1401810583</v>
      </c>
      <c r="L1085" s="10">
        <f t="shared" si="65"/>
        <v>41812.659525462965</v>
      </c>
      <c r="M1085" t="b">
        <v>0</v>
      </c>
      <c r="N1085">
        <v>1</v>
      </c>
      <c r="O1085" t="b">
        <v>0</v>
      </c>
      <c r="P1085" t="s">
        <v>8282</v>
      </c>
      <c r="Q1085" s="6">
        <f>E1085/D1085</f>
        <v>8.2000000000000007E-3</v>
      </c>
      <c r="R1085">
        <f>IFERROR(ROUND(E1085/N1085,0),0)</f>
        <v>410</v>
      </c>
      <c r="S1085" t="str">
        <f t="shared" si="66"/>
        <v>games</v>
      </c>
      <c r="T1085" t="str">
        <f t="shared" si="67"/>
        <v>video games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0">
        <f t="shared" si="64"/>
        <v>41878.912083333329</v>
      </c>
      <c r="K1086">
        <v>1404942804</v>
      </c>
      <c r="L1086" s="10">
        <f t="shared" si="65"/>
        <v>41848.912083333329</v>
      </c>
      <c r="M1086" t="b">
        <v>0</v>
      </c>
      <c r="N1086">
        <v>0</v>
      </c>
      <c r="O1086" t="b">
        <v>0</v>
      </c>
      <c r="P1086" t="s">
        <v>8282</v>
      </c>
      <c r="Q1086" s="6">
        <f>E1086/D1086</f>
        <v>0</v>
      </c>
      <c r="R1086">
        <f>IFERROR(ROUND(E1086/N1086,0),0)</f>
        <v>0</v>
      </c>
      <c r="S1086" t="str">
        <f t="shared" si="66"/>
        <v>games</v>
      </c>
      <c r="T1086" t="str">
        <f t="shared" si="67"/>
        <v>video games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0">
        <f t="shared" si="64"/>
        <v>42462.629340277781</v>
      </c>
      <c r="K1087">
        <v>1455379575</v>
      </c>
      <c r="L1087" s="10">
        <f t="shared" si="65"/>
        <v>42432.671006944445</v>
      </c>
      <c r="M1087" t="b">
        <v>0</v>
      </c>
      <c r="N1087">
        <v>9</v>
      </c>
      <c r="O1087" t="b">
        <v>0</v>
      </c>
      <c r="P1087" t="s">
        <v>8282</v>
      </c>
      <c r="Q1087" s="6">
        <f>E1087/D1087</f>
        <v>3.4200000000000001E-2</v>
      </c>
      <c r="R1087">
        <f>IFERROR(ROUND(E1087/N1087,0),0)</f>
        <v>114</v>
      </c>
      <c r="S1087" t="str">
        <f t="shared" si="66"/>
        <v>games</v>
      </c>
      <c r="T1087" t="str">
        <f t="shared" si="67"/>
        <v>video games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0">
        <f t="shared" si="64"/>
        <v>41894.866793981484</v>
      </c>
      <c r="K1088">
        <v>1406321291</v>
      </c>
      <c r="L1088" s="10">
        <f t="shared" si="65"/>
        <v>41864.866793981484</v>
      </c>
      <c r="M1088" t="b">
        <v>0</v>
      </c>
      <c r="N1088">
        <v>2</v>
      </c>
      <c r="O1088" t="b">
        <v>0</v>
      </c>
      <c r="P1088" t="s">
        <v>8282</v>
      </c>
      <c r="Q1088" s="6">
        <f>E1088/D1088</f>
        <v>8.3333333333333339E-4</v>
      </c>
      <c r="R1088">
        <f>IFERROR(ROUND(E1088/N1088,0),0)</f>
        <v>8</v>
      </c>
      <c r="S1088" t="str">
        <f t="shared" si="66"/>
        <v>games</v>
      </c>
      <c r="T1088" t="str">
        <f t="shared" si="67"/>
        <v>video games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0">
        <f t="shared" si="64"/>
        <v>41824.713969907403</v>
      </c>
      <c r="K1089">
        <v>1400260087</v>
      </c>
      <c r="L1089" s="10">
        <f t="shared" si="65"/>
        <v>41794.713969907403</v>
      </c>
      <c r="M1089" t="b">
        <v>0</v>
      </c>
      <c r="N1089">
        <v>0</v>
      </c>
      <c r="O1089" t="b">
        <v>0</v>
      </c>
      <c r="P1089" t="s">
        <v>8282</v>
      </c>
      <c r="Q1089" s="6">
        <f>E1089/D1089</f>
        <v>0</v>
      </c>
      <c r="R1089">
        <f>IFERROR(ROUND(E1089/N1089,0),0)</f>
        <v>0</v>
      </c>
      <c r="S1089" t="str">
        <f t="shared" si="66"/>
        <v>games</v>
      </c>
      <c r="T1089" t="str">
        <f t="shared" si="67"/>
        <v>video games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0">
        <f t="shared" si="64"/>
        <v>41772.799386574072</v>
      </c>
      <c r="K1090">
        <v>1395774667</v>
      </c>
      <c r="L1090" s="10">
        <f t="shared" si="65"/>
        <v>41742.799386574072</v>
      </c>
      <c r="M1090" t="b">
        <v>0</v>
      </c>
      <c r="N1090">
        <v>147</v>
      </c>
      <c r="O1090" t="b">
        <v>0</v>
      </c>
      <c r="P1090" t="s">
        <v>8282</v>
      </c>
      <c r="Q1090" s="6">
        <f>E1090/D1090</f>
        <v>0.14182977777777778</v>
      </c>
      <c r="R1090">
        <f>IFERROR(ROUND(E1090/N1090,0),0)</f>
        <v>43</v>
      </c>
      <c r="S1090" t="str">
        <f t="shared" si="66"/>
        <v>games</v>
      </c>
      <c r="T1090" t="str">
        <f t="shared" si="67"/>
        <v>video games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0">
        <f t="shared" ref="J1091:J1154" si="68">(I1091/86400)+25569+(-5+24)</f>
        <v>42200.189525462964</v>
      </c>
      <c r="K1091">
        <v>1432701175</v>
      </c>
      <c r="L1091" s="10">
        <f t="shared" ref="L1091:L1154" si="69">(K1091/86400)+25569+(-5+24)</f>
        <v>42170.189525462964</v>
      </c>
      <c r="M1091" t="b">
        <v>0</v>
      </c>
      <c r="N1091">
        <v>49</v>
      </c>
      <c r="O1091" t="b">
        <v>0</v>
      </c>
      <c r="P1091" t="s">
        <v>8282</v>
      </c>
      <c r="Q1091" s="6">
        <f>E1091/D1091</f>
        <v>7.8266666666666665E-2</v>
      </c>
      <c r="R1091">
        <f>IFERROR(ROUND(E1091/N1091,0),0)</f>
        <v>24</v>
      </c>
      <c r="S1091" t="str">
        <f t="shared" ref="S1091:S1154" si="70">LEFT(P1091,FIND("/",P1091)-1)</f>
        <v>games</v>
      </c>
      <c r="T1091" t="str">
        <f t="shared" ref="T1091:T1154" si="71">RIGHT(P1091,LEN(P1091)-FIND("/",P1091))</f>
        <v>video games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0">
        <f t="shared" si="68"/>
        <v>42172.185798611114</v>
      </c>
      <c r="K1092">
        <v>1430281653</v>
      </c>
      <c r="L1092" s="10">
        <f t="shared" si="69"/>
        <v>42142.185798611114</v>
      </c>
      <c r="M1092" t="b">
        <v>0</v>
      </c>
      <c r="N1092">
        <v>1</v>
      </c>
      <c r="O1092" t="b">
        <v>0</v>
      </c>
      <c r="P1092" t="s">
        <v>8282</v>
      </c>
      <c r="Q1092" s="6">
        <f>E1092/D1092</f>
        <v>3.8464497269020693E-4</v>
      </c>
      <c r="R1092">
        <f>IFERROR(ROUND(E1092/N1092,0),0)</f>
        <v>5</v>
      </c>
      <c r="S1092" t="str">
        <f t="shared" si="70"/>
        <v>games</v>
      </c>
      <c r="T1092" t="str">
        <f t="shared" si="71"/>
        <v>video games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0">
        <f t="shared" si="68"/>
        <v>42489.778611111113</v>
      </c>
      <c r="K1093">
        <v>1457725272</v>
      </c>
      <c r="L1093" s="10">
        <f t="shared" si="69"/>
        <v>42459.820277777777</v>
      </c>
      <c r="M1093" t="b">
        <v>0</v>
      </c>
      <c r="N1093">
        <v>2</v>
      </c>
      <c r="O1093" t="b">
        <v>0</v>
      </c>
      <c r="P1093" t="s">
        <v>8282</v>
      </c>
      <c r="Q1093" s="6">
        <f>E1093/D1093</f>
        <v>0.125</v>
      </c>
      <c r="R1093">
        <f>IFERROR(ROUND(E1093/N1093,0),0)</f>
        <v>13</v>
      </c>
      <c r="S1093" t="str">
        <f t="shared" si="70"/>
        <v>games</v>
      </c>
      <c r="T1093" t="str">
        <f t="shared" si="71"/>
        <v>video games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0">
        <f t="shared" si="68"/>
        <v>41299.025902777779</v>
      </c>
      <c r="K1094">
        <v>1354840638</v>
      </c>
      <c r="L1094" s="10">
        <f t="shared" si="69"/>
        <v>41269.025902777779</v>
      </c>
      <c r="M1094" t="b">
        <v>0</v>
      </c>
      <c r="N1094">
        <v>7</v>
      </c>
      <c r="O1094" t="b">
        <v>0</v>
      </c>
      <c r="P1094" t="s">
        <v>8282</v>
      </c>
      <c r="Q1094" s="6">
        <f>E1094/D1094</f>
        <v>1.0500000000000001E-2</v>
      </c>
      <c r="R1094">
        <f>IFERROR(ROUND(E1094/N1094,0),0)</f>
        <v>3</v>
      </c>
      <c r="S1094" t="str">
        <f t="shared" si="70"/>
        <v>games</v>
      </c>
      <c r="T1094" t="str">
        <f t="shared" si="71"/>
        <v>video games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0">
        <f t="shared" si="68"/>
        <v>42430.973807870367</v>
      </c>
      <c r="K1095">
        <v>1453936937</v>
      </c>
      <c r="L1095" s="10">
        <f t="shared" si="69"/>
        <v>42415.973807870367</v>
      </c>
      <c r="M1095" t="b">
        <v>0</v>
      </c>
      <c r="N1095">
        <v>4</v>
      </c>
      <c r="O1095" t="b">
        <v>0</v>
      </c>
      <c r="P1095" t="s">
        <v>8282</v>
      </c>
      <c r="Q1095" s="6">
        <f>E1095/D1095</f>
        <v>0.14083333333333334</v>
      </c>
      <c r="R1095">
        <f>IFERROR(ROUND(E1095/N1095,0),0)</f>
        <v>11</v>
      </c>
      <c r="S1095" t="str">
        <f t="shared" si="70"/>
        <v>games</v>
      </c>
      <c r="T1095" t="str">
        <f t="shared" si="71"/>
        <v>video games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0">
        <f t="shared" si="68"/>
        <v>40844.71334490741</v>
      </c>
      <c r="K1096">
        <v>1315588033</v>
      </c>
      <c r="L1096" s="10">
        <f t="shared" si="69"/>
        <v>40814.71334490741</v>
      </c>
      <c r="M1096" t="b">
        <v>0</v>
      </c>
      <c r="N1096">
        <v>27</v>
      </c>
      <c r="O1096" t="b">
        <v>0</v>
      </c>
      <c r="P1096" t="s">
        <v>8282</v>
      </c>
      <c r="Q1096" s="6">
        <f>E1096/D1096</f>
        <v>0.18300055555555556</v>
      </c>
      <c r="R1096">
        <f>IFERROR(ROUND(E1096/N1096,0),0)</f>
        <v>122</v>
      </c>
      <c r="S1096" t="str">
        <f t="shared" si="70"/>
        <v>games</v>
      </c>
      <c r="T1096" t="str">
        <f t="shared" si="71"/>
        <v>video games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0">
        <f t="shared" si="68"/>
        <v>41535.537268518521</v>
      </c>
      <c r="K1097">
        <v>1375275220</v>
      </c>
      <c r="L1097" s="10">
        <f t="shared" si="69"/>
        <v>41505.537268518521</v>
      </c>
      <c r="M1097" t="b">
        <v>0</v>
      </c>
      <c r="N1097">
        <v>94</v>
      </c>
      <c r="O1097" t="b">
        <v>0</v>
      </c>
      <c r="P1097" t="s">
        <v>8282</v>
      </c>
      <c r="Q1097" s="6">
        <f>E1097/D1097</f>
        <v>5.0347999999999997E-2</v>
      </c>
      <c r="R1097">
        <f>IFERROR(ROUND(E1097/N1097,0),0)</f>
        <v>268</v>
      </c>
      <c r="S1097" t="str">
        <f t="shared" si="70"/>
        <v>games</v>
      </c>
      <c r="T1097" t="str">
        <f t="shared" si="71"/>
        <v>video games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0">
        <f t="shared" si="68"/>
        <v>41935.145833333336</v>
      </c>
      <c r="K1098">
        <v>1409747154</v>
      </c>
      <c r="L1098" s="10">
        <f t="shared" si="69"/>
        <v>41904.51798611111</v>
      </c>
      <c r="M1098" t="b">
        <v>0</v>
      </c>
      <c r="N1098">
        <v>29</v>
      </c>
      <c r="O1098" t="b">
        <v>0</v>
      </c>
      <c r="P1098" t="s">
        <v>8282</v>
      </c>
      <c r="Q1098" s="6">
        <f>E1098/D1098</f>
        <v>0.17933333333333334</v>
      </c>
      <c r="R1098">
        <f>IFERROR(ROUND(E1098/N1098,0),0)</f>
        <v>74</v>
      </c>
      <c r="S1098" t="str">
        <f t="shared" si="70"/>
        <v>games</v>
      </c>
      <c r="T1098" t="str">
        <f t="shared" si="71"/>
        <v>video games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0">
        <f t="shared" si="68"/>
        <v>41719.792557870373</v>
      </c>
      <c r="K1099">
        <v>1390330877</v>
      </c>
      <c r="L1099" s="10">
        <f t="shared" si="69"/>
        <v>41679.792557870373</v>
      </c>
      <c r="M1099" t="b">
        <v>0</v>
      </c>
      <c r="N1099">
        <v>7</v>
      </c>
      <c r="O1099" t="b">
        <v>0</v>
      </c>
      <c r="P1099" t="s">
        <v>8282</v>
      </c>
      <c r="Q1099" s="6">
        <f>E1099/D1099</f>
        <v>4.6999999999999999E-4</v>
      </c>
      <c r="R1099">
        <f>IFERROR(ROUND(E1099/N1099,0),0)</f>
        <v>7</v>
      </c>
      <c r="S1099" t="str">
        <f t="shared" si="70"/>
        <v>games</v>
      </c>
      <c r="T1099" t="str">
        <f t="shared" si="71"/>
        <v>video games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0">
        <f t="shared" si="68"/>
        <v>41761.762673611112</v>
      </c>
      <c r="K1100">
        <v>1394821095</v>
      </c>
      <c r="L1100" s="10">
        <f t="shared" si="69"/>
        <v>41731.762673611112</v>
      </c>
      <c r="M1100" t="b">
        <v>0</v>
      </c>
      <c r="N1100">
        <v>22</v>
      </c>
      <c r="O1100" t="b">
        <v>0</v>
      </c>
      <c r="P1100" t="s">
        <v>8282</v>
      </c>
      <c r="Q1100" s="6">
        <f>E1100/D1100</f>
        <v>7.2120000000000004E-2</v>
      </c>
      <c r="R1100">
        <f>IFERROR(ROUND(E1100/N1100,0),0)</f>
        <v>82</v>
      </c>
      <c r="S1100" t="str">
        <f t="shared" si="70"/>
        <v>games</v>
      </c>
      <c r="T1100" t="str">
        <f t="shared" si="71"/>
        <v>video games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0">
        <f t="shared" si="68"/>
        <v>42156.836435185185</v>
      </c>
      <c r="K1101">
        <v>1428955468</v>
      </c>
      <c r="L1101" s="10">
        <f t="shared" si="69"/>
        <v>42126.836435185185</v>
      </c>
      <c r="M1101" t="b">
        <v>0</v>
      </c>
      <c r="N1101">
        <v>1</v>
      </c>
      <c r="O1101" t="b">
        <v>0</v>
      </c>
      <c r="P1101" t="s">
        <v>8282</v>
      </c>
      <c r="Q1101" s="6">
        <f>E1101/D1101</f>
        <v>5.0000000000000001E-3</v>
      </c>
      <c r="R1101">
        <f>IFERROR(ROUND(E1101/N1101,0),0)</f>
        <v>25</v>
      </c>
      <c r="S1101" t="str">
        <f t="shared" si="70"/>
        <v>games</v>
      </c>
      <c r="T1101" t="str">
        <f t="shared" si="71"/>
        <v>video games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0">
        <f t="shared" si="68"/>
        <v>42433.110775462963</v>
      </c>
      <c r="K1102">
        <v>1452825571</v>
      </c>
      <c r="L1102" s="10">
        <f t="shared" si="69"/>
        <v>42403.110775462963</v>
      </c>
      <c r="M1102" t="b">
        <v>0</v>
      </c>
      <c r="N1102">
        <v>10</v>
      </c>
      <c r="O1102" t="b">
        <v>0</v>
      </c>
      <c r="P1102" t="s">
        <v>8282</v>
      </c>
      <c r="Q1102" s="6">
        <f>E1102/D1102</f>
        <v>2.5000000000000001E-2</v>
      </c>
      <c r="R1102">
        <f>IFERROR(ROUND(E1102/N1102,0),0)</f>
        <v>10</v>
      </c>
      <c r="S1102" t="str">
        <f t="shared" si="70"/>
        <v>games</v>
      </c>
      <c r="T1102" t="str">
        <f t="shared" si="71"/>
        <v>video games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0">
        <f t="shared" si="68"/>
        <v>42584.758333333331</v>
      </c>
      <c r="K1103">
        <v>1466188338</v>
      </c>
      <c r="L1103" s="10">
        <f t="shared" si="69"/>
        <v>42557.77243055556</v>
      </c>
      <c r="M1103" t="b">
        <v>0</v>
      </c>
      <c r="N1103">
        <v>6</v>
      </c>
      <c r="O1103" t="b">
        <v>0</v>
      </c>
      <c r="P1103" t="s">
        <v>8282</v>
      </c>
      <c r="Q1103" s="6">
        <f>E1103/D1103</f>
        <v>4.0999999999999999E-4</v>
      </c>
      <c r="R1103">
        <f>IFERROR(ROUND(E1103/N1103,0),0)</f>
        <v>7</v>
      </c>
      <c r="S1103" t="str">
        <f t="shared" si="70"/>
        <v>games</v>
      </c>
      <c r="T1103" t="str">
        <f t="shared" si="71"/>
        <v>video games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0">
        <f t="shared" si="68"/>
        <v>41636.249305555553</v>
      </c>
      <c r="K1104">
        <v>1383095125</v>
      </c>
      <c r="L1104" s="10">
        <f t="shared" si="69"/>
        <v>41596.045428240745</v>
      </c>
      <c r="M1104" t="b">
        <v>0</v>
      </c>
      <c r="N1104">
        <v>24</v>
      </c>
      <c r="O1104" t="b">
        <v>0</v>
      </c>
      <c r="P1104" t="s">
        <v>8282</v>
      </c>
      <c r="Q1104" s="6">
        <f>E1104/D1104</f>
        <v>5.3124999999999999E-2</v>
      </c>
      <c r="R1104">
        <f>IFERROR(ROUND(E1104/N1104,0),0)</f>
        <v>18</v>
      </c>
      <c r="S1104" t="str">
        <f t="shared" si="70"/>
        <v>games</v>
      </c>
      <c r="T1104" t="str">
        <f t="shared" si="71"/>
        <v>video games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0">
        <f t="shared" si="68"/>
        <v>42558.22210648148</v>
      </c>
      <c r="K1105">
        <v>1461043190</v>
      </c>
      <c r="L1105" s="10">
        <f t="shared" si="69"/>
        <v>42498.22210648148</v>
      </c>
      <c r="M1105" t="b">
        <v>0</v>
      </c>
      <c r="N1105">
        <v>15</v>
      </c>
      <c r="O1105" t="b">
        <v>0</v>
      </c>
      <c r="P1105" t="s">
        <v>8282</v>
      </c>
      <c r="Q1105" s="6">
        <f>E1105/D1105</f>
        <v>1.6199999999999999E-2</v>
      </c>
      <c r="R1105">
        <f>IFERROR(ROUND(E1105/N1105,0),0)</f>
        <v>16</v>
      </c>
      <c r="S1105" t="str">
        <f t="shared" si="70"/>
        <v>games</v>
      </c>
      <c r="T1105" t="str">
        <f t="shared" si="71"/>
        <v>video games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0">
        <f t="shared" si="68"/>
        <v>41820.40996527778</v>
      </c>
      <c r="K1106">
        <v>1399888221</v>
      </c>
      <c r="L1106" s="10">
        <f t="shared" si="69"/>
        <v>41790.40996527778</v>
      </c>
      <c r="M1106" t="b">
        <v>0</v>
      </c>
      <c r="N1106">
        <v>37</v>
      </c>
      <c r="O1106" t="b">
        <v>0</v>
      </c>
      <c r="P1106" t="s">
        <v>8282</v>
      </c>
      <c r="Q1106" s="6">
        <f>E1106/D1106</f>
        <v>4.9516666666666667E-2</v>
      </c>
      <c r="R1106">
        <f>IFERROR(ROUND(E1106/N1106,0),0)</f>
        <v>80</v>
      </c>
      <c r="S1106" t="str">
        <f t="shared" si="70"/>
        <v>games</v>
      </c>
      <c r="T1106" t="str">
        <f t="shared" si="71"/>
        <v>video games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0">
        <f t="shared" si="68"/>
        <v>41741.0940625</v>
      </c>
      <c r="K1107">
        <v>1393038927</v>
      </c>
      <c r="L1107" s="10">
        <f t="shared" si="69"/>
        <v>41711.135729166665</v>
      </c>
      <c r="M1107" t="b">
        <v>0</v>
      </c>
      <c r="N1107">
        <v>20</v>
      </c>
      <c r="O1107" t="b">
        <v>0</v>
      </c>
      <c r="P1107" t="s">
        <v>8282</v>
      </c>
      <c r="Q1107" s="6">
        <f>E1107/D1107</f>
        <v>1.5900000000000001E-3</v>
      </c>
      <c r="R1107">
        <f>IFERROR(ROUND(E1107/N1107,0),0)</f>
        <v>72</v>
      </c>
      <c r="S1107" t="str">
        <f t="shared" si="70"/>
        <v>games</v>
      </c>
      <c r="T1107" t="str">
        <f t="shared" si="71"/>
        <v>video games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0">
        <f t="shared" si="68"/>
        <v>41022.698784722219</v>
      </c>
      <c r="K1108">
        <v>1330969575</v>
      </c>
      <c r="L1108" s="10">
        <f t="shared" si="69"/>
        <v>40992.740451388891</v>
      </c>
      <c r="M1108" t="b">
        <v>0</v>
      </c>
      <c r="N1108">
        <v>7</v>
      </c>
      <c r="O1108" t="b">
        <v>0</v>
      </c>
      <c r="P1108" t="s">
        <v>8282</v>
      </c>
      <c r="Q1108" s="6">
        <f>E1108/D1108</f>
        <v>0.41249999999999998</v>
      </c>
      <c r="R1108">
        <f>IFERROR(ROUND(E1108/N1108,0),0)</f>
        <v>24</v>
      </c>
      <c r="S1108" t="str">
        <f t="shared" si="70"/>
        <v>games</v>
      </c>
      <c r="T1108" t="str">
        <f t="shared" si="71"/>
        <v>video games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0">
        <f t="shared" si="68"/>
        <v>41862.861388888887</v>
      </c>
      <c r="K1109">
        <v>1403556024</v>
      </c>
      <c r="L1109" s="10">
        <f t="shared" si="69"/>
        <v>41832.861388888887</v>
      </c>
      <c r="M1109" t="b">
        <v>0</v>
      </c>
      <c r="N1109">
        <v>0</v>
      </c>
      <c r="O1109" t="b">
        <v>0</v>
      </c>
      <c r="P1109" t="s">
        <v>8282</v>
      </c>
      <c r="Q1109" s="6">
        <f>E1109/D1109</f>
        <v>0</v>
      </c>
      <c r="R1109">
        <f>IFERROR(ROUND(E1109/N1109,0),0)</f>
        <v>0</v>
      </c>
      <c r="S1109" t="str">
        <f t="shared" si="70"/>
        <v>games</v>
      </c>
      <c r="T1109" t="str">
        <f t="shared" si="71"/>
        <v>video games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0">
        <f t="shared" si="68"/>
        <v>41031.595312500001</v>
      </c>
      <c r="K1110">
        <v>1329146235</v>
      </c>
      <c r="L1110" s="10">
        <f t="shared" si="69"/>
        <v>40971.636979166666</v>
      </c>
      <c r="M1110" t="b">
        <v>0</v>
      </c>
      <c r="N1110">
        <v>21</v>
      </c>
      <c r="O1110" t="b">
        <v>0</v>
      </c>
      <c r="P1110" t="s">
        <v>8282</v>
      </c>
      <c r="Q1110" s="6">
        <f>E1110/D1110</f>
        <v>2.93E-2</v>
      </c>
      <c r="R1110">
        <f>IFERROR(ROUND(E1110/N1110,0),0)</f>
        <v>35</v>
      </c>
      <c r="S1110" t="str">
        <f t="shared" si="70"/>
        <v>games</v>
      </c>
      <c r="T1110" t="str">
        <f t="shared" si="71"/>
        <v>video games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0">
        <f t="shared" si="68"/>
        <v>42711.793865740736</v>
      </c>
      <c r="K1111">
        <v>1476900190</v>
      </c>
      <c r="L1111" s="10">
        <f t="shared" si="69"/>
        <v>42681.752199074079</v>
      </c>
      <c r="M1111" t="b">
        <v>0</v>
      </c>
      <c r="N1111">
        <v>3</v>
      </c>
      <c r="O1111" t="b">
        <v>0</v>
      </c>
      <c r="P1111" t="s">
        <v>8282</v>
      </c>
      <c r="Q1111" s="6">
        <f>E1111/D1111</f>
        <v>4.4999999999999997E-3</v>
      </c>
      <c r="R1111">
        <f>IFERROR(ROUND(E1111/N1111,0),0)</f>
        <v>15</v>
      </c>
      <c r="S1111" t="str">
        <f t="shared" si="70"/>
        <v>games</v>
      </c>
      <c r="T1111" t="str">
        <f t="shared" si="71"/>
        <v>video games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0">
        <f t="shared" si="68"/>
        <v>41269.933124999996</v>
      </c>
      <c r="K1112">
        <v>1352327022</v>
      </c>
      <c r="L1112" s="10">
        <f t="shared" si="69"/>
        <v>41239.933124999996</v>
      </c>
      <c r="M1112" t="b">
        <v>0</v>
      </c>
      <c r="N1112">
        <v>11</v>
      </c>
      <c r="O1112" t="b">
        <v>0</v>
      </c>
      <c r="P1112" t="s">
        <v>8282</v>
      </c>
      <c r="Q1112" s="6">
        <f>E1112/D1112</f>
        <v>5.1000000000000004E-3</v>
      </c>
      <c r="R1112">
        <f>IFERROR(ROUND(E1112/N1112,0),0)</f>
        <v>23</v>
      </c>
      <c r="S1112" t="str">
        <f t="shared" si="70"/>
        <v>games</v>
      </c>
      <c r="T1112" t="str">
        <f t="shared" si="71"/>
        <v>video games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0">
        <f t="shared" si="68"/>
        <v>42396.203587962962</v>
      </c>
      <c r="K1113">
        <v>1449636790</v>
      </c>
      <c r="L1113" s="10">
        <f t="shared" si="69"/>
        <v>42366.203587962962</v>
      </c>
      <c r="M1113" t="b">
        <v>0</v>
      </c>
      <c r="N1113">
        <v>1</v>
      </c>
      <c r="O1113" t="b">
        <v>0</v>
      </c>
      <c r="P1113" t="s">
        <v>8282</v>
      </c>
      <c r="Q1113" s="6">
        <f>E1113/D1113</f>
        <v>4.0000000000000002E-4</v>
      </c>
      <c r="R1113">
        <f>IFERROR(ROUND(E1113/N1113,0),0)</f>
        <v>1</v>
      </c>
      <c r="S1113" t="str">
        <f t="shared" si="70"/>
        <v>games</v>
      </c>
      <c r="T1113" t="str">
        <f t="shared" si="71"/>
        <v>video games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0">
        <f t="shared" si="68"/>
        <v>42042.354166666672</v>
      </c>
      <c r="K1114">
        <v>1416507211</v>
      </c>
      <c r="L1114" s="10">
        <f t="shared" si="69"/>
        <v>41982.759386574078</v>
      </c>
      <c r="M1114" t="b">
        <v>0</v>
      </c>
      <c r="N1114">
        <v>312</v>
      </c>
      <c r="O1114" t="b">
        <v>0</v>
      </c>
      <c r="P1114" t="s">
        <v>8282</v>
      </c>
      <c r="Q1114" s="6">
        <f>E1114/D1114</f>
        <v>0.35537409090909089</v>
      </c>
      <c r="R1114">
        <f>IFERROR(ROUND(E1114/N1114,0),0)</f>
        <v>100</v>
      </c>
      <c r="S1114" t="str">
        <f t="shared" si="70"/>
        <v>games</v>
      </c>
      <c r="T1114" t="str">
        <f t="shared" si="71"/>
        <v>video games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0">
        <f t="shared" si="68"/>
        <v>41884.977083333331</v>
      </c>
      <c r="K1115">
        <v>1405466820</v>
      </c>
      <c r="L1115" s="10">
        <f t="shared" si="69"/>
        <v>41854.977083333331</v>
      </c>
      <c r="M1115" t="b">
        <v>0</v>
      </c>
      <c r="N1115">
        <v>1</v>
      </c>
      <c r="O1115" t="b">
        <v>0</v>
      </c>
      <c r="P1115" t="s">
        <v>8282</v>
      </c>
      <c r="Q1115" s="6">
        <f>E1115/D1115</f>
        <v>5.0000000000000001E-3</v>
      </c>
      <c r="R1115">
        <f>IFERROR(ROUND(E1115/N1115,0),0)</f>
        <v>5</v>
      </c>
      <c r="S1115" t="str">
        <f t="shared" si="70"/>
        <v>games</v>
      </c>
      <c r="T1115" t="str">
        <f t="shared" si="71"/>
        <v>video games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0">
        <f t="shared" si="68"/>
        <v>41575.345914351856</v>
      </c>
      <c r="K1116">
        <v>1378714687</v>
      </c>
      <c r="L1116" s="10">
        <f t="shared" si="69"/>
        <v>41545.345914351856</v>
      </c>
      <c r="M1116" t="b">
        <v>0</v>
      </c>
      <c r="N1116">
        <v>3</v>
      </c>
      <c r="O1116" t="b">
        <v>0</v>
      </c>
      <c r="P1116" t="s">
        <v>8282</v>
      </c>
      <c r="Q1116" s="6">
        <f>E1116/D1116</f>
        <v>1.6666666666666668E-3</v>
      </c>
      <c r="R1116">
        <f>IFERROR(ROUND(E1116/N1116,0),0)</f>
        <v>3</v>
      </c>
      <c r="S1116" t="str">
        <f t="shared" si="70"/>
        <v>games</v>
      </c>
      <c r="T1116" t="str">
        <f t="shared" si="71"/>
        <v>video games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0">
        <f t="shared" si="68"/>
        <v>42478.653877314813</v>
      </c>
      <c r="K1117">
        <v>1456764095</v>
      </c>
      <c r="L1117" s="10">
        <f t="shared" si="69"/>
        <v>42448.695543981477</v>
      </c>
      <c r="M1117" t="b">
        <v>0</v>
      </c>
      <c r="N1117">
        <v>4</v>
      </c>
      <c r="O1117" t="b">
        <v>0</v>
      </c>
      <c r="P1117" t="s">
        <v>8282</v>
      </c>
      <c r="Q1117" s="6">
        <f>E1117/D1117</f>
        <v>1.325E-3</v>
      </c>
      <c r="R1117">
        <f>IFERROR(ROUND(E1117/N1117,0),0)</f>
        <v>13</v>
      </c>
      <c r="S1117" t="str">
        <f t="shared" si="70"/>
        <v>games</v>
      </c>
      <c r="T1117" t="str">
        <f t="shared" si="71"/>
        <v>video games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0">
        <f t="shared" si="68"/>
        <v>41088.847314814819</v>
      </c>
      <c r="K1118">
        <v>1334089208</v>
      </c>
      <c r="L1118" s="10">
        <f t="shared" si="69"/>
        <v>41028.847314814819</v>
      </c>
      <c r="M1118" t="b">
        <v>0</v>
      </c>
      <c r="N1118">
        <v>10</v>
      </c>
      <c r="O1118" t="b">
        <v>0</v>
      </c>
      <c r="P1118" t="s">
        <v>8282</v>
      </c>
      <c r="Q1118" s="6">
        <f>E1118/D1118</f>
        <v>3.5704000000000004E-4</v>
      </c>
      <c r="R1118">
        <f>IFERROR(ROUND(E1118/N1118,0),0)</f>
        <v>18</v>
      </c>
      <c r="S1118" t="str">
        <f t="shared" si="70"/>
        <v>games</v>
      </c>
      <c r="T1118" t="str">
        <f t="shared" si="71"/>
        <v>video games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0">
        <f t="shared" si="68"/>
        <v>42382.598530092597</v>
      </c>
      <c r="K1119">
        <v>1448461313</v>
      </c>
      <c r="L1119" s="10">
        <f t="shared" si="69"/>
        <v>42352.598530092597</v>
      </c>
      <c r="M1119" t="b">
        <v>0</v>
      </c>
      <c r="N1119">
        <v>8</v>
      </c>
      <c r="O1119" t="b">
        <v>0</v>
      </c>
      <c r="P1119" t="s">
        <v>8282</v>
      </c>
      <c r="Q1119" s="6">
        <f>E1119/D1119</f>
        <v>8.3000000000000004E-2</v>
      </c>
      <c r="R1119">
        <f>IFERROR(ROUND(E1119/N1119,0),0)</f>
        <v>10</v>
      </c>
      <c r="S1119" t="str">
        <f t="shared" si="70"/>
        <v>games</v>
      </c>
      <c r="T1119" t="str">
        <f t="shared" si="71"/>
        <v>video games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0">
        <f t="shared" si="68"/>
        <v>41753.124756944446</v>
      </c>
      <c r="K1120">
        <v>1394078379</v>
      </c>
      <c r="L1120" s="10">
        <f t="shared" si="69"/>
        <v>41723.16642361111</v>
      </c>
      <c r="M1120" t="b">
        <v>0</v>
      </c>
      <c r="N1120">
        <v>3</v>
      </c>
      <c r="O1120" t="b">
        <v>0</v>
      </c>
      <c r="P1120" t="s">
        <v>8282</v>
      </c>
      <c r="Q1120" s="6">
        <f>E1120/D1120</f>
        <v>2.4222222222222221E-2</v>
      </c>
      <c r="R1120">
        <f>IFERROR(ROUND(E1120/N1120,0),0)</f>
        <v>36</v>
      </c>
      <c r="S1120" t="str">
        <f t="shared" si="70"/>
        <v>games</v>
      </c>
      <c r="T1120" t="str">
        <f t="shared" si="71"/>
        <v>video games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0">
        <f t="shared" si="68"/>
        <v>41754.792407407411</v>
      </c>
      <c r="K1121">
        <v>1395687664</v>
      </c>
      <c r="L1121" s="10">
        <f t="shared" si="69"/>
        <v>41741.792407407411</v>
      </c>
      <c r="M1121" t="b">
        <v>0</v>
      </c>
      <c r="N1121">
        <v>1</v>
      </c>
      <c r="O1121" t="b">
        <v>0</v>
      </c>
      <c r="P1121" t="s">
        <v>8282</v>
      </c>
      <c r="Q1121" s="6">
        <f>E1121/D1121</f>
        <v>2.3809523809523812E-3</v>
      </c>
      <c r="R1121">
        <f>IFERROR(ROUND(E1121/N1121,0),0)</f>
        <v>5</v>
      </c>
      <c r="S1121" t="str">
        <f t="shared" si="70"/>
        <v>games</v>
      </c>
      <c r="T1121" t="str">
        <f t="shared" si="71"/>
        <v>video games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0">
        <f t="shared" si="68"/>
        <v>40863.872685185182</v>
      </c>
      <c r="K1122">
        <v>1315947400</v>
      </c>
      <c r="L1122" s="10">
        <f t="shared" si="69"/>
        <v>40818.872685185182</v>
      </c>
      <c r="M1122" t="b">
        <v>0</v>
      </c>
      <c r="N1122">
        <v>0</v>
      </c>
      <c r="O1122" t="b">
        <v>0</v>
      </c>
      <c r="P1122" t="s">
        <v>8282</v>
      </c>
      <c r="Q1122" s="6">
        <f>E1122/D1122</f>
        <v>0</v>
      </c>
      <c r="R1122">
        <f>IFERROR(ROUND(E1122/N1122,0),0)</f>
        <v>0</v>
      </c>
      <c r="S1122" t="str">
        <f t="shared" si="70"/>
        <v>games</v>
      </c>
      <c r="T1122" t="str">
        <f t="shared" si="71"/>
        <v>video games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0">
        <f t="shared" si="68"/>
        <v>42461.892546296294</v>
      </c>
      <c r="K1123">
        <v>1455315916</v>
      </c>
      <c r="L1123" s="10">
        <f t="shared" si="69"/>
        <v>42431.934212962966</v>
      </c>
      <c r="M1123" t="b">
        <v>0</v>
      </c>
      <c r="N1123">
        <v>5</v>
      </c>
      <c r="O1123" t="b">
        <v>0</v>
      </c>
      <c r="P1123" t="s">
        <v>8282</v>
      </c>
      <c r="Q1123" s="6">
        <f>E1123/D1123</f>
        <v>1.16E-4</v>
      </c>
      <c r="R1123">
        <f>IFERROR(ROUND(E1123/N1123,0),0)</f>
        <v>6</v>
      </c>
      <c r="S1123" t="str">
        <f t="shared" si="70"/>
        <v>games</v>
      </c>
      <c r="T1123" t="str">
        <f t="shared" si="71"/>
        <v>video games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0">
        <f t="shared" si="68"/>
        <v>41443.703993055555</v>
      </c>
      <c r="K1124">
        <v>1368723225</v>
      </c>
      <c r="L1124" s="10">
        <f t="shared" si="69"/>
        <v>41429.703993055555</v>
      </c>
      <c r="M1124" t="b">
        <v>0</v>
      </c>
      <c r="N1124">
        <v>0</v>
      </c>
      <c r="O1124" t="b">
        <v>0</v>
      </c>
      <c r="P1124" t="s">
        <v>8282</v>
      </c>
      <c r="Q1124" s="6">
        <f>E1124/D1124</f>
        <v>0</v>
      </c>
      <c r="R1124">
        <f>IFERROR(ROUND(E1124/N1124,0),0)</f>
        <v>0</v>
      </c>
      <c r="S1124" t="str">
        <f t="shared" si="70"/>
        <v>games</v>
      </c>
      <c r="T1124" t="str">
        <f t="shared" si="71"/>
        <v>video games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0">
        <f t="shared" si="68"/>
        <v>41767.5237037037</v>
      </c>
      <c r="K1125">
        <v>1395318848</v>
      </c>
      <c r="L1125" s="10">
        <f t="shared" si="69"/>
        <v>41737.5237037037</v>
      </c>
      <c r="M1125" t="b">
        <v>0</v>
      </c>
      <c r="N1125">
        <v>3</v>
      </c>
      <c r="O1125" t="b">
        <v>0</v>
      </c>
      <c r="P1125" t="s">
        <v>8282</v>
      </c>
      <c r="Q1125" s="6">
        <f>E1125/D1125</f>
        <v>2.2000000000000001E-3</v>
      </c>
      <c r="R1125">
        <f>IFERROR(ROUND(E1125/N1125,0),0)</f>
        <v>4</v>
      </c>
      <c r="S1125" t="str">
        <f t="shared" si="70"/>
        <v>games</v>
      </c>
      <c r="T1125" t="str">
        <f t="shared" si="71"/>
        <v>video games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0">
        <f t="shared" si="68"/>
        <v>42143.667256944449</v>
      </c>
      <c r="K1126">
        <v>1427817651</v>
      </c>
      <c r="L1126" s="10">
        <f t="shared" si="69"/>
        <v>42113.667256944449</v>
      </c>
      <c r="M1126" t="b">
        <v>0</v>
      </c>
      <c r="N1126">
        <v>7</v>
      </c>
      <c r="O1126" t="b">
        <v>0</v>
      </c>
      <c r="P1126" t="s">
        <v>8283</v>
      </c>
      <c r="Q1126" s="6">
        <f>E1126/D1126</f>
        <v>4.7222222222222223E-3</v>
      </c>
      <c r="R1126">
        <f>IFERROR(ROUND(E1126/N1126,0),0)</f>
        <v>61</v>
      </c>
      <c r="S1126" t="str">
        <f t="shared" si="70"/>
        <v>games</v>
      </c>
      <c r="T1126" t="str">
        <f t="shared" si="71"/>
        <v>mobile games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0">
        <f t="shared" si="68"/>
        <v>42291.624189814815</v>
      </c>
      <c r="K1127">
        <v>1438009130</v>
      </c>
      <c r="L1127" s="10">
        <f t="shared" si="69"/>
        <v>42231.624189814815</v>
      </c>
      <c r="M1127" t="b">
        <v>0</v>
      </c>
      <c r="N1127">
        <v>0</v>
      </c>
      <c r="O1127" t="b">
        <v>0</v>
      </c>
      <c r="P1127" t="s">
        <v>8283</v>
      </c>
      <c r="Q1127" s="6">
        <f>E1127/D1127</f>
        <v>0</v>
      </c>
      <c r="R1127">
        <f>IFERROR(ROUND(E1127/N1127,0),0)</f>
        <v>0</v>
      </c>
      <c r="S1127" t="str">
        <f t="shared" si="70"/>
        <v>games</v>
      </c>
      <c r="T1127" t="str">
        <f t="shared" si="71"/>
        <v>mobile games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0">
        <f t="shared" si="68"/>
        <v>42584.327476851853</v>
      </c>
      <c r="K1128">
        <v>1465890694</v>
      </c>
      <c r="L1128" s="10">
        <f t="shared" si="69"/>
        <v>42554.327476851853</v>
      </c>
      <c r="M1128" t="b">
        <v>0</v>
      </c>
      <c r="N1128">
        <v>2</v>
      </c>
      <c r="O1128" t="b">
        <v>0</v>
      </c>
      <c r="P1128" t="s">
        <v>8283</v>
      </c>
      <c r="Q1128" s="6">
        <f>E1128/D1128</f>
        <v>5.0000000000000001E-3</v>
      </c>
      <c r="R1128">
        <f>IFERROR(ROUND(E1128/N1128,0),0)</f>
        <v>5</v>
      </c>
      <c r="S1128" t="str">
        <f t="shared" si="70"/>
        <v>games</v>
      </c>
      <c r="T1128" t="str">
        <f t="shared" si="71"/>
        <v>mobile games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0">
        <f t="shared" si="68"/>
        <v>41976.895833333328</v>
      </c>
      <c r="K1129">
        <v>1413318600</v>
      </c>
      <c r="L1129" s="10">
        <f t="shared" si="69"/>
        <v>41945.854166666664</v>
      </c>
      <c r="M1129" t="b">
        <v>0</v>
      </c>
      <c r="N1129">
        <v>23</v>
      </c>
      <c r="O1129" t="b">
        <v>0</v>
      </c>
      <c r="P1129" t="s">
        <v>8283</v>
      </c>
      <c r="Q1129" s="6">
        <f>E1129/D1129</f>
        <v>1.6714285714285713E-2</v>
      </c>
      <c r="R1129">
        <f>IFERROR(ROUND(E1129/N1129,0),0)</f>
        <v>25</v>
      </c>
      <c r="S1129" t="str">
        <f t="shared" si="70"/>
        <v>games</v>
      </c>
      <c r="T1129" t="str">
        <f t="shared" si="71"/>
        <v>mobile games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0">
        <f t="shared" si="68"/>
        <v>41877.649502314816</v>
      </c>
      <c r="K1130">
        <v>1404833717</v>
      </c>
      <c r="L1130" s="10">
        <f t="shared" si="69"/>
        <v>41847.649502314816</v>
      </c>
      <c r="M1130" t="b">
        <v>0</v>
      </c>
      <c r="N1130">
        <v>1</v>
      </c>
      <c r="O1130" t="b">
        <v>0</v>
      </c>
      <c r="P1130" t="s">
        <v>8283</v>
      </c>
      <c r="Q1130" s="6">
        <f>E1130/D1130</f>
        <v>1E-3</v>
      </c>
      <c r="R1130">
        <f>IFERROR(ROUND(E1130/N1130,0),0)</f>
        <v>1</v>
      </c>
      <c r="S1130" t="str">
        <f t="shared" si="70"/>
        <v>games</v>
      </c>
      <c r="T1130" t="str">
        <f t="shared" si="71"/>
        <v>mobile games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0">
        <f t="shared" si="68"/>
        <v>42545.264965277776</v>
      </c>
      <c r="K1131">
        <v>1462515693</v>
      </c>
      <c r="L1131" s="10">
        <f t="shared" si="69"/>
        <v>42515.264965277776</v>
      </c>
      <c r="M1131" t="b">
        <v>0</v>
      </c>
      <c r="N1131">
        <v>2</v>
      </c>
      <c r="O1131" t="b">
        <v>0</v>
      </c>
      <c r="P1131" t="s">
        <v>8283</v>
      </c>
      <c r="Q1131" s="6">
        <f>E1131/D1131</f>
        <v>1.0499999999999999E-3</v>
      </c>
      <c r="R1131">
        <f>IFERROR(ROUND(E1131/N1131,0),0)</f>
        <v>11</v>
      </c>
      <c r="S1131" t="str">
        <f t="shared" si="70"/>
        <v>games</v>
      </c>
      <c r="T1131" t="str">
        <f t="shared" si="71"/>
        <v>mobile games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0">
        <f t="shared" si="68"/>
        <v>41988.038194444445</v>
      </c>
      <c r="K1132">
        <v>1411775700</v>
      </c>
      <c r="L1132" s="10">
        <f t="shared" si="69"/>
        <v>41927.996527777781</v>
      </c>
      <c r="M1132" t="b">
        <v>0</v>
      </c>
      <c r="N1132">
        <v>3</v>
      </c>
      <c r="O1132" t="b">
        <v>0</v>
      </c>
      <c r="P1132" t="s">
        <v>8283</v>
      </c>
      <c r="Q1132" s="6">
        <f>E1132/D1132</f>
        <v>2.2000000000000001E-3</v>
      </c>
      <c r="R1132">
        <f>IFERROR(ROUND(E1132/N1132,0),0)</f>
        <v>4</v>
      </c>
      <c r="S1132" t="str">
        <f t="shared" si="70"/>
        <v>games</v>
      </c>
      <c r="T1132" t="str">
        <f t="shared" si="71"/>
        <v>mobile games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0">
        <f t="shared" si="68"/>
        <v>42381.908194444448</v>
      </c>
      <c r="K1133">
        <v>1448401668</v>
      </c>
      <c r="L1133" s="10">
        <f t="shared" si="69"/>
        <v>42351.908194444448</v>
      </c>
      <c r="M1133" t="b">
        <v>0</v>
      </c>
      <c r="N1133">
        <v>0</v>
      </c>
      <c r="O1133" t="b">
        <v>0</v>
      </c>
      <c r="P1133" t="s">
        <v>8283</v>
      </c>
      <c r="Q1133" s="6">
        <f>E1133/D1133</f>
        <v>0</v>
      </c>
      <c r="R1133">
        <f>IFERROR(ROUND(E1133/N1133,0),0)</f>
        <v>0</v>
      </c>
      <c r="S1133" t="str">
        <f t="shared" si="70"/>
        <v>games</v>
      </c>
      <c r="T1133" t="str">
        <f t="shared" si="71"/>
        <v>mobile games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0">
        <f t="shared" si="68"/>
        <v>42755.115405092598</v>
      </c>
      <c r="K1134">
        <v>1480646771</v>
      </c>
      <c r="L1134" s="10">
        <f t="shared" si="69"/>
        <v>42725.115405092598</v>
      </c>
      <c r="M1134" t="b">
        <v>0</v>
      </c>
      <c r="N1134">
        <v>13</v>
      </c>
      <c r="O1134" t="b">
        <v>0</v>
      </c>
      <c r="P1134" t="s">
        <v>8283</v>
      </c>
      <c r="Q1134" s="6">
        <f>E1134/D1134</f>
        <v>0.14380000000000001</v>
      </c>
      <c r="R1134">
        <f>IFERROR(ROUND(E1134/N1134,0),0)</f>
        <v>111</v>
      </c>
      <c r="S1134" t="str">
        <f t="shared" si="70"/>
        <v>games</v>
      </c>
      <c r="T1134" t="str">
        <f t="shared" si="71"/>
        <v>mobile games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0">
        <f t="shared" si="68"/>
        <v>41870.407187500001</v>
      </c>
      <c r="K1135">
        <v>1404207981</v>
      </c>
      <c r="L1135" s="10">
        <f t="shared" si="69"/>
        <v>41840.407187500001</v>
      </c>
      <c r="M1135" t="b">
        <v>0</v>
      </c>
      <c r="N1135">
        <v>1</v>
      </c>
      <c r="O1135" t="b">
        <v>0</v>
      </c>
      <c r="P1135" t="s">
        <v>8283</v>
      </c>
      <c r="Q1135" s="6">
        <f>E1135/D1135</f>
        <v>6.6666666666666671E-3</v>
      </c>
      <c r="R1135">
        <f>IFERROR(ROUND(E1135/N1135,0),0)</f>
        <v>20</v>
      </c>
      <c r="S1135" t="str">
        <f t="shared" si="70"/>
        <v>games</v>
      </c>
      <c r="T1135" t="str">
        <f t="shared" si="71"/>
        <v>mobile games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0">
        <f t="shared" si="68"/>
        <v>41991.189583333333</v>
      </c>
      <c r="K1136">
        <v>1416034228</v>
      </c>
      <c r="L1136" s="10">
        <f t="shared" si="69"/>
        <v>41977.285046296296</v>
      </c>
      <c r="M1136" t="b">
        <v>0</v>
      </c>
      <c r="N1136">
        <v>1</v>
      </c>
      <c r="O1136" t="b">
        <v>0</v>
      </c>
      <c r="P1136" t="s">
        <v>8283</v>
      </c>
      <c r="Q1136" s="6">
        <f>E1136/D1136</f>
        <v>4.0000000000000003E-5</v>
      </c>
      <c r="R1136">
        <f>IFERROR(ROUND(E1136/N1136,0),0)</f>
        <v>1</v>
      </c>
      <c r="S1136" t="str">
        <f t="shared" si="70"/>
        <v>games</v>
      </c>
      <c r="T1136" t="str">
        <f t="shared" si="71"/>
        <v>mobile games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0">
        <f t="shared" si="68"/>
        <v>42607.98951388889</v>
      </c>
      <c r="K1137">
        <v>1467935094</v>
      </c>
      <c r="L1137" s="10">
        <f t="shared" si="69"/>
        <v>42577.98951388889</v>
      </c>
      <c r="M1137" t="b">
        <v>0</v>
      </c>
      <c r="N1137">
        <v>1</v>
      </c>
      <c r="O1137" t="b">
        <v>0</v>
      </c>
      <c r="P1137" t="s">
        <v>8283</v>
      </c>
      <c r="Q1137" s="6">
        <f>E1137/D1137</f>
        <v>0.05</v>
      </c>
      <c r="R1137">
        <f>IFERROR(ROUND(E1137/N1137,0),0)</f>
        <v>50</v>
      </c>
      <c r="S1137" t="str">
        <f t="shared" si="70"/>
        <v>games</v>
      </c>
      <c r="T1137" t="str">
        <f t="shared" si="71"/>
        <v>mobile games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0">
        <f t="shared" si="68"/>
        <v>42376.671631944446</v>
      </c>
      <c r="K1138">
        <v>1447949229</v>
      </c>
      <c r="L1138" s="10">
        <f t="shared" si="69"/>
        <v>42346.671631944446</v>
      </c>
      <c r="M1138" t="b">
        <v>0</v>
      </c>
      <c r="N1138">
        <v>6</v>
      </c>
      <c r="O1138" t="b">
        <v>0</v>
      </c>
      <c r="P1138" t="s">
        <v>8283</v>
      </c>
      <c r="Q1138" s="6">
        <f>E1138/D1138</f>
        <v>6.4439140811455853E-2</v>
      </c>
      <c r="R1138">
        <f>IFERROR(ROUND(E1138/N1138,0),0)</f>
        <v>45</v>
      </c>
      <c r="S1138" t="str">
        <f t="shared" si="70"/>
        <v>games</v>
      </c>
      <c r="T1138" t="str">
        <f t="shared" si="71"/>
        <v>mobile games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0">
        <f t="shared" si="68"/>
        <v>42502.819687499999</v>
      </c>
      <c r="K1139">
        <v>1458848421</v>
      </c>
      <c r="L1139" s="10">
        <f t="shared" si="69"/>
        <v>42472.819687499999</v>
      </c>
      <c r="M1139" t="b">
        <v>0</v>
      </c>
      <c r="N1139">
        <v>39</v>
      </c>
      <c r="O1139" t="b">
        <v>0</v>
      </c>
      <c r="P1139" t="s">
        <v>8283</v>
      </c>
      <c r="Q1139" s="6">
        <f>E1139/D1139</f>
        <v>0.39500000000000002</v>
      </c>
      <c r="R1139">
        <f>IFERROR(ROUND(E1139/N1139,0),0)</f>
        <v>253</v>
      </c>
      <c r="S1139" t="str">
        <f t="shared" si="70"/>
        <v>games</v>
      </c>
      <c r="T1139" t="str">
        <f t="shared" si="71"/>
        <v>mobile games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0">
        <f t="shared" si="68"/>
        <v>42775.9066087963</v>
      </c>
      <c r="K1140">
        <v>1483307131</v>
      </c>
      <c r="L1140" s="10">
        <f t="shared" si="69"/>
        <v>42755.9066087963</v>
      </c>
      <c r="M1140" t="b">
        <v>0</v>
      </c>
      <c r="N1140">
        <v>4</v>
      </c>
      <c r="O1140" t="b">
        <v>0</v>
      </c>
      <c r="P1140" t="s">
        <v>8283</v>
      </c>
      <c r="Q1140" s="6">
        <f>E1140/D1140</f>
        <v>3.5714285714285713E-3</v>
      </c>
      <c r="R1140">
        <f>IFERROR(ROUND(E1140/N1140,0),0)</f>
        <v>31</v>
      </c>
      <c r="S1140" t="str">
        <f t="shared" si="70"/>
        <v>games</v>
      </c>
      <c r="T1140" t="str">
        <f t="shared" si="71"/>
        <v>mobile games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0">
        <f t="shared" si="68"/>
        <v>42024.34752314815</v>
      </c>
      <c r="K1141">
        <v>1417508426</v>
      </c>
      <c r="L1141" s="10">
        <f t="shared" si="69"/>
        <v>41994.34752314815</v>
      </c>
      <c r="M1141" t="b">
        <v>0</v>
      </c>
      <c r="N1141">
        <v>1</v>
      </c>
      <c r="O1141" t="b">
        <v>0</v>
      </c>
      <c r="P1141" t="s">
        <v>8283</v>
      </c>
      <c r="Q1141" s="6">
        <f>E1141/D1141</f>
        <v>6.2500000000000001E-4</v>
      </c>
      <c r="R1141">
        <f>IFERROR(ROUND(E1141/N1141,0),0)</f>
        <v>5</v>
      </c>
      <c r="S1141" t="str">
        <f t="shared" si="70"/>
        <v>games</v>
      </c>
      <c r="T1141" t="str">
        <f t="shared" si="71"/>
        <v>mobile games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0">
        <f t="shared" si="68"/>
        <v>42241.462048611109</v>
      </c>
      <c r="K1142">
        <v>1436267121</v>
      </c>
      <c r="L1142" s="10">
        <f t="shared" si="69"/>
        <v>42211.462048611109</v>
      </c>
      <c r="M1142" t="b">
        <v>0</v>
      </c>
      <c r="N1142">
        <v>0</v>
      </c>
      <c r="O1142" t="b">
        <v>0</v>
      </c>
      <c r="P1142" t="s">
        <v>8283</v>
      </c>
      <c r="Q1142" s="6">
        <f>E1142/D1142</f>
        <v>0</v>
      </c>
      <c r="R1142">
        <f>IFERROR(ROUND(E1142/N1142,0),0)</f>
        <v>0</v>
      </c>
      <c r="S1142" t="str">
        <f t="shared" si="70"/>
        <v>games</v>
      </c>
      <c r="T1142" t="str">
        <f t="shared" si="71"/>
        <v>mobile games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0">
        <f t="shared" si="68"/>
        <v>42213.699652777781</v>
      </c>
      <c r="K1143">
        <v>1433868450</v>
      </c>
      <c r="L1143" s="10">
        <f t="shared" si="69"/>
        <v>42183.699652777781</v>
      </c>
      <c r="M1143" t="b">
        <v>0</v>
      </c>
      <c r="N1143">
        <v>0</v>
      </c>
      <c r="O1143" t="b">
        <v>0</v>
      </c>
      <c r="P1143" t="s">
        <v>8283</v>
      </c>
      <c r="Q1143" s="6">
        <f>E1143/D1143</f>
        <v>0</v>
      </c>
      <c r="R1143">
        <f>IFERROR(ROUND(E1143/N1143,0),0)</f>
        <v>0</v>
      </c>
      <c r="S1143" t="str">
        <f t="shared" si="70"/>
        <v>games</v>
      </c>
      <c r="T1143" t="str">
        <f t="shared" si="71"/>
        <v>mobile games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0">
        <f t="shared" si="68"/>
        <v>42071.006099537037</v>
      </c>
      <c r="K1144">
        <v>1421539727</v>
      </c>
      <c r="L1144" s="10">
        <f t="shared" si="69"/>
        <v>42041.006099537037</v>
      </c>
      <c r="M1144" t="b">
        <v>0</v>
      </c>
      <c r="N1144">
        <v>0</v>
      </c>
      <c r="O1144" t="b">
        <v>0</v>
      </c>
      <c r="P1144" t="s">
        <v>8283</v>
      </c>
      <c r="Q1144" s="6">
        <f>E1144/D1144</f>
        <v>0</v>
      </c>
      <c r="R1144">
        <f>IFERROR(ROUND(E1144/N1144,0),0)</f>
        <v>0</v>
      </c>
      <c r="S1144" t="str">
        <f t="shared" si="70"/>
        <v>games</v>
      </c>
      <c r="T1144" t="str">
        <f t="shared" si="71"/>
        <v>mobile games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0">
        <f t="shared" si="68"/>
        <v>42374.19358796296</v>
      </c>
      <c r="K1145">
        <v>1447735126</v>
      </c>
      <c r="L1145" s="10">
        <f t="shared" si="69"/>
        <v>42344.19358796296</v>
      </c>
      <c r="M1145" t="b">
        <v>0</v>
      </c>
      <c r="N1145">
        <v>8</v>
      </c>
      <c r="O1145" t="b">
        <v>0</v>
      </c>
      <c r="P1145" t="s">
        <v>8283</v>
      </c>
      <c r="Q1145" s="6">
        <f>E1145/D1145</f>
        <v>4.1333333333333335E-3</v>
      </c>
      <c r="R1145">
        <f>IFERROR(ROUND(E1145/N1145,0),0)</f>
        <v>23</v>
      </c>
      <c r="S1145" t="str">
        <f t="shared" si="70"/>
        <v>games</v>
      </c>
      <c r="T1145" t="str">
        <f t="shared" si="71"/>
        <v>mobile games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0">
        <f t="shared" si="68"/>
        <v>42142.181944444441</v>
      </c>
      <c r="K1146">
        <v>1427689320</v>
      </c>
      <c r="L1146" s="10">
        <f t="shared" si="69"/>
        <v>42112.181944444441</v>
      </c>
      <c r="M1146" t="b">
        <v>0</v>
      </c>
      <c r="N1146">
        <v>0</v>
      </c>
      <c r="O1146" t="b">
        <v>0</v>
      </c>
      <c r="P1146" t="s">
        <v>8284</v>
      </c>
      <c r="Q1146" s="6">
        <f>E1146/D1146</f>
        <v>0</v>
      </c>
      <c r="R1146">
        <f>IFERROR(ROUND(E1146/N1146,0),0)</f>
        <v>0</v>
      </c>
      <c r="S1146" t="str">
        <f t="shared" si="70"/>
        <v>food</v>
      </c>
      <c r="T1146" t="str">
        <f t="shared" si="71"/>
        <v>food trucks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0">
        <f t="shared" si="68"/>
        <v>41933.74759259259</v>
      </c>
      <c r="K1147">
        <v>1407088592</v>
      </c>
      <c r="L1147" s="10">
        <f t="shared" si="69"/>
        <v>41873.74759259259</v>
      </c>
      <c r="M1147" t="b">
        <v>0</v>
      </c>
      <c r="N1147">
        <v>1</v>
      </c>
      <c r="O1147" t="b">
        <v>0</v>
      </c>
      <c r="P1147" t="s">
        <v>8284</v>
      </c>
      <c r="Q1147" s="6">
        <f>E1147/D1147</f>
        <v>1.25E-3</v>
      </c>
      <c r="R1147">
        <f>IFERROR(ROUND(E1147/N1147,0),0)</f>
        <v>100</v>
      </c>
      <c r="S1147" t="str">
        <f t="shared" si="70"/>
        <v>food</v>
      </c>
      <c r="T1147" t="str">
        <f t="shared" si="71"/>
        <v>food trucks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0">
        <f t="shared" si="68"/>
        <v>41780.9533912037</v>
      </c>
      <c r="K1148">
        <v>1395787973</v>
      </c>
      <c r="L1148" s="10">
        <f t="shared" si="69"/>
        <v>41742.9533912037</v>
      </c>
      <c r="M1148" t="b">
        <v>0</v>
      </c>
      <c r="N1148">
        <v>12</v>
      </c>
      <c r="O1148" t="b">
        <v>0</v>
      </c>
      <c r="P1148" t="s">
        <v>8284</v>
      </c>
      <c r="Q1148" s="6">
        <f>E1148/D1148</f>
        <v>8.8333333333333333E-2</v>
      </c>
      <c r="R1148">
        <f>IFERROR(ROUND(E1148/N1148,0),0)</f>
        <v>44</v>
      </c>
      <c r="S1148" t="str">
        <f t="shared" si="70"/>
        <v>food</v>
      </c>
      <c r="T1148" t="str">
        <f t="shared" si="71"/>
        <v>food trucks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0">
        <f t="shared" si="68"/>
        <v>41950.972025462965</v>
      </c>
      <c r="K1149">
        <v>1408576783</v>
      </c>
      <c r="L1149" s="10">
        <f t="shared" si="69"/>
        <v>41890.972025462965</v>
      </c>
      <c r="M1149" t="b">
        <v>0</v>
      </c>
      <c r="N1149">
        <v>0</v>
      </c>
      <c r="O1149" t="b">
        <v>0</v>
      </c>
      <c r="P1149" t="s">
        <v>8284</v>
      </c>
      <c r="Q1149" s="6">
        <f>E1149/D1149</f>
        <v>0</v>
      </c>
      <c r="R1149">
        <f>IFERROR(ROUND(E1149/N1149,0),0)</f>
        <v>0</v>
      </c>
      <c r="S1149" t="str">
        <f t="shared" si="70"/>
        <v>food</v>
      </c>
      <c r="T1149" t="str">
        <f t="shared" si="71"/>
        <v>food trucks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0">
        <f t="shared" si="68"/>
        <v>42724.212743055556</v>
      </c>
      <c r="K1150">
        <v>1477973181</v>
      </c>
      <c r="L1150" s="10">
        <f t="shared" si="69"/>
        <v>42694.171076388884</v>
      </c>
      <c r="M1150" t="b">
        <v>0</v>
      </c>
      <c r="N1150">
        <v>3</v>
      </c>
      <c r="O1150" t="b">
        <v>0</v>
      </c>
      <c r="P1150" t="s">
        <v>8284</v>
      </c>
      <c r="Q1150" s="6">
        <f>E1150/D1150</f>
        <v>4.8666666666666667E-3</v>
      </c>
      <c r="R1150">
        <f>IFERROR(ROUND(E1150/N1150,0),0)</f>
        <v>24</v>
      </c>
      <c r="S1150" t="str">
        <f t="shared" si="70"/>
        <v>food</v>
      </c>
      <c r="T1150" t="str">
        <f t="shared" si="71"/>
        <v>food trucks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0">
        <f t="shared" si="68"/>
        <v>42556.71025462963</v>
      </c>
      <c r="K1151">
        <v>1463504566</v>
      </c>
      <c r="L1151" s="10">
        <f t="shared" si="69"/>
        <v>42526.71025462963</v>
      </c>
      <c r="M1151" t="b">
        <v>0</v>
      </c>
      <c r="N1151">
        <v>2</v>
      </c>
      <c r="O1151" t="b">
        <v>0</v>
      </c>
      <c r="P1151" t="s">
        <v>8284</v>
      </c>
      <c r="Q1151" s="6">
        <f>E1151/D1151</f>
        <v>1.5E-3</v>
      </c>
      <c r="R1151">
        <f>IFERROR(ROUND(E1151/N1151,0),0)</f>
        <v>38</v>
      </c>
      <c r="S1151" t="str">
        <f t="shared" si="70"/>
        <v>food</v>
      </c>
      <c r="T1151" t="str">
        <f t="shared" si="71"/>
        <v>food trucks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0">
        <f t="shared" si="68"/>
        <v>42396.954571759255</v>
      </c>
      <c r="K1152">
        <v>1447109675</v>
      </c>
      <c r="L1152" s="10">
        <f t="shared" si="69"/>
        <v>42336.954571759255</v>
      </c>
      <c r="M1152" t="b">
        <v>0</v>
      </c>
      <c r="N1152">
        <v>6</v>
      </c>
      <c r="O1152" t="b">
        <v>0</v>
      </c>
      <c r="P1152" t="s">
        <v>8284</v>
      </c>
      <c r="Q1152" s="6">
        <f>E1152/D1152</f>
        <v>0.1008</v>
      </c>
      <c r="R1152">
        <f>IFERROR(ROUND(E1152/N1152,0),0)</f>
        <v>42</v>
      </c>
      <c r="S1152" t="str">
        <f t="shared" si="70"/>
        <v>food</v>
      </c>
      <c r="T1152" t="str">
        <f t="shared" si="71"/>
        <v>food trucks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0">
        <f t="shared" si="68"/>
        <v>42273.102581018524</v>
      </c>
      <c r="K1153">
        <v>1439000863</v>
      </c>
      <c r="L1153" s="10">
        <f t="shared" si="69"/>
        <v>42243.102581018524</v>
      </c>
      <c r="M1153" t="b">
        <v>0</v>
      </c>
      <c r="N1153">
        <v>0</v>
      </c>
      <c r="O1153" t="b">
        <v>0</v>
      </c>
      <c r="P1153" t="s">
        <v>8284</v>
      </c>
      <c r="Q1153" s="6">
        <f>E1153/D1153</f>
        <v>0</v>
      </c>
      <c r="R1153">
        <f>IFERROR(ROUND(E1153/N1153,0),0)</f>
        <v>0</v>
      </c>
      <c r="S1153" t="str">
        <f t="shared" si="70"/>
        <v>food</v>
      </c>
      <c r="T1153" t="str">
        <f t="shared" si="71"/>
        <v>food trucks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0">
        <f t="shared" si="68"/>
        <v>42158.709629629629</v>
      </c>
      <c r="K1154">
        <v>1429117312</v>
      </c>
      <c r="L1154" s="10">
        <f t="shared" si="69"/>
        <v>42128.709629629629</v>
      </c>
      <c r="M1154" t="b">
        <v>0</v>
      </c>
      <c r="N1154">
        <v>15</v>
      </c>
      <c r="O1154" t="b">
        <v>0</v>
      </c>
      <c r="P1154" t="s">
        <v>8284</v>
      </c>
      <c r="Q1154" s="6">
        <f>E1154/D1154</f>
        <v>5.6937500000000002E-2</v>
      </c>
      <c r="R1154">
        <f>IFERROR(ROUND(E1154/N1154,0),0)</f>
        <v>61</v>
      </c>
      <c r="S1154" t="str">
        <f t="shared" si="70"/>
        <v>food</v>
      </c>
      <c r="T1154" t="str">
        <f t="shared" si="71"/>
        <v>food trucks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0">
        <f t="shared" ref="J1155:J1218" si="72">(I1155/86400)+25569+(-5+24)</f>
        <v>42192.714178240742</v>
      </c>
      <c r="K1155">
        <v>1432055305</v>
      </c>
      <c r="L1155" s="10">
        <f t="shared" ref="L1155:L1218" si="73">(K1155/86400)+25569+(-5+24)</f>
        <v>42162.714178240742</v>
      </c>
      <c r="M1155" t="b">
        <v>0</v>
      </c>
      <c r="N1155">
        <v>1</v>
      </c>
      <c r="O1155" t="b">
        <v>0</v>
      </c>
      <c r="P1155" t="s">
        <v>8284</v>
      </c>
      <c r="Q1155" s="6">
        <f>E1155/D1155</f>
        <v>6.2500000000000003E-3</v>
      </c>
      <c r="R1155">
        <f>IFERROR(ROUND(E1155/N1155,0),0)</f>
        <v>50</v>
      </c>
      <c r="S1155" t="str">
        <f t="shared" ref="S1155:S1218" si="74">LEFT(P1155,FIND("/",P1155)-1)</f>
        <v>food</v>
      </c>
      <c r="T1155" t="str">
        <f t="shared" ref="T1155:T1218" si="75">RIGHT(P1155,LEN(P1155)-FIND("/",P1155))</f>
        <v>food trucks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0">
        <f t="shared" si="72"/>
        <v>42272.108865740738</v>
      </c>
      <c r="K1156">
        <v>1438915006</v>
      </c>
      <c r="L1156" s="10">
        <f t="shared" si="73"/>
        <v>42242.108865740738</v>
      </c>
      <c r="M1156" t="b">
        <v>0</v>
      </c>
      <c r="N1156">
        <v>3</v>
      </c>
      <c r="O1156" t="b">
        <v>0</v>
      </c>
      <c r="P1156" t="s">
        <v>8284</v>
      </c>
      <c r="Q1156" s="6">
        <f>E1156/D1156</f>
        <v>6.5000000000000002E-2</v>
      </c>
      <c r="R1156">
        <f>IFERROR(ROUND(E1156/N1156,0),0)</f>
        <v>108</v>
      </c>
      <c r="S1156" t="str">
        <f t="shared" si="74"/>
        <v>food</v>
      </c>
      <c r="T1156" t="str">
        <f t="shared" si="75"/>
        <v>food trucks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0">
        <f t="shared" si="72"/>
        <v>41884.763981481483</v>
      </c>
      <c r="K1157">
        <v>1405448408</v>
      </c>
      <c r="L1157" s="10">
        <f t="shared" si="73"/>
        <v>41854.763981481483</v>
      </c>
      <c r="M1157" t="b">
        <v>0</v>
      </c>
      <c r="N1157">
        <v>8</v>
      </c>
      <c r="O1157" t="b">
        <v>0</v>
      </c>
      <c r="P1157" t="s">
        <v>8284</v>
      </c>
      <c r="Q1157" s="6">
        <f>E1157/D1157</f>
        <v>7.5199999999999998E-3</v>
      </c>
      <c r="R1157">
        <f>IFERROR(ROUND(E1157/N1157,0),0)</f>
        <v>24</v>
      </c>
      <c r="S1157" t="str">
        <f t="shared" si="74"/>
        <v>food</v>
      </c>
      <c r="T1157" t="str">
        <f t="shared" si="75"/>
        <v>food trucks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0">
        <f t="shared" si="72"/>
        <v>42078.07131944444</v>
      </c>
      <c r="K1158">
        <v>1422150162</v>
      </c>
      <c r="L1158" s="10">
        <f t="shared" si="73"/>
        <v>42048.07131944444</v>
      </c>
      <c r="M1158" t="b">
        <v>0</v>
      </c>
      <c r="N1158">
        <v>0</v>
      </c>
      <c r="O1158" t="b">
        <v>0</v>
      </c>
      <c r="P1158" t="s">
        <v>8284</v>
      </c>
      <c r="Q1158" s="6">
        <f>E1158/D1158</f>
        <v>0</v>
      </c>
      <c r="R1158">
        <f>IFERROR(ROUND(E1158/N1158,0),0)</f>
        <v>0</v>
      </c>
      <c r="S1158" t="str">
        <f t="shared" si="74"/>
        <v>food</v>
      </c>
      <c r="T1158" t="str">
        <f t="shared" si="75"/>
        <v>food trucks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0">
        <f t="shared" si="72"/>
        <v>41997.669907407406</v>
      </c>
      <c r="K1159">
        <v>1412607880</v>
      </c>
      <c r="L1159" s="10">
        <f t="shared" si="73"/>
        <v>41937.628240740742</v>
      </c>
      <c r="M1159" t="b">
        <v>0</v>
      </c>
      <c r="N1159">
        <v>3</v>
      </c>
      <c r="O1159" t="b">
        <v>0</v>
      </c>
      <c r="P1159" t="s">
        <v>8284</v>
      </c>
      <c r="Q1159" s="6">
        <f>E1159/D1159</f>
        <v>1.5100000000000001E-2</v>
      </c>
      <c r="R1159">
        <f>IFERROR(ROUND(E1159/N1159,0),0)</f>
        <v>50</v>
      </c>
      <c r="S1159" t="str">
        <f t="shared" si="74"/>
        <v>food</v>
      </c>
      <c r="T1159" t="str">
        <f t="shared" si="75"/>
        <v>food trucks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0">
        <f t="shared" si="72"/>
        <v>42001.09175925926</v>
      </c>
      <c r="K1160">
        <v>1415499128</v>
      </c>
      <c r="L1160" s="10">
        <f t="shared" si="73"/>
        <v>41971.09175925926</v>
      </c>
      <c r="M1160" t="b">
        <v>0</v>
      </c>
      <c r="N1160">
        <v>3</v>
      </c>
      <c r="O1160" t="b">
        <v>0</v>
      </c>
      <c r="P1160" t="s">
        <v>8284</v>
      </c>
      <c r="Q1160" s="6">
        <f>E1160/D1160</f>
        <v>4.6666666666666671E-3</v>
      </c>
      <c r="R1160">
        <f>IFERROR(ROUND(E1160/N1160,0),0)</f>
        <v>12</v>
      </c>
      <c r="S1160" t="str">
        <f t="shared" si="74"/>
        <v>food</v>
      </c>
      <c r="T1160" t="str">
        <f t="shared" si="75"/>
        <v>food trucks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0">
        <f t="shared" si="72"/>
        <v>42204.65625</v>
      </c>
      <c r="K1161">
        <v>1433006765</v>
      </c>
      <c r="L1161" s="10">
        <f t="shared" si="73"/>
        <v>42173.726446759261</v>
      </c>
      <c r="M1161" t="b">
        <v>0</v>
      </c>
      <c r="N1161">
        <v>0</v>
      </c>
      <c r="O1161" t="b">
        <v>0</v>
      </c>
      <c r="P1161" t="s">
        <v>8284</v>
      </c>
      <c r="Q1161" s="6">
        <f>E1161/D1161</f>
        <v>0</v>
      </c>
      <c r="R1161">
        <f>IFERROR(ROUND(E1161/N1161,0),0)</f>
        <v>0</v>
      </c>
      <c r="S1161" t="str">
        <f t="shared" si="74"/>
        <v>food</v>
      </c>
      <c r="T1161" t="str">
        <f t="shared" si="75"/>
        <v>food trucks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0">
        <f t="shared" si="72"/>
        <v>42110.113263888888</v>
      </c>
      <c r="K1162">
        <v>1424922186</v>
      </c>
      <c r="L1162" s="10">
        <f t="shared" si="73"/>
        <v>42080.154930555553</v>
      </c>
      <c r="M1162" t="b">
        <v>0</v>
      </c>
      <c r="N1162">
        <v>19</v>
      </c>
      <c r="O1162" t="b">
        <v>0</v>
      </c>
      <c r="P1162" t="s">
        <v>8284</v>
      </c>
      <c r="Q1162" s="6">
        <f>E1162/D1162</f>
        <v>3.85E-2</v>
      </c>
      <c r="R1162">
        <f>IFERROR(ROUND(E1162/N1162,0),0)</f>
        <v>61</v>
      </c>
      <c r="S1162" t="str">
        <f t="shared" si="74"/>
        <v>food</v>
      </c>
      <c r="T1162" t="str">
        <f t="shared" si="75"/>
        <v>food trucks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0">
        <f t="shared" si="72"/>
        <v>42162.629502314812</v>
      </c>
      <c r="K1163">
        <v>1430233589</v>
      </c>
      <c r="L1163" s="10">
        <f t="shared" si="73"/>
        <v>42141.629502314812</v>
      </c>
      <c r="M1163" t="b">
        <v>0</v>
      </c>
      <c r="N1163">
        <v>0</v>
      </c>
      <c r="O1163" t="b">
        <v>0</v>
      </c>
      <c r="P1163" t="s">
        <v>8284</v>
      </c>
      <c r="Q1163" s="6">
        <f>E1163/D1163</f>
        <v>0</v>
      </c>
      <c r="R1163">
        <f>IFERROR(ROUND(E1163/N1163,0),0)</f>
        <v>0</v>
      </c>
      <c r="S1163" t="str">
        <f t="shared" si="74"/>
        <v>food</v>
      </c>
      <c r="T1163" t="str">
        <f t="shared" si="75"/>
        <v>food trucks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0">
        <f t="shared" si="72"/>
        <v>41926.683611111112</v>
      </c>
      <c r="K1164">
        <v>1408983864</v>
      </c>
      <c r="L1164" s="10">
        <f t="shared" si="73"/>
        <v>41895.683611111112</v>
      </c>
      <c r="M1164" t="b">
        <v>0</v>
      </c>
      <c r="N1164">
        <v>2</v>
      </c>
      <c r="O1164" t="b">
        <v>0</v>
      </c>
      <c r="P1164" t="s">
        <v>8284</v>
      </c>
      <c r="Q1164" s="6">
        <f>E1164/D1164</f>
        <v>5.8333333333333338E-4</v>
      </c>
      <c r="R1164">
        <f>IFERROR(ROUND(E1164/N1164,0),0)</f>
        <v>18</v>
      </c>
      <c r="S1164" t="str">
        <f t="shared" si="74"/>
        <v>food</v>
      </c>
      <c r="T1164" t="str">
        <f t="shared" si="75"/>
        <v>food trucks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0">
        <f t="shared" si="72"/>
        <v>41879.723611111112</v>
      </c>
      <c r="K1165">
        <v>1405012920</v>
      </c>
      <c r="L1165" s="10">
        <f t="shared" si="73"/>
        <v>41849.723611111112</v>
      </c>
      <c r="M1165" t="b">
        <v>0</v>
      </c>
      <c r="N1165">
        <v>0</v>
      </c>
      <c r="O1165" t="b">
        <v>0</v>
      </c>
      <c r="P1165" t="s">
        <v>8284</v>
      </c>
      <c r="Q1165" s="6">
        <f>E1165/D1165</f>
        <v>0</v>
      </c>
      <c r="R1165">
        <f>IFERROR(ROUND(E1165/N1165,0),0)</f>
        <v>0</v>
      </c>
      <c r="S1165" t="str">
        <f t="shared" si="74"/>
        <v>food</v>
      </c>
      <c r="T1165" t="str">
        <f t="shared" si="75"/>
        <v>food trucks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0">
        <f t="shared" si="72"/>
        <v>42558.724328703705</v>
      </c>
      <c r="K1166">
        <v>1463678582</v>
      </c>
      <c r="L1166" s="10">
        <f t="shared" si="73"/>
        <v>42528.724328703705</v>
      </c>
      <c r="M1166" t="b">
        <v>0</v>
      </c>
      <c r="N1166">
        <v>0</v>
      </c>
      <c r="O1166" t="b">
        <v>0</v>
      </c>
      <c r="P1166" t="s">
        <v>8284</v>
      </c>
      <c r="Q1166" s="6">
        <f>E1166/D1166</f>
        <v>0</v>
      </c>
      <c r="R1166">
        <f>IFERROR(ROUND(E1166/N1166,0),0)</f>
        <v>0</v>
      </c>
      <c r="S1166" t="str">
        <f t="shared" si="74"/>
        <v>food</v>
      </c>
      <c r="T1166" t="str">
        <f t="shared" si="75"/>
        <v>food trucks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0">
        <f t="shared" si="72"/>
        <v>41845.214467592596</v>
      </c>
      <c r="K1167">
        <v>1401685730</v>
      </c>
      <c r="L1167" s="10">
        <f t="shared" si="73"/>
        <v>41811.214467592596</v>
      </c>
      <c r="M1167" t="b">
        <v>0</v>
      </c>
      <c r="N1167">
        <v>25</v>
      </c>
      <c r="O1167" t="b">
        <v>0</v>
      </c>
      <c r="P1167" t="s">
        <v>8284</v>
      </c>
      <c r="Q1167" s="6">
        <f>E1167/D1167</f>
        <v>0.20705000000000001</v>
      </c>
      <c r="R1167">
        <f>IFERROR(ROUND(E1167/N1167,0),0)</f>
        <v>83</v>
      </c>
      <c r="S1167" t="str">
        <f t="shared" si="74"/>
        <v>food</v>
      </c>
      <c r="T1167" t="str">
        <f t="shared" si="75"/>
        <v>food trucks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0">
        <f t="shared" si="72"/>
        <v>42200.166666666672</v>
      </c>
      <c r="K1168">
        <v>1432640342</v>
      </c>
      <c r="L1168" s="10">
        <f t="shared" si="73"/>
        <v>42169.485439814816</v>
      </c>
      <c r="M1168" t="b">
        <v>0</v>
      </c>
      <c r="N1168">
        <v>8</v>
      </c>
      <c r="O1168" t="b">
        <v>0</v>
      </c>
      <c r="P1168" t="s">
        <v>8284</v>
      </c>
      <c r="Q1168" s="6">
        <f>E1168/D1168</f>
        <v>0.19139999999999999</v>
      </c>
      <c r="R1168">
        <f>IFERROR(ROUND(E1168/N1168,0),0)</f>
        <v>359</v>
      </c>
      <c r="S1168" t="str">
        <f t="shared" si="74"/>
        <v>food</v>
      </c>
      <c r="T1168" t="str">
        <f t="shared" si="75"/>
        <v>food trucks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0">
        <f t="shared" si="72"/>
        <v>41913.734895833331</v>
      </c>
      <c r="K1169">
        <v>1407865095</v>
      </c>
      <c r="L1169" s="10">
        <f t="shared" si="73"/>
        <v>41882.734895833331</v>
      </c>
      <c r="M1169" t="b">
        <v>0</v>
      </c>
      <c r="N1169">
        <v>16</v>
      </c>
      <c r="O1169" t="b">
        <v>0</v>
      </c>
      <c r="P1169" t="s">
        <v>8284</v>
      </c>
      <c r="Q1169" s="6">
        <f>E1169/D1169</f>
        <v>1.6316666666666667E-2</v>
      </c>
      <c r="R1169">
        <f>IFERROR(ROUND(E1169/N1169,0),0)</f>
        <v>61</v>
      </c>
      <c r="S1169" t="str">
        <f t="shared" si="74"/>
        <v>food</v>
      </c>
      <c r="T1169" t="str">
        <f t="shared" si="75"/>
        <v>food trucks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0">
        <f t="shared" si="72"/>
        <v>42654.053993055553</v>
      </c>
      <c r="K1170">
        <v>1471915065</v>
      </c>
      <c r="L1170" s="10">
        <f t="shared" si="73"/>
        <v>42624.053993055553</v>
      </c>
      <c r="M1170" t="b">
        <v>0</v>
      </c>
      <c r="N1170">
        <v>3</v>
      </c>
      <c r="O1170" t="b">
        <v>0</v>
      </c>
      <c r="P1170" t="s">
        <v>8284</v>
      </c>
      <c r="Q1170" s="6">
        <f>E1170/D1170</f>
        <v>5.6666666666666664E-2</v>
      </c>
      <c r="R1170">
        <f>IFERROR(ROUND(E1170/N1170,0),0)</f>
        <v>340</v>
      </c>
      <c r="S1170" t="str">
        <f t="shared" si="74"/>
        <v>food</v>
      </c>
      <c r="T1170" t="str">
        <f t="shared" si="75"/>
        <v>food trucks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0">
        <f t="shared" si="72"/>
        <v>42076.353738425925</v>
      </c>
      <c r="K1171">
        <v>1422001763</v>
      </c>
      <c r="L1171" s="10">
        <f t="shared" si="73"/>
        <v>42046.353738425925</v>
      </c>
      <c r="M1171" t="b">
        <v>0</v>
      </c>
      <c r="N1171">
        <v>3</v>
      </c>
      <c r="O1171" t="b">
        <v>0</v>
      </c>
      <c r="P1171" t="s">
        <v>8284</v>
      </c>
      <c r="Q1171" s="6">
        <f>E1171/D1171</f>
        <v>1.6999999999999999E-3</v>
      </c>
      <c r="R1171">
        <f>IFERROR(ROUND(E1171/N1171,0),0)</f>
        <v>6</v>
      </c>
      <c r="S1171" t="str">
        <f t="shared" si="74"/>
        <v>food</v>
      </c>
      <c r="T1171" t="str">
        <f t="shared" si="75"/>
        <v>food trucks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0">
        <f t="shared" si="72"/>
        <v>42173.893182870372</v>
      </c>
      <c r="K1172">
        <v>1430429171</v>
      </c>
      <c r="L1172" s="10">
        <f t="shared" si="73"/>
        <v>42143.893182870372</v>
      </c>
      <c r="M1172" t="b">
        <v>0</v>
      </c>
      <c r="N1172">
        <v>2</v>
      </c>
      <c r="O1172" t="b">
        <v>0</v>
      </c>
      <c r="P1172" t="s">
        <v>8284</v>
      </c>
      <c r="Q1172" s="6">
        <f>E1172/D1172</f>
        <v>4.0000000000000001E-3</v>
      </c>
      <c r="R1172">
        <f>IFERROR(ROUND(E1172/N1172,0),0)</f>
        <v>50</v>
      </c>
      <c r="S1172" t="str">
        <f t="shared" si="74"/>
        <v>food</v>
      </c>
      <c r="T1172" t="str">
        <f t="shared" si="75"/>
        <v>food trucks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0">
        <f t="shared" si="72"/>
        <v>41975.846377314811</v>
      </c>
      <c r="K1173">
        <v>1414351127</v>
      </c>
      <c r="L1173" s="10">
        <f t="shared" si="73"/>
        <v>41957.804710648146</v>
      </c>
      <c r="M1173" t="b">
        <v>0</v>
      </c>
      <c r="N1173">
        <v>1</v>
      </c>
      <c r="O1173" t="b">
        <v>0</v>
      </c>
      <c r="P1173" t="s">
        <v>8284</v>
      </c>
      <c r="Q1173" s="6">
        <f>E1173/D1173</f>
        <v>1E-3</v>
      </c>
      <c r="R1173">
        <f>IFERROR(ROUND(E1173/N1173,0),0)</f>
        <v>25</v>
      </c>
      <c r="S1173" t="str">
        <f t="shared" si="74"/>
        <v>food</v>
      </c>
      <c r="T1173" t="str">
        <f t="shared" si="75"/>
        <v>food trucks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0">
        <f t="shared" si="72"/>
        <v>41890.682314814811</v>
      </c>
      <c r="K1174">
        <v>1405959752</v>
      </c>
      <c r="L1174" s="10">
        <f t="shared" si="73"/>
        <v>41860.682314814811</v>
      </c>
      <c r="M1174" t="b">
        <v>0</v>
      </c>
      <c r="N1174">
        <v>0</v>
      </c>
      <c r="O1174" t="b">
        <v>0</v>
      </c>
      <c r="P1174" t="s">
        <v>8284</v>
      </c>
      <c r="Q1174" s="6">
        <f>E1174/D1174</f>
        <v>0</v>
      </c>
      <c r="R1174">
        <f>IFERROR(ROUND(E1174/N1174,0),0)</f>
        <v>0</v>
      </c>
      <c r="S1174" t="str">
        <f t="shared" si="74"/>
        <v>food</v>
      </c>
      <c r="T1174" t="str">
        <f t="shared" si="75"/>
        <v>food trucks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0">
        <f t="shared" si="72"/>
        <v>42238.185844907406</v>
      </c>
      <c r="K1175">
        <v>1435552057</v>
      </c>
      <c r="L1175" s="10">
        <f t="shared" si="73"/>
        <v>42203.185844907406</v>
      </c>
      <c r="M1175" t="b">
        <v>0</v>
      </c>
      <c r="N1175">
        <v>1</v>
      </c>
      <c r="O1175" t="b">
        <v>0</v>
      </c>
      <c r="P1175" t="s">
        <v>8284</v>
      </c>
      <c r="Q1175" s="6">
        <f>E1175/D1175</f>
        <v>2.4000000000000001E-4</v>
      </c>
      <c r="R1175">
        <f>IFERROR(ROUND(E1175/N1175,0),0)</f>
        <v>30</v>
      </c>
      <c r="S1175" t="str">
        <f t="shared" si="74"/>
        <v>food</v>
      </c>
      <c r="T1175" t="str">
        <f t="shared" si="75"/>
        <v>food trucks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0">
        <f t="shared" si="72"/>
        <v>42517.84174768519</v>
      </c>
      <c r="K1176">
        <v>1460146327</v>
      </c>
      <c r="L1176" s="10">
        <f t="shared" si="73"/>
        <v>42487.84174768519</v>
      </c>
      <c r="M1176" t="b">
        <v>0</v>
      </c>
      <c r="N1176">
        <v>19</v>
      </c>
      <c r="O1176" t="b">
        <v>0</v>
      </c>
      <c r="P1176" t="s">
        <v>8284</v>
      </c>
      <c r="Q1176" s="6">
        <f>E1176/D1176</f>
        <v>5.906666666666667E-2</v>
      </c>
      <c r="R1176">
        <f>IFERROR(ROUND(E1176/N1176,0),0)</f>
        <v>47</v>
      </c>
      <c r="S1176" t="str">
        <f t="shared" si="74"/>
        <v>food</v>
      </c>
      <c r="T1176" t="str">
        <f t="shared" si="75"/>
        <v>food trucks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0">
        <f t="shared" si="72"/>
        <v>42219.728460648148</v>
      </c>
      <c r="K1177">
        <v>1434389339</v>
      </c>
      <c r="L1177" s="10">
        <f t="shared" si="73"/>
        <v>42189.728460648148</v>
      </c>
      <c r="M1177" t="b">
        <v>0</v>
      </c>
      <c r="N1177">
        <v>9</v>
      </c>
      <c r="O1177" t="b">
        <v>0</v>
      </c>
      <c r="P1177" t="s">
        <v>8284</v>
      </c>
      <c r="Q1177" s="6">
        <f>E1177/D1177</f>
        <v>2.9250000000000002E-2</v>
      </c>
      <c r="R1177">
        <f>IFERROR(ROUND(E1177/N1177,0),0)</f>
        <v>65</v>
      </c>
      <c r="S1177" t="str">
        <f t="shared" si="74"/>
        <v>food</v>
      </c>
      <c r="T1177" t="str">
        <f t="shared" si="75"/>
        <v>food trucks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0">
        <f t="shared" si="72"/>
        <v>42819.541666666672</v>
      </c>
      <c r="K1178">
        <v>1484094498</v>
      </c>
      <c r="L1178" s="10">
        <f t="shared" si="73"/>
        <v>42765.019652777773</v>
      </c>
      <c r="M1178" t="b">
        <v>0</v>
      </c>
      <c r="N1178">
        <v>1</v>
      </c>
      <c r="O1178" t="b">
        <v>0</v>
      </c>
      <c r="P1178" t="s">
        <v>8284</v>
      </c>
      <c r="Q1178" s="6">
        <f>E1178/D1178</f>
        <v>5.7142857142857142E-5</v>
      </c>
      <c r="R1178">
        <f>IFERROR(ROUND(E1178/N1178,0),0)</f>
        <v>10</v>
      </c>
      <c r="S1178" t="str">
        <f t="shared" si="74"/>
        <v>food</v>
      </c>
      <c r="T1178" t="str">
        <f t="shared" si="75"/>
        <v>food trucks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0">
        <f t="shared" si="72"/>
        <v>41946.660833333335</v>
      </c>
      <c r="K1179">
        <v>1410796296</v>
      </c>
      <c r="L1179" s="10">
        <f t="shared" si="73"/>
        <v>41916.660833333335</v>
      </c>
      <c r="M1179" t="b">
        <v>0</v>
      </c>
      <c r="N1179">
        <v>0</v>
      </c>
      <c r="O1179" t="b">
        <v>0</v>
      </c>
      <c r="P1179" t="s">
        <v>8284</v>
      </c>
      <c r="Q1179" s="6">
        <f>E1179/D1179</f>
        <v>0</v>
      </c>
      <c r="R1179">
        <f>IFERROR(ROUND(E1179/N1179,0),0)</f>
        <v>0</v>
      </c>
      <c r="S1179" t="str">
        <f t="shared" si="74"/>
        <v>food</v>
      </c>
      <c r="T1179" t="str">
        <f t="shared" si="75"/>
        <v>food trucks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0">
        <f t="shared" si="72"/>
        <v>41886.905694444446</v>
      </c>
      <c r="K1180">
        <v>1405633452</v>
      </c>
      <c r="L1180" s="10">
        <f t="shared" si="73"/>
        <v>41856.905694444446</v>
      </c>
      <c r="M1180" t="b">
        <v>0</v>
      </c>
      <c r="N1180">
        <v>1</v>
      </c>
      <c r="O1180" t="b">
        <v>0</v>
      </c>
      <c r="P1180" t="s">
        <v>8284</v>
      </c>
      <c r="Q1180" s="6">
        <f>E1180/D1180</f>
        <v>6.666666666666667E-5</v>
      </c>
      <c r="R1180">
        <f>IFERROR(ROUND(E1180/N1180,0),0)</f>
        <v>5</v>
      </c>
      <c r="S1180" t="str">
        <f t="shared" si="74"/>
        <v>food</v>
      </c>
      <c r="T1180" t="str">
        <f t="shared" si="75"/>
        <v>food trucks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0">
        <f t="shared" si="72"/>
        <v>42324.720219907409</v>
      </c>
      <c r="K1181">
        <v>1443460627</v>
      </c>
      <c r="L1181" s="10">
        <f t="shared" si="73"/>
        <v>42294.720219907409</v>
      </c>
      <c r="M1181" t="b">
        <v>0</v>
      </c>
      <c r="N1181">
        <v>5</v>
      </c>
      <c r="O1181" t="b">
        <v>0</v>
      </c>
      <c r="P1181" t="s">
        <v>8284</v>
      </c>
      <c r="Q1181" s="6">
        <f>E1181/D1181</f>
        <v>5.3333333333333337E-2</v>
      </c>
      <c r="R1181">
        <f>IFERROR(ROUND(E1181/N1181,0),0)</f>
        <v>640</v>
      </c>
      <c r="S1181" t="str">
        <f t="shared" si="74"/>
        <v>food</v>
      </c>
      <c r="T1181" t="str">
        <f t="shared" si="75"/>
        <v>food trucks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0">
        <f t="shared" si="72"/>
        <v>41837.806875000002</v>
      </c>
      <c r="K1182">
        <v>1400786514</v>
      </c>
      <c r="L1182" s="10">
        <f t="shared" si="73"/>
        <v>41800.806875000002</v>
      </c>
      <c r="M1182" t="b">
        <v>0</v>
      </c>
      <c r="N1182">
        <v>85</v>
      </c>
      <c r="O1182" t="b">
        <v>0</v>
      </c>
      <c r="P1182" t="s">
        <v>8284</v>
      </c>
      <c r="Q1182" s="6">
        <f>E1182/D1182</f>
        <v>0.11749999999999999</v>
      </c>
      <c r="R1182">
        <f>IFERROR(ROUND(E1182/N1182,0),0)</f>
        <v>69</v>
      </c>
      <c r="S1182" t="str">
        <f t="shared" si="74"/>
        <v>food</v>
      </c>
      <c r="T1182" t="str">
        <f t="shared" si="75"/>
        <v>food trucks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0">
        <f t="shared" si="72"/>
        <v>42083.339363425926</v>
      </c>
      <c r="K1183">
        <v>1422605321</v>
      </c>
      <c r="L1183" s="10">
        <f t="shared" si="73"/>
        <v>42053.339363425926</v>
      </c>
      <c r="M1183" t="b">
        <v>0</v>
      </c>
      <c r="N1183">
        <v>3</v>
      </c>
      <c r="O1183" t="b">
        <v>0</v>
      </c>
      <c r="P1183" t="s">
        <v>8284</v>
      </c>
      <c r="Q1183" s="6">
        <f>E1183/D1183</f>
        <v>8.0000000000000007E-5</v>
      </c>
      <c r="R1183">
        <f>IFERROR(ROUND(E1183/N1183,0),0)</f>
        <v>1</v>
      </c>
      <c r="S1183" t="str">
        <f t="shared" si="74"/>
        <v>food</v>
      </c>
      <c r="T1183" t="str">
        <f t="shared" si="75"/>
        <v>food trucks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0">
        <f t="shared" si="72"/>
        <v>42766.695833333331</v>
      </c>
      <c r="K1184">
        <v>1482609088</v>
      </c>
      <c r="L1184" s="10">
        <f t="shared" si="73"/>
        <v>42747.827407407407</v>
      </c>
      <c r="M1184" t="b">
        <v>0</v>
      </c>
      <c r="N1184">
        <v>4</v>
      </c>
      <c r="O1184" t="b">
        <v>0</v>
      </c>
      <c r="P1184" t="s">
        <v>8284</v>
      </c>
      <c r="Q1184" s="6">
        <f>E1184/D1184</f>
        <v>4.2000000000000003E-2</v>
      </c>
      <c r="R1184">
        <f>IFERROR(ROUND(E1184/N1184,0),0)</f>
        <v>11</v>
      </c>
      <c r="S1184" t="str">
        <f t="shared" si="74"/>
        <v>food</v>
      </c>
      <c r="T1184" t="str">
        <f t="shared" si="75"/>
        <v>food trucks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0">
        <f t="shared" si="72"/>
        <v>42695.165972222225</v>
      </c>
      <c r="K1185">
        <v>1476391223</v>
      </c>
      <c r="L1185" s="10">
        <f t="shared" si="73"/>
        <v>42675.86137731481</v>
      </c>
      <c r="M1185" t="b">
        <v>0</v>
      </c>
      <c r="N1185">
        <v>3</v>
      </c>
      <c r="O1185" t="b">
        <v>0</v>
      </c>
      <c r="P1185" t="s">
        <v>8284</v>
      </c>
      <c r="Q1185" s="6">
        <f>E1185/D1185</f>
        <v>0.04</v>
      </c>
      <c r="R1185">
        <f>IFERROR(ROUND(E1185/N1185,0),0)</f>
        <v>33</v>
      </c>
      <c r="S1185" t="str">
        <f t="shared" si="74"/>
        <v>food</v>
      </c>
      <c r="T1185" t="str">
        <f t="shared" si="75"/>
        <v>food trucks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0">
        <f t="shared" si="72"/>
        <v>42791.599664351852</v>
      </c>
      <c r="K1186">
        <v>1483712611</v>
      </c>
      <c r="L1186" s="10">
        <f t="shared" si="73"/>
        <v>42760.599664351852</v>
      </c>
      <c r="M1186" t="b">
        <v>0</v>
      </c>
      <c r="N1186">
        <v>375</v>
      </c>
      <c r="O1186" t="b">
        <v>1</v>
      </c>
      <c r="P1186" t="s">
        <v>8285</v>
      </c>
      <c r="Q1186" s="6">
        <f>E1186/D1186</f>
        <v>1.0493636363636363</v>
      </c>
      <c r="R1186">
        <f>IFERROR(ROUND(E1186/N1186,0),0)</f>
        <v>62</v>
      </c>
      <c r="S1186" t="str">
        <f t="shared" si="74"/>
        <v>photography</v>
      </c>
      <c r="T1186" t="str">
        <f t="shared" si="75"/>
        <v>photobooks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0">
        <f t="shared" si="72"/>
        <v>42182.166666666672</v>
      </c>
      <c r="K1187">
        <v>1430945149</v>
      </c>
      <c r="L1187" s="10">
        <f t="shared" si="73"/>
        <v>42149.865150462967</v>
      </c>
      <c r="M1187" t="b">
        <v>0</v>
      </c>
      <c r="N1187">
        <v>111</v>
      </c>
      <c r="O1187" t="b">
        <v>1</v>
      </c>
      <c r="P1187" t="s">
        <v>8285</v>
      </c>
      <c r="Q1187" s="6">
        <f>E1187/D1187</f>
        <v>1.0544</v>
      </c>
      <c r="R1187">
        <f>IFERROR(ROUND(E1187/N1187,0),0)</f>
        <v>119</v>
      </c>
      <c r="S1187" t="str">
        <f t="shared" si="74"/>
        <v>photography</v>
      </c>
      <c r="T1187" t="str">
        <f t="shared" si="75"/>
        <v>photobooks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0">
        <f t="shared" si="72"/>
        <v>42175.945833333331</v>
      </c>
      <c r="K1188">
        <v>1430340195</v>
      </c>
      <c r="L1188" s="10">
        <f t="shared" si="73"/>
        <v>42142.86336805555</v>
      </c>
      <c r="M1188" t="b">
        <v>0</v>
      </c>
      <c r="N1188">
        <v>123</v>
      </c>
      <c r="O1188" t="b">
        <v>1</v>
      </c>
      <c r="P1188" t="s">
        <v>8285</v>
      </c>
      <c r="Q1188" s="6">
        <f>E1188/D1188</f>
        <v>1.0673333333333332</v>
      </c>
      <c r="R1188">
        <f>IFERROR(ROUND(E1188/N1188,0),0)</f>
        <v>65</v>
      </c>
      <c r="S1188" t="str">
        <f t="shared" si="74"/>
        <v>photography</v>
      </c>
      <c r="T1188" t="str">
        <f t="shared" si="75"/>
        <v>photobooks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0">
        <f t="shared" si="72"/>
        <v>42160.75</v>
      </c>
      <c r="K1189">
        <v>1429133323</v>
      </c>
      <c r="L1189" s="10">
        <f t="shared" si="73"/>
        <v>42128.894942129627</v>
      </c>
      <c r="M1189" t="b">
        <v>0</v>
      </c>
      <c r="N1189">
        <v>70</v>
      </c>
      <c r="O1189" t="b">
        <v>1</v>
      </c>
      <c r="P1189" t="s">
        <v>8285</v>
      </c>
      <c r="Q1189" s="6">
        <f>E1189/D1189</f>
        <v>1.0412571428571429</v>
      </c>
      <c r="R1189">
        <f>IFERROR(ROUND(E1189/N1189,0),0)</f>
        <v>130</v>
      </c>
      <c r="S1189" t="str">
        <f t="shared" si="74"/>
        <v>photography</v>
      </c>
      <c r="T1189" t="str">
        <f t="shared" si="75"/>
        <v>photobooks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0">
        <f t="shared" si="72"/>
        <v>42751.700694444444</v>
      </c>
      <c r="K1190">
        <v>1481129340</v>
      </c>
      <c r="L1190" s="10">
        <f t="shared" si="73"/>
        <v>42730.700694444444</v>
      </c>
      <c r="M1190" t="b">
        <v>0</v>
      </c>
      <c r="N1190">
        <v>85</v>
      </c>
      <c r="O1190" t="b">
        <v>1</v>
      </c>
      <c r="P1190" t="s">
        <v>8285</v>
      </c>
      <c r="Q1190" s="6">
        <f>E1190/D1190</f>
        <v>1.6054999999999999</v>
      </c>
      <c r="R1190">
        <f>IFERROR(ROUND(E1190/N1190,0),0)</f>
        <v>38</v>
      </c>
      <c r="S1190" t="str">
        <f t="shared" si="74"/>
        <v>photography</v>
      </c>
      <c r="T1190" t="str">
        <f t="shared" si="75"/>
        <v>photobooks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0">
        <f t="shared" si="72"/>
        <v>42569.979108796295</v>
      </c>
      <c r="K1191">
        <v>1465428595</v>
      </c>
      <c r="L1191" s="10">
        <f t="shared" si="73"/>
        <v>42548.979108796295</v>
      </c>
      <c r="M1191" t="b">
        <v>0</v>
      </c>
      <c r="N1191">
        <v>86</v>
      </c>
      <c r="O1191" t="b">
        <v>1</v>
      </c>
      <c r="P1191" t="s">
        <v>8285</v>
      </c>
      <c r="Q1191" s="6">
        <f>E1191/D1191</f>
        <v>1.0777777777777777</v>
      </c>
      <c r="R1191">
        <f>IFERROR(ROUND(E1191/N1191,0),0)</f>
        <v>113</v>
      </c>
      <c r="S1191" t="str">
        <f t="shared" si="74"/>
        <v>photography</v>
      </c>
      <c r="T1191" t="str">
        <f t="shared" si="75"/>
        <v>photobooks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0">
        <f t="shared" si="72"/>
        <v>41901.665798611109</v>
      </c>
      <c r="K1192">
        <v>1406908725</v>
      </c>
      <c r="L1192" s="10">
        <f t="shared" si="73"/>
        <v>41871.665798611109</v>
      </c>
      <c r="M1192" t="b">
        <v>0</v>
      </c>
      <c r="N1192">
        <v>13</v>
      </c>
      <c r="O1192" t="b">
        <v>1</v>
      </c>
      <c r="P1192" t="s">
        <v>8285</v>
      </c>
      <c r="Q1192" s="6">
        <f>E1192/D1192</f>
        <v>1.35</v>
      </c>
      <c r="R1192">
        <f>IFERROR(ROUND(E1192/N1192,0),0)</f>
        <v>52</v>
      </c>
      <c r="S1192" t="str">
        <f t="shared" si="74"/>
        <v>photography</v>
      </c>
      <c r="T1192" t="str">
        <f t="shared" si="75"/>
        <v>photobooks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0">
        <f t="shared" si="72"/>
        <v>42468.562037037038</v>
      </c>
      <c r="K1193">
        <v>1455892160</v>
      </c>
      <c r="L1193" s="10">
        <f t="shared" si="73"/>
        <v>42438.603703703702</v>
      </c>
      <c r="M1193" t="b">
        <v>0</v>
      </c>
      <c r="N1193">
        <v>33</v>
      </c>
      <c r="O1193" t="b">
        <v>1</v>
      </c>
      <c r="P1193" t="s">
        <v>8285</v>
      </c>
      <c r="Q1193" s="6">
        <f>E1193/D1193</f>
        <v>1.0907407407407408</v>
      </c>
      <c r="R1193">
        <f>IFERROR(ROUND(E1193/N1193,0),0)</f>
        <v>89</v>
      </c>
      <c r="S1193" t="str">
        <f t="shared" si="74"/>
        <v>photography</v>
      </c>
      <c r="T1193" t="str">
        <f t="shared" si="75"/>
        <v>photobooks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0">
        <f t="shared" si="72"/>
        <v>42796.506689814814</v>
      </c>
      <c r="K1194">
        <v>1484222978</v>
      </c>
      <c r="L1194" s="10">
        <f t="shared" si="73"/>
        <v>42766.506689814814</v>
      </c>
      <c r="M1194" t="b">
        <v>0</v>
      </c>
      <c r="N1194">
        <v>15</v>
      </c>
      <c r="O1194" t="b">
        <v>1</v>
      </c>
      <c r="P1194" t="s">
        <v>8285</v>
      </c>
      <c r="Q1194" s="6">
        <f>E1194/D1194</f>
        <v>2.9</v>
      </c>
      <c r="R1194">
        <f>IFERROR(ROUND(E1194/N1194,0),0)</f>
        <v>19</v>
      </c>
      <c r="S1194" t="str">
        <f t="shared" si="74"/>
        <v>photography</v>
      </c>
      <c r="T1194" t="str">
        <f t="shared" si="75"/>
        <v>photobooks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0">
        <f t="shared" si="72"/>
        <v>42488.734409722223</v>
      </c>
      <c r="K1195">
        <v>1455043053</v>
      </c>
      <c r="L1195" s="10">
        <f t="shared" si="73"/>
        <v>42428.776076388887</v>
      </c>
      <c r="M1195" t="b">
        <v>0</v>
      </c>
      <c r="N1195">
        <v>273</v>
      </c>
      <c r="O1195" t="b">
        <v>1</v>
      </c>
      <c r="P1195" t="s">
        <v>8285</v>
      </c>
      <c r="Q1195" s="6">
        <f>E1195/D1195</f>
        <v>1.0395714285714286</v>
      </c>
      <c r="R1195">
        <f>IFERROR(ROUND(E1195/N1195,0),0)</f>
        <v>80</v>
      </c>
      <c r="S1195" t="str">
        <f t="shared" si="74"/>
        <v>photography</v>
      </c>
      <c r="T1195" t="str">
        <f t="shared" si="75"/>
        <v>photobooks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0">
        <f t="shared" si="72"/>
        <v>42121.488182870366</v>
      </c>
      <c r="K1196">
        <v>1425901379</v>
      </c>
      <c r="L1196" s="10">
        <f t="shared" si="73"/>
        <v>42091.488182870366</v>
      </c>
      <c r="M1196" t="b">
        <v>0</v>
      </c>
      <c r="N1196">
        <v>714</v>
      </c>
      <c r="O1196" t="b">
        <v>1</v>
      </c>
      <c r="P1196" t="s">
        <v>8285</v>
      </c>
      <c r="Q1196" s="6">
        <f>E1196/D1196</f>
        <v>3.2223999999999999</v>
      </c>
      <c r="R1196">
        <f>IFERROR(ROUND(E1196/N1196,0),0)</f>
        <v>56</v>
      </c>
      <c r="S1196" t="str">
        <f t="shared" si="74"/>
        <v>photography</v>
      </c>
      <c r="T1196" t="str">
        <f t="shared" si="75"/>
        <v>photobooks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0">
        <f t="shared" si="72"/>
        <v>42377.375</v>
      </c>
      <c r="K1197">
        <v>1445415653</v>
      </c>
      <c r="L1197" s="10">
        <f t="shared" si="73"/>
        <v>42317.34783564815</v>
      </c>
      <c r="M1197" t="b">
        <v>0</v>
      </c>
      <c r="N1197">
        <v>170</v>
      </c>
      <c r="O1197" t="b">
        <v>1</v>
      </c>
      <c r="P1197" t="s">
        <v>8285</v>
      </c>
      <c r="Q1197" s="6">
        <f>E1197/D1197</f>
        <v>1.35</v>
      </c>
      <c r="R1197">
        <f>IFERROR(ROUND(E1197/N1197,0),0)</f>
        <v>79</v>
      </c>
      <c r="S1197" t="str">
        <f t="shared" si="74"/>
        <v>photography</v>
      </c>
      <c r="T1197" t="str">
        <f t="shared" si="75"/>
        <v>photobooks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0">
        <f t="shared" si="72"/>
        <v>42375.818738425922</v>
      </c>
      <c r="K1198">
        <v>1447875539</v>
      </c>
      <c r="L1198" s="10">
        <f t="shared" si="73"/>
        <v>42345.818738425922</v>
      </c>
      <c r="M1198" t="b">
        <v>0</v>
      </c>
      <c r="N1198">
        <v>512</v>
      </c>
      <c r="O1198" t="b">
        <v>1</v>
      </c>
      <c r="P1198" t="s">
        <v>8285</v>
      </c>
      <c r="Q1198" s="6">
        <f>E1198/D1198</f>
        <v>2.6991034482758622</v>
      </c>
      <c r="R1198">
        <f>IFERROR(ROUND(E1198/N1198,0),0)</f>
        <v>76</v>
      </c>
      <c r="S1198" t="str">
        <f t="shared" si="74"/>
        <v>photography</v>
      </c>
      <c r="T1198" t="str">
        <f t="shared" si="75"/>
        <v>photobooks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0">
        <f t="shared" si="72"/>
        <v>42553.249305555553</v>
      </c>
      <c r="K1199">
        <v>1463155034</v>
      </c>
      <c r="L1199" s="10">
        <f t="shared" si="73"/>
        <v>42522.66474537037</v>
      </c>
      <c r="M1199" t="b">
        <v>0</v>
      </c>
      <c r="N1199">
        <v>314</v>
      </c>
      <c r="O1199" t="b">
        <v>1</v>
      </c>
      <c r="P1199" t="s">
        <v>8285</v>
      </c>
      <c r="Q1199" s="6">
        <f>E1199/D1199</f>
        <v>2.5329333333333333</v>
      </c>
      <c r="R1199">
        <f>IFERROR(ROUND(E1199/N1199,0),0)</f>
        <v>121</v>
      </c>
      <c r="S1199" t="str">
        <f t="shared" si="74"/>
        <v>photography</v>
      </c>
      <c r="T1199" t="str">
        <f t="shared" si="75"/>
        <v>photobooks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0">
        <f t="shared" si="72"/>
        <v>42388.125</v>
      </c>
      <c r="K1200">
        <v>1448463086</v>
      </c>
      <c r="L1200" s="10">
        <f t="shared" si="73"/>
        <v>42352.619050925925</v>
      </c>
      <c r="M1200" t="b">
        <v>0</v>
      </c>
      <c r="N1200">
        <v>167</v>
      </c>
      <c r="O1200" t="b">
        <v>1</v>
      </c>
      <c r="P1200" t="s">
        <v>8285</v>
      </c>
      <c r="Q1200" s="6">
        <f>E1200/D1200</f>
        <v>2.6059999999999999</v>
      </c>
      <c r="R1200">
        <f>IFERROR(ROUND(E1200/N1200,0),0)</f>
        <v>55</v>
      </c>
      <c r="S1200" t="str">
        <f t="shared" si="74"/>
        <v>photography</v>
      </c>
      <c r="T1200" t="str">
        <f t="shared" si="75"/>
        <v>photobooks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0">
        <f t="shared" si="72"/>
        <v>42212.770833333328</v>
      </c>
      <c r="K1201">
        <v>1433615400</v>
      </c>
      <c r="L1201" s="10">
        <f t="shared" si="73"/>
        <v>42180.770833333328</v>
      </c>
      <c r="M1201" t="b">
        <v>0</v>
      </c>
      <c r="N1201">
        <v>9</v>
      </c>
      <c r="O1201" t="b">
        <v>1</v>
      </c>
      <c r="P1201" t="s">
        <v>8285</v>
      </c>
      <c r="Q1201" s="6">
        <f>E1201/D1201</f>
        <v>1.0131677953348381</v>
      </c>
      <c r="R1201">
        <f>IFERROR(ROUND(E1201/N1201,0),0)</f>
        <v>299</v>
      </c>
      <c r="S1201" t="str">
        <f t="shared" si="74"/>
        <v>photography</v>
      </c>
      <c r="T1201" t="str">
        <f t="shared" si="75"/>
        <v>photobooks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0">
        <f t="shared" si="72"/>
        <v>42129.477500000001</v>
      </c>
      <c r="K1202">
        <v>1427369256</v>
      </c>
      <c r="L1202" s="10">
        <f t="shared" si="73"/>
        <v>42108.477500000001</v>
      </c>
      <c r="M1202" t="b">
        <v>0</v>
      </c>
      <c r="N1202">
        <v>103</v>
      </c>
      <c r="O1202" t="b">
        <v>1</v>
      </c>
      <c r="P1202" t="s">
        <v>8285</v>
      </c>
      <c r="Q1202" s="6">
        <f>E1202/D1202</f>
        <v>1.2560416666666667</v>
      </c>
      <c r="R1202">
        <f>IFERROR(ROUND(E1202/N1202,0),0)</f>
        <v>59</v>
      </c>
      <c r="S1202" t="str">
        <f t="shared" si="74"/>
        <v>photography</v>
      </c>
      <c r="T1202" t="str">
        <f t="shared" si="75"/>
        <v>photobooks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0">
        <f t="shared" si="72"/>
        <v>42585.60701388889</v>
      </c>
      <c r="K1203">
        <v>1466001246</v>
      </c>
      <c r="L1203" s="10">
        <f t="shared" si="73"/>
        <v>42555.60701388889</v>
      </c>
      <c r="M1203" t="b">
        <v>0</v>
      </c>
      <c r="N1203">
        <v>111</v>
      </c>
      <c r="O1203" t="b">
        <v>1</v>
      </c>
      <c r="P1203" t="s">
        <v>8285</v>
      </c>
      <c r="Q1203" s="6">
        <f>E1203/D1203</f>
        <v>1.0243783333333334</v>
      </c>
      <c r="R1203">
        <f>IFERROR(ROUND(E1203/N1203,0),0)</f>
        <v>55</v>
      </c>
      <c r="S1203" t="str">
        <f t="shared" si="74"/>
        <v>photography</v>
      </c>
      <c r="T1203" t="str">
        <f t="shared" si="75"/>
        <v>photobooks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0">
        <f t="shared" si="72"/>
        <v>42201.288819444446</v>
      </c>
      <c r="K1204">
        <v>1432796154</v>
      </c>
      <c r="L1204" s="10">
        <f t="shared" si="73"/>
        <v>42171.288819444446</v>
      </c>
      <c r="M1204" t="b">
        <v>0</v>
      </c>
      <c r="N1204">
        <v>271</v>
      </c>
      <c r="O1204" t="b">
        <v>1</v>
      </c>
      <c r="P1204" t="s">
        <v>8285</v>
      </c>
      <c r="Q1204" s="6">
        <f>E1204/D1204</f>
        <v>1.99244</v>
      </c>
      <c r="R1204">
        <f>IFERROR(ROUND(E1204/N1204,0),0)</f>
        <v>184</v>
      </c>
      <c r="S1204" t="str">
        <f t="shared" si="74"/>
        <v>photography</v>
      </c>
      <c r="T1204" t="str">
        <f t="shared" si="75"/>
        <v>photobooks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0">
        <f t="shared" si="72"/>
        <v>42174.614895833336</v>
      </c>
      <c r="K1205">
        <v>1430491527</v>
      </c>
      <c r="L1205" s="10">
        <f t="shared" si="73"/>
        <v>42144.614895833336</v>
      </c>
      <c r="M1205" t="b">
        <v>0</v>
      </c>
      <c r="N1205">
        <v>101</v>
      </c>
      <c r="O1205" t="b">
        <v>1</v>
      </c>
      <c r="P1205" t="s">
        <v>8285</v>
      </c>
      <c r="Q1205" s="6">
        <f>E1205/D1205</f>
        <v>1.0245398773006136</v>
      </c>
      <c r="R1205">
        <f>IFERROR(ROUND(E1205/N1205,0),0)</f>
        <v>165</v>
      </c>
      <c r="S1205" t="str">
        <f t="shared" si="74"/>
        <v>photography</v>
      </c>
      <c r="T1205" t="str">
        <f t="shared" si="75"/>
        <v>photobooks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0">
        <f t="shared" si="72"/>
        <v>42361.208333333328</v>
      </c>
      <c r="K1206">
        <v>1445363833</v>
      </c>
      <c r="L1206" s="10">
        <f t="shared" si="73"/>
        <v>42316.748067129629</v>
      </c>
      <c r="M1206" t="b">
        <v>0</v>
      </c>
      <c r="N1206">
        <v>57</v>
      </c>
      <c r="O1206" t="b">
        <v>1</v>
      </c>
      <c r="P1206" t="s">
        <v>8285</v>
      </c>
      <c r="Q1206" s="6">
        <f>E1206/D1206</f>
        <v>1.0294615384615384</v>
      </c>
      <c r="R1206">
        <f>IFERROR(ROUND(E1206/N1206,0),0)</f>
        <v>235</v>
      </c>
      <c r="S1206" t="str">
        <f t="shared" si="74"/>
        <v>photography</v>
      </c>
      <c r="T1206" t="str">
        <f t="shared" si="75"/>
        <v>photobooks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0">
        <f t="shared" si="72"/>
        <v>42187.506377314814</v>
      </c>
      <c r="K1207">
        <v>1431605351</v>
      </c>
      <c r="L1207" s="10">
        <f t="shared" si="73"/>
        <v>42157.506377314814</v>
      </c>
      <c r="M1207" t="b">
        <v>0</v>
      </c>
      <c r="N1207">
        <v>62</v>
      </c>
      <c r="O1207" t="b">
        <v>1</v>
      </c>
      <c r="P1207" t="s">
        <v>8285</v>
      </c>
      <c r="Q1207" s="6">
        <f>E1207/D1207</f>
        <v>1.0086153846153847</v>
      </c>
      <c r="R1207">
        <f>IFERROR(ROUND(E1207/N1207,0),0)</f>
        <v>211</v>
      </c>
      <c r="S1207" t="str">
        <f t="shared" si="74"/>
        <v>photography</v>
      </c>
      <c r="T1207" t="str">
        <f t="shared" si="75"/>
        <v>photobooks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0">
        <f t="shared" si="72"/>
        <v>42824.561805555553</v>
      </c>
      <c r="K1208">
        <v>1486406253</v>
      </c>
      <c r="L1208" s="10">
        <f t="shared" si="73"/>
        <v>42791.776076388887</v>
      </c>
      <c r="M1208" t="b">
        <v>0</v>
      </c>
      <c r="N1208">
        <v>32</v>
      </c>
      <c r="O1208" t="b">
        <v>1</v>
      </c>
      <c r="P1208" t="s">
        <v>8285</v>
      </c>
      <c r="Q1208" s="6">
        <f>E1208/D1208</f>
        <v>1.1499999999999999</v>
      </c>
      <c r="R1208">
        <f>IFERROR(ROUND(E1208/N1208,0),0)</f>
        <v>32</v>
      </c>
      <c r="S1208" t="str">
        <f t="shared" si="74"/>
        <v>photography</v>
      </c>
      <c r="T1208" t="str">
        <f t="shared" si="75"/>
        <v>photobooks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0">
        <f t="shared" si="72"/>
        <v>42479.416666666672</v>
      </c>
      <c r="K1209">
        <v>1456827573</v>
      </c>
      <c r="L1209" s="10">
        <f t="shared" si="73"/>
        <v>42449.430243055554</v>
      </c>
      <c r="M1209" t="b">
        <v>0</v>
      </c>
      <c r="N1209">
        <v>141</v>
      </c>
      <c r="O1209" t="b">
        <v>1</v>
      </c>
      <c r="P1209" t="s">
        <v>8285</v>
      </c>
      <c r="Q1209" s="6">
        <f>E1209/D1209</f>
        <v>1.0416766467065868</v>
      </c>
      <c r="R1209">
        <f>IFERROR(ROUND(E1209/N1209,0),0)</f>
        <v>123</v>
      </c>
      <c r="S1209" t="str">
        <f t="shared" si="74"/>
        <v>photography</v>
      </c>
      <c r="T1209" t="str">
        <f t="shared" si="75"/>
        <v>photobooks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0">
        <f t="shared" si="72"/>
        <v>42472.667407407411</v>
      </c>
      <c r="K1210">
        <v>1456246864</v>
      </c>
      <c r="L1210" s="10">
        <f t="shared" si="73"/>
        <v>42442.709074074075</v>
      </c>
      <c r="M1210" t="b">
        <v>0</v>
      </c>
      <c r="N1210">
        <v>75</v>
      </c>
      <c r="O1210" t="b">
        <v>1</v>
      </c>
      <c r="P1210" t="s">
        <v>8285</v>
      </c>
      <c r="Q1210" s="6">
        <f>E1210/D1210</f>
        <v>1.5529999999999999</v>
      </c>
      <c r="R1210">
        <f>IFERROR(ROUND(E1210/N1210,0),0)</f>
        <v>207</v>
      </c>
      <c r="S1210" t="str">
        <f t="shared" si="74"/>
        <v>photography</v>
      </c>
      <c r="T1210" t="str">
        <f t="shared" si="75"/>
        <v>photobooks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0">
        <f t="shared" si="72"/>
        <v>42810.846122685187</v>
      </c>
      <c r="K1211">
        <v>1485461905</v>
      </c>
      <c r="L1211" s="10">
        <f t="shared" si="73"/>
        <v>42780.846122685187</v>
      </c>
      <c r="M1211" t="b">
        <v>0</v>
      </c>
      <c r="N1211">
        <v>46</v>
      </c>
      <c r="O1211" t="b">
        <v>1</v>
      </c>
      <c r="P1211" t="s">
        <v>8285</v>
      </c>
      <c r="Q1211" s="6">
        <f>E1211/D1211</f>
        <v>1.06</v>
      </c>
      <c r="R1211">
        <f>IFERROR(ROUND(E1211/N1211,0),0)</f>
        <v>138</v>
      </c>
      <c r="S1211" t="str">
        <f t="shared" si="74"/>
        <v>photography</v>
      </c>
      <c r="T1211" t="str">
        <f t="shared" si="75"/>
        <v>photobooks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0">
        <f t="shared" si="72"/>
        <v>42174.875</v>
      </c>
      <c r="K1212">
        <v>1431124572</v>
      </c>
      <c r="L1212" s="10">
        <f t="shared" si="73"/>
        <v>42151.941805555558</v>
      </c>
      <c r="M1212" t="b">
        <v>0</v>
      </c>
      <c r="N1212">
        <v>103</v>
      </c>
      <c r="O1212" t="b">
        <v>1</v>
      </c>
      <c r="P1212" t="s">
        <v>8285</v>
      </c>
      <c r="Q1212" s="6">
        <f>E1212/D1212</f>
        <v>2.5431499999999998</v>
      </c>
      <c r="R1212">
        <f>IFERROR(ROUND(E1212/N1212,0),0)</f>
        <v>494</v>
      </c>
      <c r="S1212" t="str">
        <f t="shared" si="74"/>
        <v>photography</v>
      </c>
      <c r="T1212" t="str">
        <f t="shared" si="75"/>
        <v>photobooks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0">
        <f t="shared" si="72"/>
        <v>42549.866446759261</v>
      </c>
      <c r="K1213">
        <v>1464209261</v>
      </c>
      <c r="L1213" s="10">
        <f t="shared" si="73"/>
        <v>42534.866446759261</v>
      </c>
      <c r="M1213" t="b">
        <v>0</v>
      </c>
      <c r="N1213">
        <v>6</v>
      </c>
      <c r="O1213" t="b">
        <v>1</v>
      </c>
      <c r="P1213" t="s">
        <v>8285</v>
      </c>
      <c r="Q1213" s="6">
        <f>E1213/D1213</f>
        <v>1.0109999999999999</v>
      </c>
      <c r="R1213">
        <f>IFERROR(ROUND(E1213/N1213,0),0)</f>
        <v>169</v>
      </c>
      <c r="S1213" t="str">
        <f t="shared" si="74"/>
        <v>photography</v>
      </c>
      <c r="T1213" t="str">
        <f t="shared" si="75"/>
        <v>photobooks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0">
        <f t="shared" si="72"/>
        <v>42354.041666666672</v>
      </c>
      <c r="K1214">
        <v>1447195695</v>
      </c>
      <c r="L1214" s="10">
        <f t="shared" si="73"/>
        <v>42337.950173611112</v>
      </c>
      <c r="M1214" t="b">
        <v>0</v>
      </c>
      <c r="N1214">
        <v>83</v>
      </c>
      <c r="O1214" t="b">
        <v>1</v>
      </c>
      <c r="P1214" t="s">
        <v>8285</v>
      </c>
      <c r="Q1214" s="6">
        <f>E1214/D1214</f>
        <v>1.2904</v>
      </c>
      <c r="R1214">
        <f>IFERROR(ROUND(E1214/N1214,0),0)</f>
        <v>39</v>
      </c>
      <c r="S1214" t="str">
        <f t="shared" si="74"/>
        <v>photography</v>
      </c>
      <c r="T1214" t="str">
        <f t="shared" si="75"/>
        <v>photobooks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0">
        <f t="shared" si="72"/>
        <v>42785.755787037036</v>
      </c>
      <c r="K1215">
        <v>1482862100</v>
      </c>
      <c r="L1215" s="10">
        <f t="shared" si="73"/>
        <v>42750.755787037036</v>
      </c>
      <c r="M1215" t="b">
        <v>0</v>
      </c>
      <c r="N1215">
        <v>108</v>
      </c>
      <c r="O1215" t="b">
        <v>1</v>
      </c>
      <c r="P1215" t="s">
        <v>8285</v>
      </c>
      <c r="Q1215" s="6">
        <f>E1215/D1215</f>
        <v>1.0223076923076924</v>
      </c>
      <c r="R1215">
        <f>IFERROR(ROUND(E1215/N1215,0),0)</f>
        <v>62</v>
      </c>
      <c r="S1215" t="str">
        <f t="shared" si="74"/>
        <v>photography</v>
      </c>
      <c r="T1215" t="str">
        <f t="shared" si="75"/>
        <v>photobooks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0">
        <f t="shared" si="72"/>
        <v>42183.840335648143</v>
      </c>
      <c r="K1216">
        <v>1428696605</v>
      </c>
      <c r="L1216" s="10">
        <f t="shared" si="73"/>
        <v>42123.840335648143</v>
      </c>
      <c r="M1216" t="b">
        <v>0</v>
      </c>
      <c r="N1216">
        <v>25</v>
      </c>
      <c r="O1216" t="b">
        <v>1</v>
      </c>
      <c r="P1216" t="s">
        <v>8285</v>
      </c>
      <c r="Q1216" s="6">
        <f>E1216/D1216</f>
        <v>1.3180000000000001</v>
      </c>
      <c r="R1216">
        <f>IFERROR(ROUND(E1216/N1216,0),0)</f>
        <v>105</v>
      </c>
      <c r="S1216" t="str">
        <f t="shared" si="74"/>
        <v>photography</v>
      </c>
      <c r="T1216" t="str">
        <f t="shared" si="75"/>
        <v>photobooks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0">
        <f t="shared" si="72"/>
        <v>41808.923101851848</v>
      </c>
      <c r="K1217">
        <v>1398895756</v>
      </c>
      <c r="L1217" s="10">
        <f t="shared" si="73"/>
        <v>41778.923101851848</v>
      </c>
      <c r="M1217" t="b">
        <v>0</v>
      </c>
      <c r="N1217">
        <v>549</v>
      </c>
      <c r="O1217" t="b">
        <v>1</v>
      </c>
      <c r="P1217" t="s">
        <v>8285</v>
      </c>
      <c r="Q1217" s="6">
        <f>E1217/D1217</f>
        <v>7.8608020000000005</v>
      </c>
      <c r="R1217">
        <f>IFERROR(ROUND(E1217/N1217,0),0)</f>
        <v>72</v>
      </c>
      <c r="S1217" t="str">
        <f t="shared" si="74"/>
        <v>photography</v>
      </c>
      <c r="T1217" t="str">
        <f t="shared" si="75"/>
        <v>photobooks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0">
        <f t="shared" si="72"/>
        <v>42298.960416666669</v>
      </c>
      <c r="K1218">
        <v>1441032457</v>
      </c>
      <c r="L1218" s="10">
        <f t="shared" si="73"/>
        <v>42266.616400462968</v>
      </c>
      <c r="M1218" t="b">
        <v>0</v>
      </c>
      <c r="N1218">
        <v>222</v>
      </c>
      <c r="O1218" t="b">
        <v>1</v>
      </c>
      <c r="P1218" t="s">
        <v>8285</v>
      </c>
      <c r="Q1218" s="6">
        <f>E1218/D1218</f>
        <v>1.4570000000000001</v>
      </c>
      <c r="R1218">
        <f>IFERROR(ROUND(E1218/N1218,0),0)</f>
        <v>92</v>
      </c>
      <c r="S1218" t="str">
        <f t="shared" si="74"/>
        <v>photography</v>
      </c>
      <c r="T1218" t="str">
        <f t="shared" si="75"/>
        <v>photobooks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0">
        <f t="shared" ref="J1219:J1282" si="76">(I1219/86400)+25569+(-5+24)</f>
        <v>42584.809490740736</v>
      </c>
      <c r="K1219">
        <v>1465932340</v>
      </c>
      <c r="L1219" s="10">
        <f t="shared" ref="L1219:L1282" si="77">(K1219/86400)+25569+(-5+24)</f>
        <v>42554.809490740736</v>
      </c>
      <c r="M1219" t="b">
        <v>0</v>
      </c>
      <c r="N1219">
        <v>183</v>
      </c>
      <c r="O1219" t="b">
        <v>1</v>
      </c>
      <c r="P1219" t="s">
        <v>8285</v>
      </c>
      <c r="Q1219" s="6">
        <f>E1219/D1219</f>
        <v>1.026</v>
      </c>
      <c r="R1219">
        <f>IFERROR(ROUND(E1219/N1219,0),0)</f>
        <v>149</v>
      </c>
      <c r="S1219" t="str">
        <f t="shared" ref="S1219:S1282" si="78">LEFT(P1219,FIND("/",P1219)-1)</f>
        <v>photography</v>
      </c>
      <c r="T1219" t="str">
        <f t="shared" ref="T1219:T1282" si="79">RIGHT(P1219,LEN(P1219)-FIND("/",P1219))</f>
        <v>photobooks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0">
        <f t="shared" si="76"/>
        <v>42328.125</v>
      </c>
      <c r="K1220">
        <v>1443714800</v>
      </c>
      <c r="L1220" s="10">
        <f t="shared" si="77"/>
        <v>42297.662037037036</v>
      </c>
      <c r="M1220" t="b">
        <v>0</v>
      </c>
      <c r="N1220">
        <v>89</v>
      </c>
      <c r="O1220" t="b">
        <v>1</v>
      </c>
      <c r="P1220" t="s">
        <v>8285</v>
      </c>
      <c r="Q1220" s="6">
        <f>E1220/D1220</f>
        <v>1.7227777777777777</v>
      </c>
      <c r="R1220">
        <f>IFERROR(ROUND(E1220/N1220,0),0)</f>
        <v>174</v>
      </c>
      <c r="S1220" t="str">
        <f t="shared" si="78"/>
        <v>photography</v>
      </c>
      <c r="T1220" t="str">
        <f t="shared" si="79"/>
        <v>photobooks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0">
        <f t="shared" si="76"/>
        <v>42682.461956018524</v>
      </c>
      <c r="K1221">
        <v>1474369513</v>
      </c>
      <c r="L1221" s="10">
        <f t="shared" si="77"/>
        <v>42652.461956018524</v>
      </c>
      <c r="M1221" t="b">
        <v>0</v>
      </c>
      <c r="N1221">
        <v>253</v>
      </c>
      <c r="O1221" t="b">
        <v>1</v>
      </c>
      <c r="P1221" t="s">
        <v>8285</v>
      </c>
      <c r="Q1221" s="6">
        <f>E1221/D1221</f>
        <v>1.5916819571865444</v>
      </c>
      <c r="R1221">
        <f>IFERROR(ROUND(E1221/N1221,0),0)</f>
        <v>103</v>
      </c>
      <c r="S1221" t="str">
        <f t="shared" si="78"/>
        <v>photography</v>
      </c>
      <c r="T1221" t="str">
        <f t="shared" si="79"/>
        <v>photobooks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0">
        <f t="shared" si="76"/>
        <v>42260.628611111111</v>
      </c>
      <c r="K1222">
        <v>1437923112</v>
      </c>
      <c r="L1222" s="10">
        <f t="shared" si="77"/>
        <v>42230.628611111111</v>
      </c>
      <c r="M1222" t="b">
        <v>0</v>
      </c>
      <c r="N1222">
        <v>140</v>
      </c>
      <c r="O1222" t="b">
        <v>1</v>
      </c>
      <c r="P1222" t="s">
        <v>8285</v>
      </c>
      <c r="Q1222" s="6">
        <f>E1222/D1222</f>
        <v>1.0376666666666667</v>
      </c>
      <c r="R1222">
        <f>IFERROR(ROUND(E1222/N1222,0),0)</f>
        <v>111</v>
      </c>
      <c r="S1222" t="str">
        <f t="shared" si="78"/>
        <v>photography</v>
      </c>
      <c r="T1222" t="str">
        <f t="shared" si="79"/>
        <v>photobooks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0">
        <f t="shared" si="76"/>
        <v>42727</v>
      </c>
      <c r="K1223">
        <v>1478431488</v>
      </c>
      <c r="L1223" s="10">
        <f t="shared" si="77"/>
        <v>42699.47555555556</v>
      </c>
      <c r="M1223" t="b">
        <v>0</v>
      </c>
      <c r="N1223">
        <v>103</v>
      </c>
      <c r="O1223" t="b">
        <v>1</v>
      </c>
      <c r="P1223" t="s">
        <v>8285</v>
      </c>
      <c r="Q1223" s="6">
        <f>E1223/D1223</f>
        <v>1.1140954545454547</v>
      </c>
      <c r="R1223">
        <f>IFERROR(ROUND(E1223/N1223,0),0)</f>
        <v>24</v>
      </c>
      <c r="S1223" t="str">
        <f t="shared" si="78"/>
        <v>photography</v>
      </c>
      <c r="T1223" t="str">
        <f t="shared" si="79"/>
        <v>photobooks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0">
        <f t="shared" si="76"/>
        <v>42480.166666666672</v>
      </c>
      <c r="K1224">
        <v>1456852647</v>
      </c>
      <c r="L1224" s="10">
        <f t="shared" si="77"/>
        <v>42449.720451388886</v>
      </c>
      <c r="M1224" t="b">
        <v>0</v>
      </c>
      <c r="N1224">
        <v>138</v>
      </c>
      <c r="O1224" t="b">
        <v>1</v>
      </c>
      <c r="P1224" t="s">
        <v>8285</v>
      </c>
      <c r="Q1224" s="6">
        <f>E1224/D1224</f>
        <v>2.80375</v>
      </c>
      <c r="R1224">
        <f>IFERROR(ROUND(E1224/N1224,0),0)</f>
        <v>81</v>
      </c>
      <c r="S1224" t="str">
        <f t="shared" si="78"/>
        <v>photography</v>
      </c>
      <c r="T1224" t="str">
        <f t="shared" si="79"/>
        <v>photobooks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0">
        <f t="shared" si="76"/>
        <v>42703.218854166669</v>
      </c>
      <c r="K1225">
        <v>1476159309</v>
      </c>
      <c r="L1225" s="10">
        <f t="shared" si="77"/>
        <v>42673.177187499998</v>
      </c>
      <c r="M1225" t="b">
        <v>0</v>
      </c>
      <c r="N1225">
        <v>191</v>
      </c>
      <c r="O1225" t="b">
        <v>1</v>
      </c>
      <c r="P1225" t="s">
        <v>8285</v>
      </c>
      <c r="Q1225" s="6">
        <f>E1225/D1225</f>
        <v>1.1210606060606061</v>
      </c>
      <c r="R1225">
        <f>IFERROR(ROUND(E1225/N1225,0),0)</f>
        <v>116</v>
      </c>
      <c r="S1225" t="str">
        <f t="shared" si="78"/>
        <v>photography</v>
      </c>
      <c r="T1225" t="str">
        <f t="shared" si="79"/>
        <v>photobooks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0">
        <f t="shared" si="76"/>
        <v>41815.549791666665</v>
      </c>
      <c r="K1226">
        <v>1396876302</v>
      </c>
      <c r="L1226" s="10">
        <f t="shared" si="77"/>
        <v>41755.549791666665</v>
      </c>
      <c r="M1226" t="b">
        <v>0</v>
      </c>
      <c r="N1226">
        <v>18</v>
      </c>
      <c r="O1226" t="b">
        <v>0</v>
      </c>
      <c r="P1226" t="s">
        <v>8286</v>
      </c>
      <c r="Q1226" s="6">
        <f>E1226/D1226</f>
        <v>7.0666666666666669E-2</v>
      </c>
      <c r="R1226">
        <f>IFERROR(ROUND(E1226/N1226,0),0)</f>
        <v>59</v>
      </c>
      <c r="S1226" t="str">
        <f t="shared" si="78"/>
        <v>music</v>
      </c>
      <c r="T1226" t="str">
        <f t="shared" si="79"/>
        <v>world music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0">
        <f t="shared" si="76"/>
        <v>41588.905995370369</v>
      </c>
      <c r="K1227">
        <v>1377294278</v>
      </c>
      <c r="L1227" s="10">
        <f t="shared" si="77"/>
        <v>41528.905995370369</v>
      </c>
      <c r="M1227" t="b">
        <v>0</v>
      </c>
      <c r="N1227">
        <v>3</v>
      </c>
      <c r="O1227" t="b">
        <v>0</v>
      </c>
      <c r="P1227" t="s">
        <v>8286</v>
      </c>
      <c r="Q1227" s="6">
        <f>E1227/D1227</f>
        <v>4.3999999999999997E-2</v>
      </c>
      <c r="R1227">
        <f>IFERROR(ROUND(E1227/N1227,0),0)</f>
        <v>44</v>
      </c>
      <c r="S1227" t="str">
        <f t="shared" si="78"/>
        <v>music</v>
      </c>
      <c r="T1227" t="str">
        <f t="shared" si="79"/>
        <v>world music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0">
        <f t="shared" si="76"/>
        <v>41769.041666666664</v>
      </c>
      <c r="K1228">
        <v>1395089981</v>
      </c>
      <c r="L1228" s="10">
        <f t="shared" si="77"/>
        <v>41734.874780092592</v>
      </c>
      <c r="M1228" t="b">
        <v>0</v>
      </c>
      <c r="N1228">
        <v>40</v>
      </c>
      <c r="O1228" t="b">
        <v>0</v>
      </c>
      <c r="P1228" t="s">
        <v>8286</v>
      </c>
      <c r="Q1228" s="6">
        <f>E1228/D1228</f>
        <v>3.8739999999999997E-2</v>
      </c>
      <c r="R1228">
        <f>IFERROR(ROUND(E1228/N1228,0),0)</f>
        <v>48</v>
      </c>
      <c r="S1228" t="str">
        <f t="shared" si="78"/>
        <v>music</v>
      </c>
      <c r="T1228" t="str">
        <f t="shared" si="79"/>
        <v>world music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0">
        <f t="shared" si="76"/>
        <v>41877.291666666664</v>
      </c>
      <c r="K1229">
        <v>1404770616</v>
      </c>
      <c r="L1229" s="10">
        <f t="shared" si="77"/>
        <v>41846.919166666667</v>
      </c>
      <c r="M1229" t="b">
        <v>0</v>
      </c>
      <c r="N1229">
        <v>0</v>
      </c>
      <c r="O1229" t="b">
        <v>0</v>
      </c>
      <c r="P1229" t="s">
        <v>8286</v>
      </c>
      <c r="Q1229" s="6">
        <f>E1229/D1229</f>
        <v>0</v>
      </c>
      <c r="R1229">
        <f>IFERROR(ROUND(E1229/N1229,0),0)</f>
        <v>0</v>
      </c>
      <c r="S1229" t="str">
        <f t="shared" si="78"/>
        <v>music</v>
      </c>
      <c r="T1229" t="str">
        <f t="shared" si="79"/>
        <v>world music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0">
        <f t="shared" si="76"/>
        <v>40833.729259259257</v>
      </c>
      <c r="K1230">
        <v>1312047008</v>
      </c>
      <c r="L1230" s="10">
        <f t="shared" si="77"/>
        <v>40773.729259259257</v>
      </c>
      <c r="M1230" t="b">
        <v>0</v>
      </c>
      <c r="N1230">
        <v>24</v>
      </c>
      <c r="O1230" t="b">
        <v>0</v>
      </c>
      <c r="P1230" t="s">
        <v>8286</v>
      </c>
      <c r="Q1230" s="6">
        <f>E1230/D1230</f>
        <v>0.29299999999999998</v>
      </c>
      <c r="R1230">
        <f>IFERROR(ROUND(E1230/N1230,0),0)</f>
        <v>61</v>
      </c>
      <c r="S1230" t="str">
        <f t="shared" si="78"/>
        <v>music</v>
      </c>
      <c r="T1230" t="str">
        <f t="shared" si="79"/>
        <v>world music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0">
        <f t="shared" si="76"/>
        <v>41034.666666666664</v>
      </c>
      <c r="K1231">
        <v>1331982127</v>
      </c>
      <c r="L1231" s="10">
        <f t="shared" si="77"/>
        <v>41004.459803240738</v>
      </c>
      <c r="M1231" t="b">
        <v>0</v>
      </c>
      <c r="N1231">
        <v>1</v>
      </c>
      <c r="O1231" t="b">
        <v>0</v>
      </c>
      <c r="P1231" t="s">
        <v>8286</v>
      </c>
      <c r="Q1231" s="6">
        <f>E1231/D1231</f>
        <v>9.0909090909090905E-3</v>
      </c>
      <c r="R1231">
        <f>IFERROR(ROUND(E1231/N1231,0),0)</f>
        <v>25</v>
      </c>
      <c r="S1231" t="str">
        <f t="shared" si="78"/>
        <v>music</v>
      </c>
      <c r="T1231" t="str">
        <f t="shared" si="79"/>
        <v>world music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0">
        <f t="shared" si="76"/>
        <v>40617.972569444442</v>
      </c>
      <c r="K1232">
        <v>1295997630</v>
      </c>
      <c r="L1232" s="10">
        <f t="shared" si="77"/>
        <v>40587.972569444442</v>
      </c>
      <c r="M1232" t="b">
        <v>0</v>
      </c>
      <c r="N1232">
        <v>0</v>
      </c>
      <c r="O1232" t="b">
        <v>0</v>
      </c>
      <c r="P1232" t="s">
        <v>8286</v>
      </c>
      <c r="Q1232" s="6">
        <f>E1232/D1232</f>
        <v>0</v>
      </c>
      <c r="R1232">
        <f>IFERROR(ROUND(E1232/N1232,0),0)</f>
        <v>0</v>
      </c>
      <c r="S1232" t="str">
        <f t="shared" si="78"/>
        <v>music</v>
      </c>
      <c r="T1232" t="str">
        <f t="shared" si="79"/>
        <v>world music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0">
        <f t="shared" si="76"/>
        <v>42263.041666666672</v>
      </c>
      <c r="K1233">
        <v>1436394968</v>
      </c>
      <c r="L1233" s="10">
        <f t="shared" si="77"/>
        <v>42212.941759259258</v>
      </c>
      <c r="M1233" t="b">
        <v>0</v>
      </c>
      <c r="N1233">
        <v>0</v>
      </c>
      <c r="O1233" t="b">
        <v>0</v>
      </c>
      <c r="P1233" t="s">
        <v>8286</v>
      </c>
      <c r="Q1233" s="6">
        <f>E1233/D1233</f>
        <v>0</v>
      </c>
      <c r="R1233">
        <f>IFERROR(ROUND(E1233/N1233,0),0)</f>
        <v>0</v>
      </c>
      <c r="S1233" t="str">
        <f t="shared" si="78"/>
        <v>music</v>
      </c>
      <c r="T1233" t="str">
        <f t="shared" si="79"/>
        <v>world music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0">
        <f t="shared" si="76"/>
        <v>41572.848032407404</v>
      </c>
      <c r="K1234">
        <v>1377030070</v>
      </c>
      <c r="L1234" s="10">
        <f t="shared" si="77"/>
        <v>41525.848032407404</v>
      </c>
      <c r="M1234" t="b">
        <v>0</v>
      </c>
      <c r="N1234">
        <v>1</v>
      </c>
      <c r="O1234" t="b">
        <v>0</v>
      </c>
      <c r="P1234" t="s">
        <v>8286</v>
      </c>
      <c r="Q1234" s="6">
        <f>E1234/D1234</f>
        <v>8.0000000000000002E-3</v>
      </c>
      <c r="R1234">
        <f>IFERROR(ROUND(E1234/N1234,0),0)</f>
        <v>40</v>
      </c>
      <c r="S1234" t="str">
        <f t="shared" si="78"/>
        <v>music</v>
      </c>
      <c r="T1234" t="str">
        <f t="shared" si="79"/>
        <v>world music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0">
        <f t="shared" si="76"/>
        <v>40979.948773148149</v>
      </c>
      <c r="K1235">
        <v>1328049974</v>
      </c>
      <c r="L1235" s="10">
        <f t="shared" si="77"/>
        <v>40958.948773148149</v>
      </c>
      <c r="M1235" t="b">
        <v>0</v>
      </c>
      <c r="N1235">
        <v>6</v>
      </c>
      <c r="O1235" t="b">
        <v>0</v>
      </c>
      <c r="P1235" t="s">
        <v>8286</v>
      </c>
      <c r="Q1235" s="6">
        <f>E1235/D1235</f>
        <v>0.11600000000000001</v>
      </c>
      <c r="R1235">
        <f>IFERROR(ROUND(E1235/N1235,0),0)</f>
        <v>19</v>
      </c>
      <c r="S1235" t="str">
        <f t="shared" si="78"/>
        <v>music</v>
      </c>
      <c r="T1235" t="str">
        <f t="shared" si="79"/>
        <v>world music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0">
        <f t="shared" si="76"/>
        <v>42056.788680555561</v>
      </c>
      <c r="K1236">
        <v>1420311342</v>
      </c>
      <c r="L1236" s="10">
        <f t="shared" si="77"/>
        <v>42026.788680555561</v>
      </c>
      <c r="M1236" t="b">
        <v>0</v>
      </c>
      <c r="N1236">
        <v>0</v>
      </c>
      <c r="O1236" t="b">
        <v>0</v>
      </c>
      <c r="P1236" t="s">
        <v>8286</v>
      </c>
      <c r="Q1236" s="6">
        <f>E1236/D1236</f>
        <v>0</v>
      </c>
      <c r="R1236">
        <f>IFERROR(ROUND(E1236/N1236,0),0)</f>
        <v>0</v>
      </c>
      <c r="S1236" t="str">
        <f t="shared" si="78"/>
        <v>music</v>
      </c>
      <c r="T1236" t="str">
        <f t="shared" si="79"/>
        <v>world music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0">
        <f t="shared" si="76"/>
        <v>41642.135405092595</v>
      </c>
      <c r="K1237">
        <v>1383621299</v>
      </c>
      <c r="L1237" s="10">
        <f t="shared" si="77"/>
        <v>41602.135405092595</v>
      </c>
      <c r="M1237" t="b">
        <v>0</v>
      </c>
      <c r="N1237">
        <v>6</v>
      </c>
      <c r="O1237" t="b">
        <v>0</v>
      </c>
      <c r="P1237" t="s">
        <v>8286</v>
      </c>
      <c r="Q1237" s="6">
        <f>E1237/D1237</f>
        <v>2.787363950092912E-2</v>
      </c>
      <c r="R1237">
        <f>IFERROR(ROUND(E1237/N1237,0),0)</f>
        <v>35</v>
      </c>
      <c r="S1237" t="str">
        <f t="shared" si="78"/>
        <v>music</v>
      </c>
      <c r="T1237" t="str">
        <f t="shared" si="79"/>
        <v>world music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0">
        <f t="shared" si="76"/>
        <v>41137.666666666664</v>
      </c>
      <c r="K1238">
        <v>1342801164</v>
      </c>
      <c r="L1238" s="10">
        <f t="shared" si="77"/>
        <v>41129.680138888885</v>
      </c>
      <c r="M1238" t="b">
        <v>0</v>
      </c>
      <c r="N1238">
        <v>0</v>
      </c>
      <c r="O1238" t="b">
        <v>0</v>
      </c>
      <c r="P1238" t="s">
        <v>8286</v>
      </c>
      <c r="Q1238" s="6">
        <f>E1238/D1238</f>
        <v>0</v>
      </c>
      <c r="R1238">
        <f>IFERROR(ROUND(E1238/N1238,0),0)</f>
        <v>0</v>
      </c>
      <c r="S1238" t="str">
        <f t="shared" si="78"/>
        <v>music</v>
      </c>
      <c r="T1238" t="str">
        <f t="shared" si="79"/>
        <v>world music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0">
        <f t="shared" si="76"/>
        <v>41164.283159722225</v>
      </c>
      <c r="K1239">
        <v>1344062865</v>
      </c>
      <c r="L1239" s="10">
        <f t="shared" si="77"/>
        <v>41144.283159722225</v>
      </c>
      <c r="M1239" t="b">
        <v>0</v>
      </c>
      <c r="N1239">
        <v>0</v>
      </c>
      <c r="O1239" t="b">
        <v>0</v>
      </c>
      <c r="P1239" t="s">
        <v>8286</v>
      </c>
      <c r="Q1239" s="6">
        <f>E1239/D1239</f>
        <v>0</v>
      </c>
      <c r="R1239">
        <f>IFERROR(ROUND(E1239/N1239,0),0)</f>
        <v>0</v>
      </c>
      <c r="S1239" t="str">
        <f t="shared" si="78"/>
        <v>music</v>
      </c>
      <c r="T1239" t="str">
        <f t="shared" si="79"/>
        <v>world music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0">
        <f t="shared" si="76"/>
        <v>40780.61037037037</v>
      </c>
      <c r="K1240">
        <v>1310049536</v>
      </c>
      <c r="L1240" s="10">
        <f t="shared" si="77"/>
        <v>40750.61037037037</v>
      </c>
      <c r="M1240" t="b">
        <v>0</v>
      </c>
      <c r="N1240">
        <v>3</v>
      </c>
      <c r="O1240" t="b">
        <v>0</v>
      </c>
      <c r="P1240" t="s">
        <v>8286</v>
      </c>
      <c r="Q1240" s="6">
        <f>E1240/D1240</f>
        <v>0.17799999999999999</v>
      </c>
      <c r="R1240">
        <f>IFERROR(ROUND(E1240/N1240,0),0)</f>
        <v>59</v>
      </c>
      <c r="S1240" t="str">
        <f t="shared" si="78"/>
        <v>music</v>
      </c>
      <c r="T1240" t="str">
        <f t="shared" si="79"/>
        <v>world music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0">
        <f t="shared" si="76"/>
        <v>40932.962581018517</v>
      </c>
      <c r="K1241">
        <v>1323212767</v>
      </c>
      <c r="L1241" s="10">
        <f t="shared" si="77"/>
        <v>40902.962581018517</v>
      </c>
      <c r="M1241" t="b">
        <v>0</v>
      </c>
      <c r="N1241">
        <v>0</v>
      </c>
      <c r="O1241" t="b">
        <v>0</v>
      </c>
      <c r="P1241" t="s">
        <v>8286</v>
      </c>
      <c r="Q1241" s="6">
        <f>E1241/D1241</f>
        <v>0</v>
      </c>
      <c r="R1241">
        <f>IFERROR(ROUND(E1241/N1241,0),0)</f>
        <v>0</v>
      </c>
      <c r="S1241" t="str">
        <f t="shared" si="78"/>
        <v>music</v>
      </c>
      <c r="T1241" t="str">
        <f t="shared" si="79"/>
        <v>world music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0">
        <f t="shared" si="76"/>
        <v>41486.910416666666</v>
      </c>
      <c r="K1242">
        <v>1368579457</v>
      </c>
      <c r="L1242" s="10">
        <f t="shared" si="77"/>
        <v>41428.040011574078</v>
      </c>
      <c r="M1242" t="b">
        <v>0</v>
      </c>
      <c r="N1242">
        <v>8</v>
      </c>
      <c r="O1242" t="b">
        <v>0</v>
      </c>
      <c r="P1242" t="s">
        <v>8286</v>
      </c>
      <c r="Q1242" s="6">
        <f>E1242/D1242</f>
        <v>3.0124999999999999E-2</v>
      </c>
      <c r="R1242">
        <f>IFERROR(ROUND(E1242/N1242,0),0)</f>
        <v>30</v>
      </c>
      <c r="S1242" t="str">
        <f t="shared" si="78"/>
        <v>music</v>
      </c>
      <c r="T1242" t="str">
        <f t="shared" si="79"/>
        <v>world music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0">
        <f t="shared" si="76"/>
        <v>41965.249305555553</v>
      </c>
      <c r="K1243">
        <v>1413057980</v>
      </c>
      <c r="L1243" s="10">
        <f t="shared" si="77"/>
        <v>41942.837731481479</v>
      </c>
      <c r="M1243" t="b">
        <v>0</v>
      </c>
      <c r="N1243">
        <v>34</v>
      </c>
      <c r="O1243" t="b">
        <v>0</v>
      </c>
      <c r="P1243" t="s">
        <v>8286</v>
      </c>
      <c r="Q1243" s="6">
        <f>E1243/D1243</f>
        <v>0.50739999999999996</v>
      </c>
      <c r="R1243">
        <f>IFERROR(ROUND(E1243/N1243,0),0)</f>
        <v>75</v>
      </c>
      <c r="S1243" t="str">
        <f t="shared" si="78"/>
        <v>music</v>
      </c>
      <c r="T1243" t="str">
        <f t="shared" si="79"/>
        <v>world music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0">
        <f t="shared" si="76"/>
        <v>40816.554166666669</v>
      </c>
      <c r="K1244">
        <v>1314417502</v>
      </c>
      <c r="L1244" s="10">
        <f t="shared" si="77"/>
        <v>40801.165532407409</v>
      </c>
      <c r="M1244" t="b">
        <v>0</v>
      </c>
      <c r="N1244">
        <v>1</v>
      </c>
      <c r="O1244" t="b">
        <v>0</v>
      </c>
      <c r="P1244" t="s">
        <v>8286</v>
      </c>
      <c r="Q1244" s="6">
        <f>E1244/D1244</f>
        <v>5.4884742041712408E-3</v>
      </c>
      <c r="R1244">
        <f>IFERROR(ROUND(E1244/N1244,0),0)</f>
        <v>5</v>
      </c>
      <c r="S1244" t="str">
        <f t="shared" si="78"/>
        <v>music</v>
      </c>
      <c r="T1244" t="str">
        <f t="shared" si="79"/>
        <v>world music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0">
        <f t="shared" si="76"/>
        <v>40751.875</v>
      </c>
      <c r="K1245">
        <v>1304888771</v>
      </c>
      <c r="L1245" s="10">
        <f t="shared" si="77"/>
        <v>40690.879293981481</v>
      </c>
      <c r="M1245" t="b">
        <v>0</v>
      </c>
      <c r="N1245">
        <v>38</v>
      </c>
      <c r="O1245" t="b">
        <v>0</v>
      </c>
      <c r="P1245" t="s">
        <v>8286</v>
      </c>
      <c r="Q1245" s="6">
        <f>E1245/D1245</f>
        <v>0.14091666666666666</v>
      </c>
      <c r="R1245">
        <f>IFERROR(ROUND(E1245/N1245,0),0)</f>
        <v>45</v>
      </c>
      <c r="S1245" t="str">
        <f t="shared" si="78"/>
        <v>music</v>
      </c>
      <c r="T1245" t="str">
        <f t="shared" si="79"/>
        <v>world music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0">
        <f t="shared" si="76"/>
        <v>41405.875</v>
      </c>
      <c r="K1246">
        <v>1363981723</v>
      </c>
      <c r="L1246" s="10">
        <f t="shared" si="77"/>
        <v>41374.825497685189</v>
      </c>
      <c r="M1246" t="b">
        <v>1</v>
      </c>
      <c r="N1246">
        <v>45</v>
      </c>
      <c r="O1246" t="b">
        <v>1</v>
      </c>
      <c r="P1246" t="s">
        <v>8276</v>
      </c>
      <c r="Q1246" s="6">
        <f>E1246/D1246</f>
        <v>1.038</v>
      </c>
      <c r="R1246">
        <f>IFERROR(ROUND(E1246/N1246,0),0)</f>
        <v>46</v>
      </c>
      <c r="S1246" t="str">
        <f t="shared" si="78"/>
        <v>music</v>
      </c>
      <c r="T1246" t="str">
        <f t="shared" si="79"/>
        <v>rock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0">
        <f t="shared" si="76"/>
        <v>41823.59993055556</v>
      </c>
      <c r="K1247">
        <v>1400163834</v>
      </c>
      <c r="L1247" s="10">
        <f t="shared" si="77"/>
        <v>41793.59993055556</v>
      </c>
      <c r="M1247" t="b">
        <v>1</v>
      </c>
      <c r="N1247">
        <v>17</v>
      </c>
      <c r="O1247" t="b">
        <v>1</v>
      </c>
      <c r="P1247" t="s">
        <v>8276</v>
      </c>
      <c r="Q1247" s="6">
        <f>E1247/D1247</f>
        <v>1.2024999999999999</v>
      </c>
      <c r="R1247">
        <f>IFERROR(ROUND(E1247/N1247,0),0)</f>
        <v>141</v>
      </c>
      <c r="S1247" t="str">
        <f t="shared" si="78"/>
        <v>music</v>
      </c>
      <c r="T1247" t="str">
        <f t="shared" si="79"/>
        <v>rock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0">
        <f t="shared" si="76"/>
        <v>40902.085057870368</v>
      </c>
      <c r="K1248">
        <v>1319245349</v>
      </c>
      <c r="L1248" s="10">
        <f t="shared" si="77"/>
        <v>40857.043391203704</v>
      </c>
      <c r="M1248" t="b">
        <v>1</v>
      </c>
      <c r="N1248">
        <v>31</v>
      </c>
      <c r="O1248" t="b">
        <v>1</v>
      </c>
      <c r="P1248" t="s">
        <v>8276</v>
      </c>
      <c r="Q1248" s="6">
        <f>E1248/D1248</f>
        <v>1.17</v>
      </c>
      <c r="R1248">
        <f>IFERROR(ROUND(E1248/N1248,0),0)</f>
        <v>75</v>
      </c>
      <c r="S1248" t="str">
        <f t="shared" si="78"/>
        <v>music</v>
      </c>
      <c r="T1248" t="str">
        <f t="shared" si="79"/>
        <v>rock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0">
        <f t="shared" si="76"/>
        <v>41419.292303240742</v>
      </c>
      <c r="K1249">
        <v>1365231655</v>
      </c>
      <c r="L1249" s="10">
        <f t="shared" si="77"/>
        <v>41389.292303240742</v>
      </c>
      <c r="M1249" t="b">
        <v>1</v>
      </c>
      <c r="N1249">
        <v>50</v>
      </c>
      <c r="O1249" t="b">
        <v>1</v>
      </c>
      <c r="P1249" t="s">
        <v>8276</v>
      </c>
      <c r="Q1249" s="6">
        <f>E1249/D1249</f>
        <v>1.2214285714285715</v>
      </c>
      <c r="R1249">
        <f>IFERROR(ROUND(E1249/N1249,0),0)</f>
        <v>86</v>
      </c>
      <c r="S1249" t="str">
        <f t="shared" si="78"/>
        <v>music</v>
      </c>
      <c r="T1249" t="str">
        <f t="shared" si="79"/>
        <v>rock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0">
        <f t="shared" si="76"/>
        <v>41822.290972222225</v>
      </c>
      <c r="K1250">
        <v>1399563953</v>
      </c>
      <c r="L1250" s="10">
        <f t="shared" si="77"/>
        <v>41786.656863425924</v>
      </c>
      <c r="M1250" t="b">
        <v>1</v>
      </c>
      <c r="N1250">
        <v>59</v>
      </c>
      <c r="O1250" t="b">
        <v>1</v>
      </c>
      <c r="P1250" t="s">
        <v>8276</v>
      </c>
      <c r="Q1250" s="6">
        <f>E1250/D1250</f>
        <v>1.5164</v>
      </c>
      <c r="R1250">
        <f>IFERROR(ROUND(E1250/N1250,0),0)</f>
        <v>64</v>
      </c>
      <c r="S1250" t="str">
        <f t="shared" si="78"/>
        <v>music</v>
      </c>
      <c r="T1250" t="str">
        <f t="shared" si="79"/>
        <v>rock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0">
        <f t="shared" si="76"/>
        <v>41116.740868055553</v>
      </c>
      <c r="K1251">
        <v>1339091211</v>
      </c>
      <c r="L1251" s="10">
        <f t="shared" si="77"/>
        <v>41086.740868055553</v>
      </c>
      <c r="M1251" t="b">
        <v>1</v>
      </c>
      <c r="N1251">
        <v>81</v>
      </c>
      <c r="O1251" t="b">
        <v>1</v>
      </c>
      <c r="P1251" t="s">
        <v>8276</v>
      </c>
      <c r="Q1251" s="6">
        <f>E1251/D1251</f>
        <v>1.0444</v>
      </c>
      <c r="R1251">
        <f>IFERROR(ROUND(E1251/N1251,0),0)</f>
        <v>64</v>
      </c>
      <c r="S1251" t="str">
        <f t="shared" si="78"/>
        <v>music</v>
      </c>
      <c r="T1251" t="str">
        <f t="shared" si="79"/>
        <v>rock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0">
        <f t="shared" si="76"/>
        <v>41907.64271990741</v>
      </c>
      <c r="K1252">
        <v>1406129131</v>
      </c>
      <c r="L1252" s="10">
        <f t="shared" si="77"/>
        <v>41862.64271990741</v>
      </c>
      <c r="M1252" t="b">
        <v>1</v>
      </c>
      <c r="N1252">
        <v>508</v>
      </c>
      <c r="O1252" t="b">
        <v>1</v>
      </c>
      <c r="P1252" t="s">
        <v>8276</v>
      </c>
      <c r="Q1252" s="6">
        <f>E1252/D1252</f>
        <v>2.0015333333333332</v>
      </c>
      <c r="R1252">
        <f>IFERROR(ROUND(E1252/N1252,0),0)</f>
        <v>118</v>
      </c>
      <c r="S1252" t="str">
        <f t="shared" si="78"/>
        <v>music</v>
      </c>
      <c r="T1252" t="str">
        <f t="shared" si="79"/>
        <v>rock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0">
        <f t="shared" si="76"/>
        <v>40830.814432870371</v>
      </c>
      <c r="K1253">
        <v>1311795167</v>
      </c>
      <c r="L1253" s="10">
        <f t="shared" si="77"/>
        <v>40770.814432870371</v>
      </c>
      <c r="M1253" t="b">
        <v>1</v>
      </c>
      <c r="N1253">
        <v>74</v>
      </c>
      <c r="O1253" t="b">
        <v>1</v>
      </c>
      <c r="P1253" t="s">
        <v>8276</v>
      </c>
      <c r="Q1253" s="6">
        <f>E1253/D1253</f>
        <v>1.018</v>
      </c>
      <c r="R1253">
        <f>IFERROR(ROUND(E1253/N1253,0),0)</f>
        <v>83</v>
      </c>
      <c r="S1253" t="str">
        <f t="shared" si="78"/>
        <v>music</v>
      </c>
      <c r="T1253" t="str">
        <f t="shared" si="79"/>
        <v>rock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0">
        <f t="shared" si="76"/>
        <v>41590.988067129627</v>
      </c>
      <c r="K1254">
        <v>1380238969</v>
      </c>
      <c r="L1254" s="10">
        <f t="shared" si="77"/>
        <v>41562.988067129627</v>
      </c>
      <c r="M1254" t="b">
        <v>1</v>
      </c>
      <c r="N1254">
        <v>141</v>
      </c>
      <c r="O1254" t="b">
        <v>1</v>
      </c>
      <c r="P1254" t="s">
        <v>8276</v>
      </c>
      <c r="Q1254" s="6">
        <f>E1254/D1254</f>
        <v>1.3765714285714286</v>
      </c>
      <c r="R1254">
        <f>IFERROR(ROUND(E1254/N1254,0),0)</f>
        <v>34</v>
      </c>
      <c r="S1254" t="str">
        <f t="shared" si="78"/>
        <v>music</v>
      </c>
      <c r="T1254" t="str">
        <f t="shared" si="79"/>
        <v>rock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0">
        <f t="shared" si="76"/>
        <v>41904.783645833333</v>
      </c>
      <c r="K1255">
        <v>1407178107</v>
      </c>
      <c r="L1255" s="10">
        <f t="shared" si="77"/>
        <v>41874.783645833333</v>
      </c>
      <c r="M1255" t="b">
        <v>1</v>
      </c>
      <c r="N1255">
        <v>711</v>
      </c>
      <c r="O1255" t="b">
        <v>1</v>
      </c>
      <c r="P1255" t="s">
        <v>8276</v>
      </c>
      <c r="Q1255" s="6">
        <f>E1255/D1255</f>
        <v>3038.3319999999999</v>
      </c>
      <c r="R1255">
        <f>IFERROR(ROUND(E1255/N1255,0),0)</f>
        <v>43</v>
      </c>
      <c r="S1255" t="str">
        <f t="shared" si="78"/>
        <v>music</v>
      </c>
      <c r="T1255" t="str">
        <f t="shared" si="79"/>
        <v>rock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0">
        <f t="shared" si="76"/>
        <v>40563.207638888889</v>
      </c>
      <c r="K1256">
        <v>1288968886</v>
      </c>
      <c r="L1256" s="10">
        <f t="shared" si="77"/>
        <v>40506.621365740742</v>
      </c>
      <c r="M1256" t="b">
        <v>1</v>
      </c>
      <c r="N1256">
        <v>141</v>
      </c>
      <c r="O1256" t="b">
        <v>1</v>
      </c>
      <c r="P1256" t="s">
        <v>8276</v>
      </c>
      <c r="Q1256" s="6">
        <f>E1256/D1256</f>
        <v>1.9885074626865671</v>
      </c>
      <c r="R1256">
        <f>IFERROR(ROUND(E1256/N1256,0),0)</f>
        <v>94</v>
      </c>
      <c r="S1256" t="str">
        <f t="shared" si="78"/>
        <v>music</v>
      </c>
      <c r="T1256" t="str">
        <f t="shared" si="79"/>
        <v>rock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0">
        <f t="shared" si="76"/>
        <v>41628.887175925927</v>
      </c>
      <c r="K1257">
        <v>1383337052</v>
      </c>
      <c r="L1257" s="10">
        <f t="shared" si="77"/>
        <v>41598.845509259263</v>
      </c>
      <c r="M1257" t="b">
        <v>1</v>
      </c>
      <c r="N1257">
        <v>109</v>
      </c>
      <c r="O1257" t="b">
        <v>1</v>
      </c>
      <c r="P1257" t="s">
        <v>8276</v>
      </c>
      <c r="Q1257" s="6">
        <f>E1257/D1257</f>
        <v>2.0236666666666667</v>
      </c>
      <c r="R1257">
        <f>IFERROR(ROUND(E1257/N1257,0),0)</f>
        <v>56</v>
      </c>
      <c r="S1257" t="str">
        <f t="shared" si="78"/>
        <v>music</v>
      </c>
      <c r="T1257" t="str">
        <f t="shared" si="79"/>
        <v>rock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0">
        <f t="shared" si="76"/>
        <v>40970.919340277775</v>
      </c>
      <c r="K1258">
        <v>1326492231</v>
      </c>
      <c r="L1258" s="10">
        <f t="shared" si="77"/>
        <v>40940.919340277775</v>
      </c>
      <c r="M1258" t="b">
        <v>1</v>
      </c>
      <c r="N1258">
        <v>361</v>
      </c>
      <c r="O1258" t="b">
        <v>1</v>
      </c>
      <c r="P1258" t="s">
        <v>8276</v>
      </c>
      <c r="Q1258" s="6">
        <f>E1258/D1258</f>
        <v>1.1796376666666666</v>
      </c>
      <c r="R1258">
        <f>IFERROR(ROUND(E1258/N1258,0),0)</f>
        <v>98</v>
      </c>
      <c r="S1258" t="str">
        <f t="shared" si="78"/>
        <v>music</v>
      </c>
      <c r="T1258" t="str">
        <f t="shared" si="79"/>
        <v>rock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0">
        <f t="shared" si="76"/>
        <v>40655.043865740743</v>
      </c>
      <c r="K1259">
        <v>1297562590</v>
      </c>
      <c r="L1259" s="10">
        <f t="shared" si="77"/>
        <v>40606.085532407407</v>
      </c>
      <c r="M1259" t="b">
        <v>1</v>
      </c>
      <c r="N1259">
        <v>176</v>
      </c>
      <c r="O1259" t="b">
        <v>1</v>
      </c>
      <c r="P1259" t="s">
        <v>8276</v>
      </c>
      <c r="Q1259" s="6">
        <f>E1259/D1259</f>
        <v>2.9472727272727273</v>
      </c>
      <c r="R1259">
        <f>IFERROR(ROUND(E1259/N1259,0),0)</f>
        <v>92</v>
      </c>
      <c r="S1259" t="str">
        <f t="shared" si="78"/>
        <v>music</v>
      </c>
      <c r="T1259" t="str">
        <f t="shared" si="79"/>
        <v>rock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0">
        <f t="shared" si="76"/>
        <v>41536.611250000002</v>
      </c>
      <c r="K1260">
        <v>1375368012</v>
      </c>
      <c r="L1260" s="10">
        <f t="shared" si="77"/>
        <v>41506.611250000002</v>
      </c>
      <c r="M1260" t="b">
        <v>1</v>
      </c>
      <c r="N1260">
        <v>670</v>
      </c>
      <c r="O1260" t="b">
        <v>1</v>
      </c>
      <c r="P1260" t="s">
        <v>8276</v>
      </c>
      <c r="Q1260" s="6">
        <f>E1260/D1260</f>
        <v>2.1314633333333335</v>
      </c>
      <c r="R1260">
        <f>IFERROR(ROUND(E1260/N1260,0),0)</f>
        <v>38</v>
      </c>
      <c r="S1260" t="str">
        <f t="shared" si="78"/>
        <v>music</v>
      </c>
      <c r="T1260" t="str">
        <f t="shared" si="79"/>
        <v>rock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0">
        <f t="shared" si="76"/>
        <v>41818.165972222225</v>
      </c>
      <c r="K1261">
        <v>1399504664</v>
      </c>
      <c r="L1261" s="10">
        <f t="shared" si="77"/>
        <v>41785.970648148148</v>
      </c>
      <c r="M1261" t="b">
        <v>1</v>
      </c>
      <c r="N1261">
        <v>96</v>
      </c>
      <c r="O1261" t="b">
        <v>1</v>
      </c>
      <c r="P1261" t="s">
        <v>8276</v>
      </c>
      <c r="Q1261" s="6">
        <f>E1261/D1261</f>
        <v>1.0424</v>
      </c>
      <c r="R1261">
        <f>IFERROR(ROUND(E1261/N1261,0),0)</f>
        <v>27</v>
      </c>
      <c r="S1261" t="str">
        <f t="shared" si="78"/>
        <v>music</v>
      </c>
      <c r="T1261" t="str">
        <f t="shared" si="79"/>
        <v>rock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0">
        <f t="shared" si="76"/>
        <v>41715.842824074076</v>
      </c>
      <c r="K1262">
        <v>1390853620</v>
      </c>
      <c r="L1262" s="10">
        <f t="shared" si="77"/>
        <v>41685.842824074076</v>
      </c>
      <c r="M1262" t="b">
        <v>1</v>
      </c>
      <c r="N1262">
        <v>74</v>
      </c>
      <c r="O1262" t="b">
        <v>1</v>
      </c>
      <c r="P1262" t="s">
        <v>8276</v>
      </c>
      <c r="Q1262" s="6">
        <f>E1262/D1262</f>
        <v>1.1366666666666667</v>
      </c>
      <c r="R1262">
        <f>IFERROR(ROUND(E1262/N1262,0),0)</f>
        <v>51</v>
      </c>
      <c r="S1262" t="str">
        <f t="shared" si="78"/>
        <v>music</v>
      </c>
      <c r="T1262" t="str">
        <f t="shared" si="79"/>
        <v>rock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0">
        <f t="shared" si="76"/>
        <v>41687.342905092592</v>
      </c>
      <c r="K1263">
        <v>1388391227</v>
      </c>
      <c r="L1263" s="10">
        <f t="shared" si="77"/>
        <v>41657.342905092592</v>
      </c>
      <c r="M1263" t="b">
        <v>1</v>
      </c>
      <c r="N1263">
        <v>52</v>
      </c>
      <c r="O1263" t="b">
        <v>1</v>
      </c>
      <c r="P1263" t="s">
        <v>8276</v>
      </c>
      <c r="Q1263" s="6">
        <f>E1263/D1263</f>
        <v>1.0125</v>
      </c>
      <c r="R1263">
        <f>IFERROR(ROUND(E1263/N1263,0),0)</f>
        <v>39</v>
      </c>
      <c r="S1263" t="str">
        <f t="shared" si="78"/>
        <v>music</v>
      </c>
      <c r="T1263" t="str">
        <f t="shared" si="79"/>
        <v>rock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0">
        <f t="shared" si="76"/>
        <v>41705.762638888889</v>
      </c>
      <c r="K1264">
        <v>1389982692</v>
      </c>
      <c r="L1264" s="10">
        <f t="shared" si="77"/>
        <v>41675.762638888889</v>
      </c>
      <c r="M1264" t="b">
        <v>1</v>
      </c>
      <c r="N1264">
        <v>105</v>
      </c>
      <c r="O1264" t="b">
        <v>1</v>
      </c>
      <c r="P1264" t="s">
        <v>8276</v>
      </c>
      <c r="Q1264" s="6">
        <f>E1264/D1264</f>
        <v>1.2541538461538462</v>
      </c>
      <c r="R1264">
        <f>IFERROR(ROUND(E1264/N1264,0),0)</f>
        <v>78</v>
      </c>
      <c r="S1264" t="str">
        <f t="shared" si="78"/>
        <v>music</v>
      </c>
      <c r="T1264" t="str">
        <f t="shared" si="79"/>
        <v>rock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0">
        <f t="shared" si="76"/>
        <v>41746.041666666664</v>
      </c>
      <c r="K1265">
        <v>1393034470</v>
      </c>
      <c r="L1265" s="10">
        <f t="shared" si="77"/>
        <v>41711.084143518521</v>
      </c>
      <c r="M1265" t="b">
        <v>1</v>
      </c>
      <c r="N1265">
        <v>41</v>
      </c>
      <c r="O1265" t="b">
        <v>1</v>
      </c>
      <c r="P1265" t="s">
        <v>8276</v>
      </c>
      <c r="Q1265" s="6">
        <f>E1265/D1265</f>
        <v>1.19</v>
      </c>
      <c r="R1265">
        <f>IFERROR(ROUND(E1265/N1265,0),0)</f>
        <v>44</v>
      </c>
      <c r="S1265" t="str">
        <f t="shared" si="78"/>
        <v>music</v>
      </c>
      <c r="T1265" t="str">
        <f t="shared" si="79"/>
        <v>rock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0">
        <f t="shared" si="76"/>
        <v>41595.662997685184</v>
      </c>
      <c r="K1266">
        <v>1380556483</v>
      </c>
      <c r="L1266" s="10">
        <f t="shared" si="77"/>
        <v>41566.662997685184</v>
      </c>
      <c r="M1266" t="b">
        <v>1</v>
      </c>
      <c r="N1266">
        <v>34</v>
      </c>
      <c r="O1266" t="b">
        <v>1</v>
      </c>
      <c r="P1266" t="s">
        <v>8276</v>
      </c>
      <c r="Q1266" s="6">
        <f>E1266/D1266</f>
        <v>1.6646153846153846</v>
      </c>
      <c r="R1266">
        <f>IFERROR(ROUND(E1266/N1266,0),0)</f>
        <v>32</v>
      </c>
      <c r="S1266" t="str">
        <f t="shared" si="78"/>
        <v>music</v>
      </c>
      <c r="T1266" t="str">
        <f t="shared" si="79"/>
        <v>rock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0">
        <f t="shared" si="76"/>
        <v>40531.655266203699</v>
      </c>
      <c r="K1267">
        <v>1287071015</v>
      </c>
      <c r="L1267" s="10">
        <f t="shared" si="77"/>
        <v>40484.655266203699</v>
      </c>
      <c r="M1267" t="b">
        <v>1</v>
      </c>
      <c r="N1267">
        <v>66</v>
      </c>
      <c r="O1267" t="b">
        <v>1</v>
      </c>
      <c r="P1267" t="s">
        <v>8276</v>
      </c>
      <c r="Q1267" s="6">
        <f>E1267/D1267</f>
        <v>1.1914771428571429</v>
      </c>
      <c r="R1267">
        <f>IFERROR(ROUND(E1267/N1267,0),0)</f>
        <v>63</v>
      </c>
      <c r="S1267" t="str">
        <f t="shared" si="78"/>
        <v>music</v>
      </c>
      <c r="T1267" t="str">
        <f t="shared" si="79"/>
        <v>rock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0">
        <f t="shared" si="76"/>
        <v>41669.87667824074</v>
      </c>
      <c r="K1268">
        <v>1386882145</v>
      </c>
      <c r="L1268" s="10">
        <f t="shared" si="77"/>
        <v>41639.87667824074</v>
      </c>
      <c r="M1268" t="b">
        <v>1</v>
      </c>
      <c r="N1268">
        <v>50</v>
      </c>
      <c r="O1268" t="b">
        <v>1</v>
      </c>
      <c r="P1268" t="s">
        <v>8276</v>
      </c>
      <c r="Q1268" s="6">
        <f>E1268/D1268</f>
        <v>1.0047368421052632</v>
      </c>
      <c r="R1268">
        <f>IFERROR(ROUND(E1268/N1268,0),0)</f>
        <v>191</v>
      </c>
      <c r="S1268" t="str">
        <f t="shared" si="78"/>
        <v>music</v>
      </c>
      <c r="T1268" t="str">
        <f t="shared" si="79"/>
        <v>rock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0">
        <f t="shared" si="76"/>
        <v>41498.585162037038</v>
      </c>
      <c r="K1269">
        <v>1372082558</v>
      </c>
      <c r="L1269" s="10">
        <f t="shared" si="77"/>
        <v>41468.585162037038</v>
      </c>
      <c r="M1269" t="b">
        <v>1</v>
      </c>
      <c r="N1269">
        <v>159</v>
      </c>
      <c r="O1269" t="b">
        <v>1</v>
      </c>
      <c r="P1269" t="s">
        <v>8276</v>
      </c>
      <c r="Q1269" s="6">
        <f>E1269/D1269</f>
        <v>1.018</v>
      </c>
      <c r="R1269">
        <f>IFERROR(ROUND(E1269/N1269,0),0)</f>
        <v>141</v>
      </c>
      <c r="S1269" t="str">
        <f t="shared" si="78"/>
        <v>music</v>
      </c>
      <c r="T1269" t="str">
        <f t="shared" si="79"/>
        <v>rock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0">
        <f t="shared" si="76"/>
        <v>41556.845451388886</v>
      </c>
      <c r="K1270">
        <v>1377116247</v>
      </c>
      <c r="L1270" s="10">
        <f t="shared" si="77"/>
        <v>41526.845451388886</v>
      </c>
      <c r="M1270" t="b">
        <v>1</v>
      </c>
      <c r="N1270">
        <v>182</v>
      </c>
      <c r="O1270" t="b">
        <v>1</v>
      </c>
      <c r="P1270" t="s">
        <v>8276</v>
      </c>
      <c r="Q1270" s="6">
        <f>E1270/D1270</f>
        <v>1.1666666666666667</v>
      </c>
      <c r="R1270">
        <f>IFERROR(ROUND(E1270/N1270,0),0)</f>
        <v>77</v>
      </c>
      <c r="S1270" t="str">
        <f t="shared" si="78"/>
        <v>music</v>
      </c>
      <c r="T1270" t="str">
        <f t="shared" si="79"/>
        <v>rock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0">
        <f t="shared" si="76"/>
        <v>42495</v>
      </c>
      <c r="K1271">
        <v>1458157512</v>
      </c>
      <c r="L1271" s="10">
        <f t="shared" si="77"/>
        <v>42464.823055555556</v>
      </c>
      <c r="M1271" t="b">
        <v>1</v>
      </c>
      <c r="N1271">
        <v>206</v>
      </c>
      <c r="O1271" t="b">
        <v>1</v>
      </c>
      <c r="P1271" t="s">
        <v>8276</v>
      </c>
      <c r="Q1271" s="6">
        <f>E1271/D1271</f>
        <v>1.0864893617021276</v>
      </c>
      <c r="R1271">
        <f>IFERROR(ROUND(E1271/N1271,0),0)</f>
        <v>99</v>
      </c>
      <c r="S1271" t="str">
        <f t="shared" si="78"/>
        <v>music</v>
      </c>
      <c r="T1271" t="str">
        <f t="shared" si="79"/>
        <v>rock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0">
        <f t="shared" si="76"/>
        <v>41012.815300925926</v>
      </c>
      <c r="K1272">
        <v>1327523642</v>
      </c>
      <c r="L1272" s="10">
        <f t="shared" si="77"/>
        <v>40952.85696759259</v>
      </c>
      <c r="M1272" t="b">
        <v>1</v>
      </c>
      <c r="N1272">
        <v>169</v>
      </c>
      <c r="O1272" t="b">
        <v>1</v>
      </c>
      <c r="P1272" t="s">
        <v>8276</v>
      </c>
      <c r="Q1272" s="6">
        <f>E1272/D1272</f>
        <v>1.1472</v>
      </c>
      <c r="R1272">
        <f>IFERROR(ROUND(E1272/N1272,0),0)</f>
        <v>68</v>
      </c>
      <c r="S1272" t="str">
        <f t="shared" si="78"/>
        <v>music</v>
      </c>
      <c r="T1272" t="str">
        <f t="shared" si="79"/>
        <v>rock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0">
        <f t="shared" si="76"/>
        <v>41610.725219907406</v>
      </c>
      <c r="K1273">
        <v>1381767859</v>
      </c>
      <c r="L1273" s="10">
        <f t="shared" si="77"/>
        <v>41580.683553240742</v>
      </c>
      <c r="M1273" t="b">
        <v>1</v>
      </c>
      <c r="N1273">
        <v>31</v>
      </c>
      <c r="O1273" t="b">
        <v>1</v>
      </c>
      <c r="P1273" t="s">
        <v>8276</v>
      </c>
      <c r="Q1273" s="6">
        <f>E1273/D1273</f>
        <v>1.018</v>
      </c>
      <c r="R1273">
        <f>IFERROR(ROUND(E1273/N1273,0),0)</f>
        <v>246</v>
      </c>
      <c r="S1273" t="str">
        <f t="shared" si="78"/>
        <v>music</v>
      </c>
      <c r="T1273" t="str">
        <f t="shared" si="79"/>
        <v>rock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0">
        <f t="shared" si="76"/>
        <v>40363.166666666664</v>
      </c>
      <c r="K1274">
        <v>1270576379</v>
      </c>
      <c r="L1274" s="10">
        <f t="shared" si="77"/>
        <v>40293.745127314818</v>
      </c>
      <c r="M1274" t="b">
        <v>1</v>
      </c>
      <c r="N1274">
        <v>28</v>
      </c>
      <c r="O1274" t="b">
        <v>1</v>
      </c>
      <c r="P1274" t="s">
        <v>8276</v>
      </c>
      <c r="Q1274" s="6">
        <f>E1274/D1274</f>
        <v>1.06</v>
      </c>
      <c r="R1274">
        <f>IFERROR(ROUND(E1274/N1274,0),0)</f>
        <v>189</v>
      </c>
      <c r="S1274" t="str">
        <f t="shared" si="78"/>
        <v>music</v>
      </c>
      <c r="T1274" t="str">
        <f t="shared" si="79"/>
        <v>rock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0">
        <f t="shared" si="76"/>
        <v>41901.730219907404</v>
      </c>
      <c r="K1275">
        <v>1406914291</v>
      </c>
      <c r="L1275" s="10">
        <f t="shared" si="77"/>
        <v>41871.730219907404</v>
      </c>
      <c r="M1275" t="b">
        <v>1</v>
      </c>
      <c r="N1275">
        <v>54</v>
      </c>
      <c r="O1275" t="b">
        <v>1</v>
      </c>
      <c r="P1275" t="s">
        <v>8276</v>
      </c>
      <c r="Q1275" s="6">
        <f>E1275/D1275</f>
        <v>1.0349999999999999</v>
      </c>
      <c r="R1275">
        <f>IFERROR(ROUND(E1275/N1275,0),0)</f>
        <v>77</v>
      </c>
      <c r="S1275" t="str">
        <f t="shared" si="78"/>
        <v>music</v>
      </c>
      <c r="T1275" t="str">
        <f t="shared" si="79"/>
        <v>rock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0">
        <f t="shared" si="76"/>
        <v>41170.690104166664</v>
      </c>
      <c r="K1276">
        <v>1343320425</v>
      </c>
      <c r="L1276" s="10">
        <f t="shared" si="77"/>
        <v>41135.690104166664</v>
      </c>
      <c r="M1276" t="b">
        <v>1</v>
      </c>
      <c r="N1276">
        <v>467</v>
      </c>
      <c r="O1276" t="b">
        <v>1</v>
      </c>
      <c r="P1276" t="s">
        <v>8276</v>
      </c>
      <c r="Q1276" s="6">
        <f>E1276/D1276</f>
        <v>1.5497535999999998</v>
      </c>
      <c r="R1276">
        <f>IFERROR(ROUND(E1276/N1276,0),0)</f>
        <v>83</v>
      </c>
      <c r="S1276" t="str">
        <f t="shared" si="78"/>
        <v>music</v>
      </c>
      <c r="T1276" t="str">
        <f t="shared" si="79"/>
        <v>rock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0">
        <f t="shared" si="76"/>
        <v>41512.867905092593</v>
      </c>
      <c r="K1277">
        <v>1372884587</v>
      </c>
      <c r="L1277" s="10">
        <f t="shared" si="77"/>
        <v>41477.867905092593</v>
      </c>
      <c r="M1277" t="b">
        <v>1</v>
      </c>
      <c r="N1277">
        <v>389</v>
      </c>
      <c r="O1277" t="b">
        <v>1</v>
      </c>
      <c r="P1277" t="s">
        <v>8276</v>
      </c>
      <c r="Q1277" s="6">
        <f>E1277/D1277</f>
        <v>1.6214066666666667</v>
      </c>
      <c r="R1277">
        <f>IFERROR(ROUND(E1277/N1277,0),0)</f>
        <v>63</v>
      </c>
      <c r="S1277" t="str">
        <f t="shared" si="78"/>
        <v>music</v>
      </c>
      <c r="T1277" t="str">
        <f t="shared" si="79"/>
        <v>rock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0">
        <f t="shared" si="76"/>
        <v>40076.166666666664</v>
      </c>
      <c r="K1278">
        <v>1247504047</v>
      </c>
      <c r="L1278" s="10">
        <f t="shared" si="77"/>
        <v>40026.704247685186</v>
      </c>
      <c r="M1278" t="b">
        <v>1</v>
      </c>
      <c r="N1278">
        <v>68</v>
      </c>
      <c r="O1278" t="b">
        <v>1</v>
      </c>
      <c r="P1278" t="s">
        <v>8276</v>
      </c>
      <c r="Q1278" s="6">
        <f>E1278/D1278</f>
        <v>1.0442100000000001</v>
      </c>
      <c r="R1278">
        <f>IFERROR(ROUND(E1278/N1278,0),0)</f>
        <v>46</v>
      </c>
      <c r="S1278" t="str">
        <f t="shared" si="78"/>
        <v>music</v>
      </c>
      <c r="T1278" t="str">
        <f t="shared" si="79"/>
        <v>rock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0">
        <f t="shared" si="76"/>
        <v>41175.561886574076</v>
      </c>
      <c r="K1279">
        <v>1343741347</v>
      </c>
      <c r="L1279" s="10">
        <f t="shared" si="77"/>
        <v>41140.561886574076</v>
      </c>
      <c r="M1279" t="b">
        <v>1</v>
      </c>
      <c r="N1279">
        <v>413</v>
      </c>
      <c r="O1279" t="b">
        <v>1</v>
      </c>
      <c r="P1279" t="s">
        <v>8276</v>
      </c>
      <c r="Q1279" s="6">
        <f>E1279/D1279</f>
        <v>1.0612433333333333</v>
      </c>
      <c r="R1279">
        <f>IFERROR(ROUND(E1279/N1279,0),0)</f>
        <v>39</v>
      </c>
      <c r="S1279" t="str">
        <f t="shared" si="78"/>
        <v>music</v>
      </c>
      <c r="T1279" t="str">
        <f t="shared" si="79"/>
        <v>rock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0">
        <f t="shared" si="76"/>
        <v>41834.083333333336</v>
      </c>
      <c r="K1280">
        <v>1401196766</v>
      </c>
      <c r="L1280" s="10">
        <f t="shared" si="77"/>
        <v>41805.555162037039</v>
      </c>
      <c r="M1280" t="b">
        <v>1</v>
      </c>
      <c r="N1280">
        <v>190</v>
      </c>
      <c r="O1280" t="b">
        <v>1</v>
      </c>
      <c r="P1280" t="s">
        <v>8276</v>
      </c>
      <c r="Q1280" s="6">
        <f>E1280/D1280</f>
        <v>1.5493846153846154</v>
      </c>
      <c r="R1280">
        <f>IFERROR(ROUND(E1280/N1280,0),0)</f>
        <v>53</v>
      </c>
      <c r="S1280" t="str">
        <f t="shared" si="78"/>
        <v>music</v>
      </c>
      <c r="T1280" t="str">
        <f t="shared" si="79"/>
        <v>rock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0">
        <f t="shared" si="76"/>
        <v>41741.057523148149</v>
      </c>
      <c r="K1281">
        <v>1392171770</v>
      </c>
      <c r="L1281" s="10">
        <f t="shared" si="77"/>
        <v>41701.099189814813</v>
      </c>
      <c r="M1281" t="b">
        <v>1</v>
      </c>
      <c r="N1281">
        <v>189</v>
      </c>
      <c r="O1281" t="b">
        <v>1</v>
      </c>
      <c r="P1281" t="s">
        <v>8276</v>
      </c>
      <c r="Q1281" s="6">
        <f>E1281/D1281</f>
        <v>1.1077157238734421</v>
      </c>
      <c r="R1281">
        <f>IFERROR(ROUND(E1281/N1281,0),0)</f>
        <v>73</v>
      </c>
      <c r="S1281" t="str">
        <f t="shared" si="78"/>
        <v>music</v>
      </c>
      <c r="T1281" t="str">
        <f t="shared" si="79"/>
        <v>rock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0">
        <f t="shared" si="76"/>
        <v>40622.757569444446</v>
      </c>
      <c r="K1282">
        <v>1291227054</v>
      </c>
      <c r="L1282" s="10">
        <f t="shared" si="77"/>
        <v>40532.757569444446</v>
      </c>
      <c r="M1282" t="b">
        <v>1</v>
      </c>
      <c r="N1282">
        <v>130</v>
      </c>
      <c r="O1282" t="b">
        <v>1</v>
      </c>
      <c r="P1282" t="s">
        <v>8276</v>
      </c>
      <c r="Q1282" s="6">
        <f>E1282/D1282</f>
        <v>1.1091186666666666</v>
      </c>
      <c r="R1282">
        <f>IFERROR(ROUND(E1282/N1282,0),0)</f>
        <v>128</v>
      </c>
      <c r="S1282" t="str">
        <f t="shared" si="78"/>
        <v>music</v>
      </c>
      <c r="T1282" t="str">
        <f t="shared" si="79"/>
        <v>rock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0">
        <f t="shared" ref="J1283:J1346" si="80">(I1283/86400)+25569+(-5+24)</f>
        <v>41502.743472222224</v>
      </c>
      <c r="K1283">
        <v>1373305836</v>
      </c>
      <c r="L1283" s="10">
        <f t="shared" ref="L1283:L1346" si="81">(K1283/86400)+25569+(-5+24)</f>
        <v>41482.743472222224</v>
      </c>
      <c r="M1283" t="b">
        <v>1</v>
      </c>
      <c r="N1283">
        <v>74</v>
      </c>
      <c r="O1283" t="b">
        <v>1</v>
      </c>
      <c r="P1283" t="s">
        <v>8276</v>
      </c>
      <c r="Q1283" s="6">
        <f>E1283/D1283</f>
        <v>1.1071428571428572</v>
      </c>
      <c r="R1283">
        <f>IFERROR(ROUND(E1283/N1283,0),0)</f>
        <v>105</v>
      </c>
      <c r="S1283" t="str">
        <f t="shared" ref="S1283:S1346" si="82">LEFT(P1283,FIND("/",P1283)-1)</f>
        <v>music</v>
      </c>
      <c r="T1283" t="str">
        <f t="shared" ref="T1283:T1346" si="83">RIGHT(P1283,LEN(P1283)-FIND("/",P1283))</f>
        <v>rock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0">
        <f t="shared" si="80"/>
        <v>41636.207638888889</v>
      </c>
      <c r="K1284">
        <v>1383909855</v>
      </c>
      <c r="L1284" s="10">
        <f t="shared" si="81"/>
        <v>41605.475173611107</v>
      </c>
      <c r="M1284" t="b">
        <v>1</v>
      </c>
      <c r="N1284">
        <v>274</v>
      </c>
      <c r="O1284" t="b">
        <v>1</v>
      </c>
      <c r="P1284" t="s">
        <v>8276</v>
      </c>
      <c r="Q1284" s="6">
        <f>E1284/D1284</f>
        <v>1.2361333333333333</v>
      </c>
      <c r="R1284">
        <f>IFERROR(ROUND(E1284/N1284,0),0)</f>
        <v>68</v>
      </c>
      <c r="S1284" t="str">
        <f t="shared" si="82"/>
        <v>music</v>
      </c>
      <c r="T1284" t="str">
        <f t="shared" si="83"/>
        <v>rock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0">
        <f t="shared" si="80"/>
        <v>41363.166666666664</v>
      </c>
      <c r="K1285">
        <v>1360948389</v>
      </c>
      <c r="L1285" s="10">
        <f t="shared" si="81"/>
        <v>41339.717465277776</v>
      </c>
      <c r="M1285" t="b">
        <v>1</v>
      </c>
      <c r="N1285">
        <v>22</v>
      </c>
      <c r="O1285" t="b">
        <v>1</v>
      </c>
      <c r="P1285" t="s">
        <v>8276</v>
      </c>
      <c r="Q1285" s="6">
        <f>E1285/D1285</f>
        <v>2.1105</v>
      </c>
      <c r="R1285">
        <f>IFERROR(ROUND(E1285/N1285,0),0)</f>
        <v>96</v>
      </c>
      <c r="S1285" t="str">
        <f t="shared" si="82"/>
        <v>music</v>
      </c>
      <c r="T1285" t="str">
        <f t="shared" si="83"/>
        <v>rock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0">
        <f t="shared" si="80"/>
        <v>42754.707638888889</v>
      </c>
      <c r="K1286">
        <v>1481175482</v>
      </c>
      <c r="L1286" s="10">
        <f t="shared" si="81"/>
        <v>42731.23474537037</v>
      </c>
      <c r="M1286" t="b">
        <v>0</v>
      </c>
      <c r="N1286">
        <v>31</v>
      </c>
      <c r="O1286" t="b">
        <v>1</v>
      </c>
      <c r="P1286" t="s">
        <v>8271</v>
      </c>
      <c r="Q1286" s="6">
        <f>E1286/D1286</f>
        <v>1.01</v>
      </c>
      <c r="R1286">
        <f>IFERROR(ROUND(E1286/N1286,0),0)</f>
        <v>65</v>
      </c>
      <c r="S1286" t="str">
        <f t="shared" si="82"/>
        <v>theater</v>
      </c>
      <c r="T1286" t="str">
        <f t="shared" si="83"/>
        <v>plays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0">
        <f t="shared" si="80"/>
        <v>42194.583043981482</v>
      </c>
      <c r="K1287">
        <v>1433512775</v>
      </c>
      <c r="L1287" s="10">
        <f t="shared" si="81"/>
        <v>42179.583043981482</v>
      </c>
      <c r="M1287" t="b">
        <v>0</v>
      </c>
      <c r="N1287">
        <v>63</v>
      </c>
      <c r="O1287" t="b">
        <v>1</v>
      </c>
      <c r="P1287" t="s">
        <v>8271</v>
      </c>
      <c r="Q1287" s="6">
        <f>E1287/D1287</f>
        <v>1.0165</v>
      </c>
      <c r="R1287">
        <f>IFERROR(ROUND(E1287/N1287,0),0)</f>
        <v>32</v>
      </c>
      <c r="S1287" t="str">
        <f t="shared" si="82"/>
        <v>theater</v>
      </c>
      <c r="T1287" t="str">
        <f t="shared" si="83"/>
        <v>plays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0">
        <f t="shared" si="80"/>
        <v>42071.583333333328</v>
      </c>
      <c r="K1288">
        <v>1423041227</v>
      </c>
      <c r="L1288" s="10">
        <f t="shared" si="81"/>
        <v>42058.384571759263</v>
      </c>
      <c r="M1288" t="b">
        <v>0</v>
      </c>
      <c r="N1288">
        <v>20</v>
      </c>
      <c r="O1288" t="b">
        <v>1</v>
      </c>
      <c r="P1288" t="s">
        <v>8271</v>
      </c>
      <c r="Q1288" s="6">
        <f>E1288/D1288</f>
        <v>1.0833333333333333</v>
      </c>
      <c r="R1288">
        <f>IFERROR(ROUND(E1288/N1288,0),0)</f>
        <v>81</v>
      </c>
      <c r="S1288" t="str">
        <f t="shared" si="82"/>
        <v>theater</v>
      </c>
      <c r="T1288" t="str">
        <f t="shared" si="83"/>
        <v>plays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0">
        <f t="shared" si="80"/>
        <v>42186.621018518519</v>
      </c>
      <c r="K1289">
        <v>1428936856</v>
      </c>
      <c r="L1289" s="10">
        <f t="shared" si="81"/>
        <v>42126.621018518519</v>
      </c>
      <c r="M1289" t="b">
        <v>0</v>
      </c>
      <c r="N1289">
        <v>25</v>
      </c>
      <c r="O1289" t="b">
        <v>1</v>
      </c>
      <c r="P1289" t="s">
        <v>8271</v>
      </c>
      <c r="Q1289" s="6">
        <f>E1289/D1289</f>
        <v>2.42</v>
      </c>
      <c r="R1289">
        <f>IFERROR(ROUND(E1289/N1289,0),0)</f>
        <v>24</v>
      </c>
      <c r="S1289" t="str">
        <f t="shared" si="82"/>
        <v>theater</v>
      </c>
      <c r="T1289" t="str">
        <f t="shared" si="83"/>
        <v>plays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0">
        <f t="shared" si="80"/>
        <v>42611.166666666672</v>
      </c>
      <c r="K1290">
        <v>1468122163</v>
      </c>
      <c r="L1290" s="10">
        <f t="shared" si="81"/>
        <v>42580.154664351852</v>
      </c>
      <c r="M1290" t="b">
        <v>0</v>
      </c>
      <c r="N1290">
        <v>61</v>
      </c>
      <c r="O1290" t="b">
        <v>1</v>
      </c>
      <c r="P1290" t="s">
        <v>8271</v>
      </c>
      <c r="Q1290" s="6">
        <f>E1290/D1290</f>
        <v>1.0044999999999999</v>
      </c>
      <c r="R1290">
        <f>IFERROR(ROUND(E1290/N1290,0),0)</f>
        <v>66</v>
      </c>
      <c r="S1290" t="str">
        <f t="shared" si="82"/>
        <v>theater</v>
      </c>
      <c r="T1290" t="str">
        <f t="shared" si="83"/>
        <v>plays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0">
        <f t="shared" si="80"/>
        <v>42758.134780092594</v>
      </c>
      <c r="K1291">
        <v>1480907645</v>
      </c>
      <c r="L1291" s="10">
        <f t="shared" si="81"/>
        <v>42728.134780092594</v>
      </c>
      <c r="M1291" t="b">
        <v>0</v>
      </c>
      <c r="N1291">
        <v>52</v>
      </c>
      <c r="O1291" t="b">
        <v>1</v>
      </c>
      <c r="P1291" t="s">
        <v>8271</v>
      </c>
      <c r="Q1291" s="6">
        <f>E1291/D1291</f>
        <v>1.2506666666666666</v>
      </c>
      <c r="R1291">
        <f>IFERROR(ROUND(E1291/N1291,0),0)</f>
        <v>36</v>
      </c>
      <c r="S1291" t="str">
        <f t="shared" si="82"/>
        <v>theater</v>
      </c>
      <c r="T1291" t="str">
        <f t="shared" si="83"/>
        <v>plays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0">
        <f t="shared" si="80"/>
        <v>42136.290972222225</v>
      </c>
      <c r="K1292">
        <v>1427121931</v>
      </c>
      <c r="L1292" s="10">
        <f t="shared" si="81"/>
        <v>42105.614942129629</v>
      </c>
      <c r="M1292" t="b">
        <v>0</v>
      </c>
      <c r="N1292">
        <v>86</v>
      </c>
      <c r="O1292" t="b">
        <v>1</v>
      </c>
      <c r="P1292" t="s">
        <v>8271</v>
      </c>
      <c r="Q1292" s="6">
        <f>E1292/D1292</f>
        <v>1.0857142857142856</v>
      </c>
      <c r="R1292">
        <f>IFERROR(ROUND(E1292/N1292,0),0)</f>
        <v>44</v>
      </c>
      <c r="S1292" t="str">
        <f t="shared" si="82"/>
        <v>theater</v>
      </c>
      <c r="T1292" t="str">
        <f t="shared" si="83"/>
        <v>plays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0">
        <f t="shared" si="80"/>
        <v>42120.291666666672</v>
      </c>
      <c r="K1293">
        <v>1425224391</v>
      </c>
      <c r="L1293" s="10">
        <f t="shared" si="81"/>
        <v>42083.652673611112</v>
      </c>
      <c r="M1293" t="b">
        <v>0</v>
      </c>
      <c r="N1293">
        <v>42</v>
      </c>
      <c r="O1293" t="b">
        <v>1</v>
      </c>
      <c r="P1293" t="s">
        <v>8271</v>
      </c>
      <c r="Q1293" s="6">
        <f>E1293/D1293</f>
        <v>1.4570000000000001</v>
      </c>
      <c r="R1293">
        <f>IFERROR(ROUND(E1293/N1293,0),0)</f>
        <v>104</v>
      </c>
      <c r="S1293" t="str">
        <f t="shared" si="82"/>
        <v>theater</v>
      </c>
      <c r="T1293" t="str">
        <f t="shared" si="83"/>
        <v>plays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0">
        <f t="shared" si="80"/>
        <v>42302.957638888889</v>
      </c>
      <c r="K1294">
        <v>1441822828</v>
      </c>
      <c r="L1294" s="10">
        <f t="shared" si="81"/>
        <v>42275.764212962968</v>
      </c>
      <c r="M1294" t="b">
        <v>0</v>
      </c>
      <c r="N1294">
        <v>52</v>
      </c>
      <c r="O1294" t="b">
        <v>1</v>
      </c>
      <c r="P1294" t="s">
        <v>8271</v>
      </c>
      <c r="Q1294" s="6">
        <f>E1294/D1294</f>
        <v>1.1000000000000001</v>
      </c>
      <c r="R1294">
        <f>IFERROR(ROUND(E1294/N1294,0),0)</f>
        <v>36</v>
      </c>
      <c r="S1294" t="str">
        <f t="shared" si="82"/>
        <v>theater</v>
      </c>
      <c r="T1294" t="str">
        <f t="shared" si="83"/>
        <v>plays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0">
        <f t="shared" si="80"/>
        <v>42341.742719907408</v>
      </c>
      <c r="K1295">
        <v>1444927771</v>
      </c>
      <c r="L1295" s="10">
        <f t="shared" si="81"/>
        <v>42311.701053240744</v>
      </c>
      <c r="M1295" t="b">
        <v>0</v>
      </c>
      <c r="N1295">
        <v>120</v>
      </c>
      <c r="O1295" t="b">
        <v>1</v>
      </c>
      <c r="P1295" t="s">
        <v>8271</v>
      </c>
      <c r="Q1295" s="6">
        <f>E1295/D1295</f>
        <v>1.0223333333333333</v>
      </c>
      <c r="R1295">
        <f>IFERROR(ROUND(E1295/N1295,0),0)</f>
        <v>128</v>
      </c>
      <c r="S1295" t="str">
        <f t="shared" si="82"/>
        <v>theater</v>
      </c>
      <c r="T1295" t="str">
        <f t="shared" si="83"/>
        <v>plays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0">
        <f t="shared" si="80"/>
        <v>42315.458333333328</v>
      </c>
      <c r="K1296">
        <v>1443696797</v>
      </c>
      <c r="L1296" s="10">
        <f t="shared" si="81"/>
        <v>42297.453668981485</v>
      </c>
      <c r="M1296" t="b">
        <v>0</v>
      </c>
      <c r="N1296">
        <v>22</v>
      </c>
      <c r="O1296" t="b">
        <v>1</v>
      </c>
      <c r="P1296" t="s">
        <v>8271</v>
      </c>
      <c r="Q1296" s="6">
        <f>E1296/D1296</f>
        <v>1.22</v>
      </c>
      <c r="R1296">
        <f>IFERROR(ROUND(E1296/N1296,0),0)</f>
        <v>28</v>
      </c>
      <c r="S1296" t="str">
        <f t="shared" si="82"/>
        <v>theater</v>
      </c>
      <c r="T1296" t="str">
        <f t="shared" si="83"/>
        <v>plays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0">
        <f t="shared" si="80"/>
        <v>42233.708333333328</v>
      </c>
      <c r="K1297">
        <v>1435585497</v>
      </c>
      <c r="L1297" s="10">
        <f t="shared" si="81"/>
        <v>42203.572881944448</v>
      </c>
      <c r="M1297" t="b">
        <v>0</v>
      </c>
      <c r="N1297">
        <v>64</v>
      </c>
      <c r="O1297" t="b">
        <v>1</v>
      </c>
      <c r="P1297" t="s">
        <v>8271</v>
      </c>
      <c r="Q1297" s="6">
        <f>E1297/D1297</f>
        <v>1.0196000000000001</v>
      </c>
      <c r="R1297">
        <f>IFERROR(ROUND(E1297/N1297,0),0)</f>
        <v>40</v>
      </c>
      <c r="S1297" t="str">
        <f t="shared" si="82"/>
        <v>theater</v>
      </c>
      <c r="T1297" t="str">
        <f t="shared" si="83"/>
        <v>plays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0">
        <f t="shared" si="80"/>
        <v>42462.008946759262</v>
      </c>
      <c r="K1298">
        <v>1456189973</v>
      </c>
      <c r="L1298" s="10">
        <f t="shared" si="81"/>
        <v>42442.050613425927</v>
      </c>
      <c r="M1298" t="b">
        <v>0</v>
      </c>
      <c r="N1298">
        <v>23</v>
      </c>
      <c r="O1298" t="b">
        <v>1</v>
      </c>
      <c r="P1298" t="s">
        <v>8271</v>
      </c>
      <c r="Q1298" s="6">
        <f>E1298/D1298</f>
        <v>1.411764705882353</v>
      </c>
      <c r="R1298">
        <f>IFERROR(ROUND(E1298/N1298,0),0)</f>
        <v>52</v>
      </c>
      <c r="S1298" t="str">
        <f t="shared" si="82"/>
        <v>theater</v>
      </c>
      <c r="T1298" t="str">
        <f t="shared" si="83"/>
        <v>plays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0">
        <f t="shared" si="80"/>
        <v>42510.747199074074</v>
      </c>
      <c r="K1299">
        <v>1459533358</v>
      </c>
      <c r="L1299" s="10">
        <f t="shared" si="81"/>
        <v>42480.747199074074</v>
      </c>
      <c r="M1299" t="b">
        <v>0</v>
      </c>
      <c r="N1299">
        <v>238</v>
      </c>
      <c r="O1299" t="b">
        <v>1</v>
      </c>
      <c r="P1299" t="s">
        <v>8271</v>
      </c>
      <c r="Q1299" s="6">
        <f>E1299/D1299</f>
        <v>1.0952500000000001</v>
      </c>
      <c r="R1299">
        <f>IFERROR(ROUND(E1299/N1299,0),0)</f>
        <v>92</v>
      </c>
      <c r="S1299" t="str">
        <f t="shared" si="82"/>
        <v>theater</v>
      </c>
      <c r="T1299" t="str">
        <f t="shared" si="83"/>
        <v>plays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0">
        <f t="shared" si="80"/>
        <v>42507.680925925924</v>
      </c>
      <c r="K1300">
        <v>1459268432</v>
      </c>
      <c r="L1300" s="10">
        <f t="shared" si="81"/>
        <v>42477.680925925924</v>
      </c>
      <c r="M1300" t="b">
        <v>0</v>
      </c>
      <c r="N1300">
        <v>33</v>
      </c>
      <c r="O1300" t="b">
        <v>1</v>
      </c>
      <c r="P1300" t="s">
        <v>8271</v>
      </c>
      <c r="Q1300" s="6">
        <f>E1300/D1300</f>
        <v>1.0465</v>
      </c>
      <c r="R1300">
        <f>IFERROR(ROUND(E1300/N1300,0),0)</f>
        <v>63</v>
      </c>
      <c r="S1300" t="str">
        <f t="shared" si="82"/>
        <v>theater</v>
      </c>
      <c r="T1300" t="str">
        <f t="shared" si="83"/>
        <v>plays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0">
        <f t="shared" si="80"/>
        <v>42218.814340277779</v>
      </c>
      <c r="K1301">
        <v>1434310359</v>
      </c>
      <c r="L1301" s="10">
        <f t="shared" si="81"/>
        <v>42188.814340277779</v>
      </c>
      <c r="M1301" t="b">
        <v>0</v>
      </c>
      <c r="N1301">
        <v>32</v>
      </c>
      <c r="O1301" t="b">
        <v>1</v>
      </c>
      <c r="P1301" t="s">
        <v>8271</v>
      </c>
      <c r="Q1301" s="6">
        <f>E1301/D1301</f>
        <v>1.24</v>
      </c>
      <c r="R1301">
        <f>IFERROR(ROUND(E1301/N1301,0),0)</f>
        <v>136</v>
      </c>
      <c r="S1301" t="str">
        <f t="shared" si="82"/>
        <v>theater</v>
      </c>
      <c r="T1301" t="str">
        <f t="shared" si="83"/>
        <v>plays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0">
        <f t="shared" si="80"/>
        <v>42541.789583333331</v>
      </c>
      <c r="K1302">
        <v>1461427938</v>
      </c>
      <c r="L1302" s="10">
        <f t="shared" si="81"/>
        <v>42502.675208333334</v>
      </c>
      <c r="M1302" t="b">
        <v>0</v>
      </c>
      <c r="N1302">
        <v>24</v>
      </c>
      <c r="O1302" t="b">
        <v>1</v>
      </c>
      <c r="P1302" t="s">
        <v>8271</v>
      </c>
      <c r="Q1302" s="6">
        <f>E1302/D1302</f>
        <v>1.35</v>
      </c>
      <c r="R1302">
        <f>IFERROR(ROUND(E1302/N1302,0),0)</f>
        <v>169</v>
      </c>
      <c r="S1302" t="str">
        <f t="shared" si="82"/>
        <v>theater</v>
      </c>
      <c r="T1302" t="str">
        <f t="shared" si="83"/>
        <v>plays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0">
        <f t="shared" si="80"/>
        <v>42225.125</v>
      </c>
      <c r="K1303">
        <v>1436551178</v>
      </c>
      <c r="L1303" s="10">
        <f t="shared" si="81"/>
        <v>42214.749745370369</v>
      </c>
      <c r="M1303" t="b">
        <v>0</v>
      </c>
      <c r="N1303">
        <v>29</v>
      </c>
      <c r="O1303" t="b">
        <v>1</v>
      </c>
      <c r="P1303" t="s">
        <v>8271</v>
      </c>
      <c r="Q1303" s="6">
        <f>E1303/D1303</f>
        <v>1.0275000000000001</v>
      </c>
      <c r="R1303">
        <f>IFERROR(ROUND(E1303/N1303,0),0)</f>
        <v>71</v>
      </c>
      <c r="S1303" t="str">
        <f t="shared" si="82"/>
        <v>theater</v>
      </c>
      <c r="T1303" t="str">
        <f t="shared" si="83"/>
        <v>plays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0">
        <f t="shared" si="80"/>
        <v>42724.099664351852</v>
      </c>
      <c r="K1304">
        <v>1477963411</v>
      </c>
      <c r="L1304" s="10">
        <f t="shared" si="81"/>
        <v>42694.057997685188</v>
      </c>
      <c r="M1304" t="b">
        <v>0</v>
      </c>
      <c r="N1304">
        <v>50</v>
      </c>
      <c r="O1304" t="b">
        <v>1</v>
      </c>
      <c r="P1304" t="s">
        <v>8271</v>
      </c>
      <c r="Q1304" s="6">
        <f>E1304/D1304</f>
        <v>1</v>
      </c>
      <c r="R1304">
        <f>IFERROR(ROUND(E1304/N1304,0),0)</f>
        <v>50</v>
      </c>
      <c r="S1304" t="str">
        <f t="shared" si="82"/>
        <v>theater</v>
      </c>
      <c r="T1304" t="str">
        <f t="shared" si="83"/>
        <v>plays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0">
        <f t="shared" si="80"/>
        <v>42601.458333333328</v>
      </c>
      <c r="K1305">
        <v>1468578920</v>
      </c>
      <c r="L1305" s="10">
        <f t="shared" si="81"/>
        <v>42585.441203703704</v>
      </c>
      <c r="M1305" t="b">
        <v>0</v>
      </c>
      <c r="N1305">
        <v>108</v>
      </c>
      <c r="O1305" t="b">
        <v>1</v>
      </c>
      <c r="P1305" t="s">
        <v>8271</v>
      </c>
      <c r="Q1305" s="6">
        <f>E1305/D1305</f>
        <v>1.3026085714285716</v>
      </c>
      <c r="R1305">
        <f>IFERROR(ROUND(E1305/N1305,0),0)</f>
        <v>42</v>
      </c>
      <c r="S1305" t="str">
        <f t="shared" si="82"/>
        <v>theater</v>
      </c>
      <c r="T1305" t="str">
        <f t="shared" si="83"/>
        <v>plays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0">
        <f t="shared" si="80"/>
        <v>42826.152835648143</v>
      </c>
      <c r="K1306">
        <v>1484196005</v>
      </c>
      <c r="L1306" s="10">
        <f t="shared" si="81"/>
        <v>42766.194502314815</v>
      </c>
      <c r="M1306" t="b">
        <v>0</v>
      </c>
      <c r="N1306">
        <v>104</v>
      </c>
      <c r="O1306" t="b">
        <v>0</v>
      </c>
      <c r="P1306" t="s">
        <v>8273</v>
      </c>
      <c r="Q1306" s="6">
        <f>E1306/D1306</f>
        <v>0.39627499999999999</v>
      </c>
      <c r="R1306">
        <f>IFERROR(ROUND(E1306/N1306,0),0)</f>
        <v>152</v>
      </c>
      <c r="S1306" t="str">
        <f t="shared" si="82"/>
        <v>technology</v>
      </c>
      <c r="T1306" t="str">
        <f t="shared" si="83"/>
        <v>wearables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0">
        <f t="shared" si="80"/>
        <v>42591.729166666672</v>
      </c>
      <c r="K1307">
        <v>1466611108</v>
      </c>
      <c r="L1307" s="10">
        <f t="shared" si="81"/>
        <v>42562.665601851855</v>
      </c>
      <c r="M1307" t="b">
        <v>0</v>
      </c>
      <c r="N1307">
        <v>86</v>
      </c>
      <c r="O1307" t="b">
        <v>0</v>
      </c>
      <c r="P1307" t="s">
        <v>8273</v>
      </c>
      <c r="Q1307" s="6">
        <f>E1307/D1307</f>
        <v>0.25976666666666665</v>
      </c>
      <c r="R1307">
        <f>IFERROR(ROUND(E1307/N1307,0),0)</f>
        <v>91</v>
      </c>
      <c r="S1307" t="str">
        <f t="shared" si="82"/>
        <v>technology</v>
      </c>
      <c r="T1307" t="str">
        <f t="shared" si="83"/>
        <v>wearables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0">
        <f t="shared" si="80"/>
        <v>41996.457569444443</v>
      </c>
      <c r="K1308">
        <v>1415098734</v>
      </c>
      <c r="L1308" s="10">
        <f t="shared" si="81"/>
        <v>41966.457569444443</v>
      </c>
      <c r="M1308" t="b">
        <v>0</v>
      </c>
      <c r="N1308">
        <v>356</v>
      </c>
      <c r="O1308" t="b">
        <v>0</v>
      </c>
      <c r="P1308" t="s">
        <v>8273</v>
      </c>
      <c r="Q1308" s="6">
        <f>E1308/D1308</f>
        <v>0.65246363636363636</v>
      </c>
      <c r="R1308">
        <f>IFERROR(ROUND(E1308/N1308,0),0)</f>
        <v>202</v>
      </c>
      <c r="S1308" t="str">
        <f t="shared" si="82"/>
        <v>technology</v>
      </c>
      <c r="T1308" t="str">
        <f t="shared" si="83"/>
        <v>wearables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0">
        <f t="shared" si="80"/>
        <v>42436.503229166672</v>
      </c>
      <c r="K1309">
        <v>1453118679</v>
      </c>
      <c r="L1309" s="10">
        <f t="shared" si="81"/>
        <v>42406.503229166672</v>
      </c>
      <c r="M1309" t="b">
        <v>0</v>
      </c>
      <c r="N1309">
        <v>45</v>
      </c>
      <c r="O1309" t="b">
        <v>0</v>
      </c>
      <c r="P1309" t="s">
        <v>8273</v>
      </c>
      <c r="Q1309" s="6">
        <f>E1309/D1309</f>
        <v>0.11514000000000001</v>
      </c>
      <c r="R1309">
        <f>IFERROR(ROUND(E1309/N1309,0),0)</f>
        <v>128</v>
      </c>
      <c r="S1309" t="str">
        <f t="shared" si="82"/>
        <v>technology</v>
      </c>
      <c r="T1309" t="str">
        <f t="shared" si="83"/>
        <v>wearables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0">
        <f t="shared" si="80"/>
        <v>42670.613564814819</v>
      </c>
      <c r="K1310">
        <v>1472481812</v>
      </c>
      <c r="L1310" s="10">
        <f t="shared" si="81"/>
        <v>42630.613564814819</v>
      </c>
      <c r="M1310" t="b">
        <v>0</v>
      </c>
      <c r="N1310">
        <v>38</v>
      </c>
      <c r="O1310" t="b">
        <v>0</v>
      </c>
      <c r="P1310" t="s">
        <v>8273</v>
      </c>
      <c r="Q1310" s="6">
        <f>E1310/D1310</f>
        <v>0.11360000000000001</v>
      </c>
      <c r="R1310">
        <f>IFERROR(ROUND(E1310/N1310,0),0)</f>
        <v>30</v>
      </c>
      <c r="S1310" t="str">
        <f t="shared" si="82"/>
        <v>technology</v>
      </c>
      <c r="T1310" t="str">
        <f t="shared" si="83"/>
        <v>wearables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0">
        <f t="shared" si="80"/>
        <v>42311.882731481484</v>
      </c>
      <c r="K1311">
        <v>1441919468</v>
      </c>
      <c r="L1311" s="10">
        <f t="shared" si="81"/>
        <v>42276.882731481484</v>
      </c>
      <c r="M1311" t="b">
        <v>0</v>
      </c>
      <c r="N1311">
        <v>35</v>
      </c>
      <c r="O1311" t="b">
        <v>0</v>
      </c>
      <c r="P1311" t="s">
        <v>8273</v>
      </c>
      <c r="Q1311" s="6">
        <f>E1311/D1311</f>
        <v>1.1199130434782609</v>
      </c>
      <c r="R1311">
        <f>IFERROR(ROUND(E1311/N1311,0),0)</f>
        <v>368</v>
      </c>
      <c r="S1311" t="str">
        <f t="shared" si="82"/>
        <v>technology</v>
      </c>
      <c r="T1311" t="str">
        <f t="shared" si="83"/>
        <v>wearables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0">
        <f t="shared" si="80"/>
        <v>42620.667245370365</v>
      </c>
      <c r="K1312">
        <v>1467734450</v>
      </c>
      <c r="L1312" s="10">
        <f t="shared" si="81"/>
        <v>42575.667245370365</v>
      </c>
      <c r="M1312" t="b">
        <v>0</v>
      </c>
      <c r="N1312">
        <v>24</v>
      </c>
      <c r="O1312" t="b">
        <v>0</v>
      </c>
      <c r="P1312" t="s">
        <v>8273</v>
      </c>
      <c r="Q1312" s="6">
        <f>E1312/D1312</f>
        <v>0.155</v>
      </c>
      <c r="R1312">
        <f>IFERROR(ROUND(E1312/N1312,0),0)</f>
        <v>129</v>
      </c>
      <c r="S1312" t="str">
        <f t="shared" si="82"/>
        <v>technology</v>
      </c>
      <c r="T1312" t="str">
        <f t="shared" si="83"/>
        <v>wearables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0">
        <f t="shared" si="80"/>
        <v>42723.843969907408</v>
      </c>
      <c r="K1313">
        <v>1477509319</v>
      </c>
      <c r="L1313" s="10">
        <f t="shared" si="81"/>
        <v>42688.802303240736</v>
      </c>
      <c r="M1313" t="b">
        <v>0</v>
      </c>
      <c r="N1313">
        <v>100</v>
      </c>
      <c r="O1313" t="b">
        <v>0</v>
      </c>
      <c r="P1313" t="s">
        <v>8273</v>
      </c>
      <c r="Q1313" s="6">
        <f>E1313/D1313</f>
        <v>0.32028000000000001</v>
      </c>
      <c r="R1313">
        <f>IFERROR(ROUND(E1313/N1313,0),0)</f>
        <v>801</v>
      </c>
      <c r="S1313" t="str">
        <f t="shared" si="82"/>
        <v>technology</v>
      </c>
      <c r="T1313" t="str">
        <f t="shared" si="83"/>
        <v>wearables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0">
        <f t="shared" si="80"/>
        <v>42131.702800925923</v>
      </c>
      <c r="K1314">
        <v>1426783922</v>
      </c>
      <c r="L1314" s="10">
        <f t="shared" si="81"/>
        <v>42101.702800925923</v>
      </c>
      <c r="M1314" t="b">
        <v>0</v>
      </c>
      <c r="N1314">
        <v>1</v>
      </c>
      <c r="O1314" t="b">
        <v>0</v>
      </c>
      <c r="P1314" t="s">
        <v>8273</v>
      </c>
      <c r="Q1314" s="6">
        <f>E1314/D1314</f>
        <v>6.0869565217391303E-3</v>
      </c>
      <c r="R1314">
        <f>IFERROR(ROUND(E1314/N1314,0),0)</f>
        <v>28</v>
      </c>
      <c r="S1314" t="str">
        <f t="shared" si="82"/>
        <v>technology</v>
      </c>
      <c r="T1314" t="str">
        <f t="shared" si="83"/>
        <v>wearables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0">
        <f t="shared" si="80"/>
        <v>42451.709652777776</v>
      </c>
      <c r="K1315">
        <v>1454432514</v>
      </c>
      <c r="L1315" s="10">
        <f t="shared" si="81"/>
        <v>42421.709652777776</v>
      </c>
      <c r="M1315" t="b">
        <v>0</v>
      </c>
      <c r="N1315">
        <v>122</v>
      </c>
      <c r="O1315" t="b">
        <v>0</v>
      </c>
      <c r="P1315" t="s">
        <v>8273</v>
      </c>
      <c r="Q1315" s="6">
        <f>E1315/D1315</f>
        <v>0.31114999999999998</v>
      </c>
      <c r="R1315">
        <f>IFERROR(ROUND(E1315/N1315,0),0)</f>
        <v>102</v>
      </c>
      <c r="S1315" t="str">
        <f t="shared" si="82"/>
        <v>technology</v>
      </c>
      <c r="T1315" t="str">
        <f t="shared" si="83"/>
        <v>wearables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0">
        <f t="shared" si="80"/>
        <v>42683.669675925921</v>
      </c>
      <c r="K1316">
        <v>1471881860</v>
      </c>
      <c r="L1316" s="10">
        <f t="shared" si="81"/>
        <v>42623.669675925921</v>
      </c>
      <c r="M1316" t="b">
        <v>0</v>
      </c>
      <c r="N1316">
        <v>11</v>
      </c>
      <c r="O1316" t="b">
        <v>0</v>
      </c>
      <c r="P1316" t="s">
        <v>8273</v>
      </c>
      <c r="Q1316" s="6">
        <f>E1316/D1316</f>
        <v>1.1266666666666666E-2</v>
      </c>
      <c r="R1316">
        <f>IFERROR(ROUND(E1316/N1316,0),0)</f>
        <v>184</v>
      </c>
      <c r="S1316" t="str">
        <f t="shared" si="82"/>
        <v>technology</v>
      </c>
      <c r="T1316" t="str">
        <f t="shared" si="83"/>
        <v>wearables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0">
        <f t="shared" si="80"/>
        <v>42333.041666666672</v>
      </c>
      <c r="K1317">
        <v>1443700648</v>
      </c>
      <c r="L1317" s="10">
        <f t="shared" si="81"/>
        <v>42297.498240740737</v>
      </c>
      <c r="M1317" t="b">
        <v>0</v>
      </c>
      <c r="N1317">
        <v>248</v>
      </c>
      <c r="O1317" t="b">
        <v>0</v>
      </c>
      <c r="P1317" t="s">
        <v>8273</v>
      </c>
      <c r="Q1317" s="6">
        <f>E1317/D1317</f>
        <v>0.40404000000000001</v>
      </c>
      <c r="R1317">
        <f>IFERROR(ROUND(E1317/N1317,0),0)</f>
        <v>163</v>
      </c>
      <c r="S1317" t="str">
        <f t="shared" si="82"/>
        <v>technology</v>
      </c>
      <c r="T1317" t="str">
        <f t="shared" si="83"/>
        <v>wearables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0">
        <f t="shared" si="80"/>
        <v>42447.961909722224</v>
      </c>
      <c r="K1318">
        <v>1453676709</v>
      </c>
      <c r="L1318" s="10">
        <f t="shared" si="81"/>
        <v>42412.961909722224</v>
      </c>
      <c r="M1318" t="b">
        <v>0</v>
      </c>
      <c r="N1318">
        <v>1</v>
      </c>
      <c r="O1318" t="b">
        <v>0</v>
      </c>
      <c r="P1318" t="s">
        <v>8273</v>
      </c>
      <c r="Q1318" s="6">
        <f>E1318/D1318</f>
        <v>1.3333333333333333E-5</v>
      </c>
      <c r="R1318">
        <f>IFERROR(ROUND(E1318/N1318,0),0)</f>
        <v>1</v>
      </c>
      <c r="S1318" t="str">
        <f t="shared" si="82"/>
        <v>technology</v>
      </c>
      <c r="T1318" t="str">
        <f t="shared" si="83"/>
        <v>wearables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0">
        <f t="shared" si="80"/>
        <v>42591.583333333328</v>
      </c>
      <c r="K1319">
        <v>1464586746</v>
      </c>
      <c r="L1319" s="10">
        <f t="shared" si="81"/>
        <v>42539.235486111109</v>
      </c>
      <c r="M1319" t="b">
        <v>0</v>
      </c>
      <c r="N1319">
        <v>19</v>
      </c>
      <c r="O1319" t="b">
        <v>0</v>
      </c>
      <c r="P1319" t="s">
        <v>8273</v>
      </c>
      <c r="Q1319" s="6">
        <f>E1319/D1319</f>
        <v>5.7334999999999997E-2</v>
      </c>
      <c r="R1319">
        <f>IFERROR(ROUND(E1319/N1319,0),0)</f>
        <v>604</v>
      </c>
      <c r="S1319" t="str">
        <f t="shared" si="82"/>
        <v>technology</v>
      </c>
      <c r="T1319" t="str">
        <f t="shared" si="83"/>
        <v>wearables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0">
        <f t="shared" si="80"/>
        <v>42034.043657407412</v>
      </c>
      <c r="K1320">
        <v>1418346172</v>
      </c>
      <c r="L1320" s="10">
        <f t="shared" si="81"/>
        <v>42004.043657407412</v>
      </c>
      <c r="M1320" t="b">
        <v>0</v>
      </c>
      <c r="N1320">
        <v>135</v>
      </c>
      <c r="O1320" t="b">
        <v>0</v>
      </c>
      <c r="P1320" t="s">
        <v>8273</v>
      </c>
      <c r="Q1320" s="6">
        <f>E1320/D1320</f>
        <v>0.15325</v>
      </c>
      <c r="R1320">
        <f>IFERROR(ROUND(E1320/N1320,0),0)</f>
        <v>45</v>
      </c>
      <c r="S1320" t="str">
        <f t="shared" si="82"/>
        <v>technology</v>
      </c>
      <c r="T1320" t="str">
        <f t="shared" si="83"/>
        <v>wearables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0">
        <f t="shared" si="80"/>
        <v>41850.666666666664</v>
      </c>
      <c r="K1321">
        <v>1403810965</v>
      </c>
      <c r="L1321" s="10">
        <f t="shared" si="81"/>
        <v>41835.812094907407</v>
      </c>
      <c r="M1321" t="b">
        <v>0</v>
      </c>
      <c r="N1321">
        <v>9</v>
      </c>
      <c r="O1321" t="b">
        <v>0</v>
      </c>
      <c r="P1321" t="s">
        <v>8273</v>
      </c>
      <c r="Q1321" s="6">
        <f>E1321/D1321</f>
        <v>0.15103448275862069</v>
      </c>
      <c r="R1321">
        <f>IFERROR(ROUND(E1321/N1321,0),0)</f>
        <v>97</v>
      </c>
      <c r="S1321" t="str">
        <f t="shared" si="82"/>
        <v>technology</v>
      </c>
      <c r="T1321" t="str">
        <f t="shared" si="83"/>
        <v>wearables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0">
        <f t="shared" si="80"/>
        <v>42753.958333333328</v>
      </c>
      <c r="K1322">
        <v>1480610046</v>
      </c>
      <c r="L1322" s="10">
        <f t="shared" si="81"/>
        <v>42724.690347222218</v>
      </c>
      <c r="M1322" t="b">
        <v>0</v>
      </c>
      <c r="N1322">
        <v>3</v>
      </c>
      <c r="O1322" t="b">
        <v>0</v>
      </c>
      <c r="P1322" t="s">
        <v>8273</v>
      </c>
      <c r="Q1322" s="6">
        <f>E1322/D1322</f>
        <v>5.0299999999999997E-3</v>
      </c>
      <c r="R1322">
        <f>IFERROR(ROUND(E1322/N1322,0),0)</f>
        <v>168</v>
      </c>
      <c r="S1322" t="str">
        <f t="shared" si="82"/>
        <v>technology</v>
      </c>
      <c r="T1322" t="str">
        <f t="shared" si="83"/>
        <v>wearables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0">
        <f t="shared" si="80"/>
        <v>42746.74927083333</v>
      </c>
      <c r="K1323">
        <v>1479923937</v>
      </c>
      <c r="L1323" s="10">
        <f t="shared" si="81"/>
        <v>42716.74927083333</v>
      </c>
      <c r="M1323" t="b">
        <v>0</v>
      </c>
      <c r="N1323">
        <v>7</v>
      </c>
      <c r="O1323" t="b">
        <v>0</v>
      </c>
      <c r="P1323" t="s">
        <v>8273</v>
      </c>
      <c r="Q1323" s="6">
        <f>E1323/D1323</f>
        <v>1.3028138528138528E-2</v>
      </c>
      <c r="R1323">
        <f>IFERROR(ROUND(E1323/N1323,0),0)</f>
        <v>860</v>
      </c>
      <c r="S1323" t="str">
        <f t="shared" si="82"/>
        <v>technology</v>
      </c>
      <c r="T1323" t="str">
        <f t="shared" si="83"/>
        <v>wearables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0">
        <f t="shared" si="80"/>
        <v>42164.656539351854</v>
      </c>
      <c r="K1324">
        <v>1429631125</v>
      </c>
      <c r="L1324" s="10">
        <f t="shared" si="81"/>
        <v>42134.656539351854</v>
      </c>
      <c r="M1324" t="b">
        <v>0</v>
      </c>
      <c r="N1324">
        <v>4</v>
      </c>
      <c r="O1324" t="b">
        <v>0</v>
      </c>
      <c r="P1324" t="s">
        <v>8273</v>
      </c>
      <c r="Q1324" s="6">
        <f>E1324/D1324</f>
        <v>3.0285714285714286E-3</v>
      </c>
      <c r="R1324">
        <f>IFERROR(ROUND(E1324/N1324,0),0)</f>
        <v>27</v>
      </c>
      <c r="S1324" t="str">
        <f t="shared" si="82"/>
        <v>technology</v>
      </c>
      <c r="T1324" t="str">
        <f t="shared" si="83"/>
        <v>wearables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0">
        <f t="shared" si="80"/>
        <v>42505.288194444445</v>
      </c>
      <c r="K1325">
        <v>1458665146</v>
      </c>
      <c r="L1325" s="10">
        <f t="shared" si="81"/>
        <v>42470.698449074072</v>
      </c>
      <c r="M1325" t="b">
        <v>0</v>
      </c>
      <c r="N1325">
        <v>44</v>
      </c>
      <c r="O1325" t="b">
        <v>0</v>
      </c>
      <c r="P1325" t="s">
        <v>8273</v>
      </c>
      <c r="Q1325" s="6">
        <f>E1325/D1325</f>
        <v>8.8800000000000004E-2</v>
      </c>
      <c r="R1325">
        <f>IFERROR(ROUND(E1325/N1325,0),0)</f>
        <v>30</v>
      </c>
      <c r="S1325" t="str">
        <f t="shared" si="82"/>
        <v>technology</v>
      </c>
      <c r="T1325" t="str">
        <f t="shared" si="83"/>
        <v>wearables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0">
        <f t="shared" si="80"/>
        <v>42675.633703703701</v>
      </c>
      <c r="K1326">
        <v>1473779552</v>
      </c>
      <c r="L1326" s="10">
        <f t="shared" si="81"/>
        <v>42645.633703703701</v>
      </c>
      <c r="M1326" t="b">
        <v>0</v>
      </c>
      <c r="N1326">
        <v>90</v>
      </c>
      <c r="O1326" t="b">
        <v>0</v>
      </c>
      <c r="P1326" t="s">
        <v>8273</v>
      </c>
      <c r="Q1326" s="6">
        <f>E1326/D1326</f>
        <v>9.8400000000000001E-2</v>
      </c>
      <c r="R1326">
        <f>IFERROR(ROUND(E1326/N1326,0),0)</f>
        <v>55</v>
      </c>
      <c r="S1326" t="str">
        <f t="shared" si="82"/>
        <v>technology</v>
      </c>
      <c r="T1326" t="str">
        <f t="shared" si="83"/>
        <v>wearables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0">
        <f t="shared" si="80"/>
        <v>42753.086053240739</v>
      </c>
      <c r="K1327">
        <v>1480471435</v>
      </c>
      <c r="L1327" s="10">
        <f t="shared" si="81"/>
        <v>42723.086053240739</v>
      </c>
      <c r="M1327" t="b">
        <v>0</v>
      </c>
      <c r="N1327">
        <v>8</v>
      </c>
      <c r="O1327" t="b">
        <v>0</v>
      </c>
      <c r="P1327" t="s">
        <v>8273</v>
      </c>
      <c r="Q1327" s="6">
        <f>E1327/D1327</f>
        <v>2.4299999999999999E-2</v>
      </c>
      <c r="R1327">
        <f>IFERROR(ROUND(E1327/N1327,0),0)</f>
        <v>61</v>
      </c>
      <c r="S1327" t="str">
        <f t="shared" si="82"/>
        <v>technology</v>
      </c>
      <c r="T1327" t="str">
        <f t="shared" si="83"/>
        <v>wearables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0">
        <f t="shared" si="80"/>
        <v>42038.791990740741</v>
      </c>
      <c r="K1328">
        <v>1417460428</v>
      </c>
      <c r="L1328" s="10">
        <f t="shared" si="81"/>
        <v>41993.791990740741</v>
      </c>
      <c r="M1328" t="b">
        <v>0</v>
      </c>
      <c r="N1328">
        <v>11</v>
      </c>
      <c r="O1328" t="b">
        <v>0</v>
      </c>
      <c r="P1328" t="s">
        <v>8273</v>
      </c>
      <c r="Q1328" s="6">
        <f>E1328/D1328</f>
        <v>1.1299999999999999E-2</v>
      </c>
      <c r="R1328">
        <f>IFERROR(ROUND(E1328/N1328,0),0)</f>
        <v>103</v>
      </c>
      <c r="S1328" t="str">
        <f t="shared" si="82"/>
        <v>technology</v>
      </c>
      <c r="T1328" t="str">
        <f t="shared" si="83"/>
        <v>wearables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0">
        <f t="shared" si="80"/>
        <v>42172.678645833337</v>
      </c>
      <c r="K1329">
        <v>1430324235</v>
      </c>
      <c r="L1329" s="10">
        <f t="shared" si="81"/>
        <v>42142.678645833337</v>
      </c>
      <c r="M1329" t="b">
        <v>0</v>
      </c>
      <c r="N1329">
        <v>41</v>
      </c>
      <c r="O1329" t="b">
        <v>0</v>
      </c>
      <c r="P1329" t="s">
        <v>8273</v>
      </c>
      <c r="Q1329" s="6">
        <f>E1329/D1329</f>
        <v>3.5520833333333335E-2</v>
      </c>
      <c r="R1329">
        <f>IFERROR(ROUND(E1329/N1329,0),0)</f>
        <v>42</v>
      </c>
      <c r="S1329" t="str">
        <f t="shared" si="82"/>
        <v>technology</v>
      </c>
      <c r="T1329" t="str">
        <f t="shared" si="83"/>
        <v>wearables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0">
        <f t="shared" si="80"/>
        <v>42676.642754629633</v>
      </c>
      <c r="K1330">
        <v>1472570734</v>
      </c>
      <c r="L1330" s="10">
        <f t="shared" si="81"/>
        <v>42631.642754629633</v>
      </c>
      <c r="M1330" t="b">
        <v>0</v>
      </c>
      <c r="N1330">
        <v>15</v>
      </c>
      <c r="O1330" t="b">
        <v>0</v>
      </c>
      <c r="P1330" t="s">
        <v>8273</v>
      </c>
      <c r="Q1330" s="6">
        <f>E1330/D1330</f>
        <v>2.3306666666666667E-2</v>
      </c>
      <c r="R1330">
        <f>IFERROR(ROUND(E1330/N1330,0),0)</f>
        <v>117</v>
      </c>
      <c r="S1330" t="str">
        <f t="shared" si="82"/>
        <v>technology</v>
      </c>
      <c r="T1330" t="str">
        <f t="shared" si="83"/>
        <v>wearables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0">
        <f t="shared" si="80"/>
        <v>41994.263252314813</v>
      </c>
      <c r="K1331">
        <v>1414041545</v>
      </c>
      <c r="L1331" s="10">
        <f t="shared" si="81"/>
        <v>41954.221585648149</v>
      </c>
      <c r="M1331" t="b">
        <v>0</v>
      </c>
      <c r="N1331">
        <v>9</v>
      </c>
      <c r="O1331" t="b">
        <v>0</v>
      </c>
      <c r="P1331" t="s">
        <v>8273</v>
      </c>
      <c r="Q1331" s="6">
        <f>E1331/D1331</f>
        <v>8.1600000000000006E-3</v>
      </c>
      <c r="R1331">
        <f>IFERROR(ROUND(E1331/N1331,0),0)</f>
        <v>45</v>
      </c>
      <c r="S1331" t="str">
        <f t="shared" si="82"/>
        <v>technology</v>
      </c>
      <c r="T1331" t="str">
        <f t="shared" si="83"/>
        <v>wearables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0">
        <f t="shared" si="80"/>
        <v>42572.166666666672</v>
      </c>
      <c r="K1332">
        <v>1464763109</v>
      </c>
      <c r="L1332" s="10">
        <f t="shared" si="81"/>
        <v>42541.276724537034</v>
      </c>
      <c r="M1332" t="b">
        <v>0</v>
      </c>
      <c r="N1332">
        <v>50</v>
      </c>
      <c r="O1332" t="b">
        <v>0</v>
      </c>
      <c r="P1332" t="s">
        <v>8273</v>
      </c>
      <c r="Q1332" s="6">
        <f>E1332/D1332</f>
        <v>0.22494285714285714</v>
      </c>
      <c r="R1332">
        <f>IFERROR(ROUND(E1332/N1332,0),0)</f>
        <v>157</v>
      </c>
      <c r="S1332" t="str">
        <f t="shared" si="82"/>
        <v>technology</v>
      </c>
      <c r="T1332" t="str">
        <f t="shared" si="83"/>
        <v>wearables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0">
        <f t="shared" si="80"/>
        <v>42618.50409722222</v>
      </c>
      <c r="K1333">
        <v>1468843554</v>
      </c>
      <c r="L1333" s="10">
        <f t="shared" si="81"/>
        <v>42588.50409722222</v>
      </c>
      <c r="M1333" t="b">
        <v>0</v>
      </c>
      <c r="N1333">
        <v>34</v>
      </c>
      <c r="O1333" t="b">
        <v>0</v>
      </c>
      <c r="P1333" t="s">
        <v>8273</v>
      </c>
      <c r="Q1333" s="6">
        <f>E1333/D1333</f>
        <v>1.3668E-2</v>
      </c>
      <c r="R1333">
        <f>IFERROR(ROUND(E1333/N1333,0),0)</f>
        <v>101</v>
      </c>
      <c r="S1333" t="str">
        <f t="shared" si="82"/>
        <v>technology</v>
      </c>
      <c r="T1333" t="str">
        <f t="shared" si="83"/>
        <v>wearables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0">
        <f t="shared" si="80"/>
        <v>42781.060277777782</v>
      </c>
      <c r="K1334">
        <v>1482888408</v>
      </c>
      <c r="L1334" s="10">
        <f t="shared" si="81"/>
        <v>42751.060277777782</v>
      </c>
      <c r="M1334" t="b">
        <v>0</v>
      </c>
      <c r="N1334">
        <v>0</v>
      </c>
      <c r="O1334" t="b">
        <v>0</v>
      </c>
      <c r="P1334" t="s">
        <v>8273</v>
      </c>
      <c r="Q1334" s="6">
        <f>E1334/D1334</f>
        <v>0</v>
      </c>
      <c r="R1334">
        <f>IFERROR(ROUND(E1334/N1334,0),0)</f>
        <v>0</v>
      </c>
      <c r="S1334" t="str">
        <f t="shared" si="82"/>
        <v>technology</v>
      </c>
      <c r="T1334" t="str">
        <f t="shared" si="83"/>
        <v>wearables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0">
        <f t="shared" si="80"/>
        <v>41855.106770833336</v>
      </c>
      <c r="K1335">
        <v>1402886025</v>
      </c>
      <c r="L1335" s="10">
        <f t="shared" si="81"/>
        <v>41825.106770833336</v>
      </c>
      <c r="M1335" t="b">
        <v>0</v>
      </c>
      <c r="N1335">
        <v>0</v>
      </c>
      <c r="O1335" t="b">
        <v>0</v>
      </c>
      <c r="P1335" t="s">
        <v>8273</v>
      </c>
      <c r="Q1335" s="6">
        <f>E1335/D1335</f>
        <v>0</v>
      </c>
      <c r="R1335">
        <f>IFERROR(ROUND(E1335/N1335,0),0)</f>
        <v>0</v>
      </c>
      <c r="S1335" t="str">
        <f t="shared" si="82"/>
        <v>technology</v>
      </c>
      <c r="T1335" t="str">
        <f t="shared" si="83"/>
        <v>wearables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0">
        <f t="shared" si="80"/>
        <v>42459.774155092593</v>
      </c>
      <c r="K1336">
        <v>1455129287</v>
      </c>
      <c r="L1336" s="10">
        <f t="shared" si="81"/>
        <v>42429.774155092593</v>
      </c>
      <c r="M1336" t="b">
        <v>0</v>
      </c>
      <c r="N1336">
        <v>276</v>
      </c>
      <c r="O1336" t="b">
        <v>0</v>
      </c>
      <c r="P1336" t="s">
        <v>8273</v>
      </c>
      <c r="Q1336" s="6">
        <f>E1336/D1336</f>
        <v>0.10754135338345865</v>
      </c>
      <c r="R1336">
        <f>IFERROR(ROUND(E1336/N1336,0),0)</f>
        <v>52</v>
      </c>
      <c r="S1336" t="str">
        <f t="shared" si="82"/>
        <v>technology</v>
      </c>
      <c r="T1336" t="str">
        <f t="shared" si="83"/>
        <v>wearables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0">
        <f t="shared" si="80"/>
        <v>42362.936365740738</v>
      </c>
      <c r="K1337">
        <v>1446762502</v>
      </c>
      <c r="L1337" s="10">
        <f t="shared" si="81"/>
        <v>42332.936365740738</v>
      </c>
      <c r="M1337" t="b">
        <v>0</v>
      </c>
      <c r="N1337">
        <v>16</v>
      </c>
      <c r="O1337" t="b">
        <v>0</v>
      </c>
      <c r="P1337" t="s">
        <v>8273</v>
      </c>
      <c r="Q1337" s="6">
        <f>E1337/D1337</f>
        <v>0.1976</v>
      </c>
      <c r="R1337">
        <f>IFERROR(ROUND(E1337/N1337,0),0)</f>
        <v>309</v>
      </c>
      <c r="S1337" t="str">
        <f t="shared" si="82"/>
        <v>technology</v>
      </c>
      <c r="T1337" t="str">
        <f t="shared" si="83"/>
        <v>wearables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0">
        <f t="shared" si="80"/>
        <v>42009.863750000004</v>
      </c>
      <c r="K1338">
        <v>1415825028</v>
      </c>
      <c r="L1338" s="10">
        <f t="shared" si="81"/>
        <v>41974.863750000004</v>
      </c>
      <c r="M1338" t="b">
        <v>0</v>
      </c>
      <c r="N1338">
        <v>224</v>
      </c>
      <c r="O1338" t="b">
        <v>0</v>
      </c>
      <c r="P1338" t="s">
        <v>8273</v>
      </c>
      <c r="Q1338" s="6">
        <f>E1338/D1338</f>
        <v>0.84946999999999995</v>
      </c>
      <c r="R1338">
        <f>IFERROR(ROUND(E1338/N1338,0),0)</f>
        <v>379</v>
      </c>
      <c r="S1338" t="str">
        <f t="shared" si="82"/>
        <v>technology</v>
      </c>
      <c r="T1338" t="str">
        <f t="shared" si="83"/>
        <v>wearables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0">
        <f t="shared" si="80"/>
        <v>42816.577303240745</v>
      </c>
      <c r="K1339">
        <v>1485957079</v>
      </c>
      <c r="L1339" s="10">
        <f t="shared" si="81"/>
        <v>42786.577303240745</v>
      </c>
      <c r="M1339" t="b">
        <v>0</v>
      </c>
      <c r="N1339">
        <v>140</v>
      </c>
      <c r="O1339" t="b">
        <v>0</v>
      </c>
      <c r="P1339" t="s">
        <v>8273</v>
      </c>
      <c r="Q1339" s="6">
        <f>E1339/D1339</f>
        <v>0.49381999999999998</v>
      </c>
      <c r="R1339">
        <f>IFERROR(ROUND(E1339/N1339,0),0)</f>
        <v>176</v>
      </c>
      <c r="S1339" t="str">
        <f t="shared" si="82"/>
        <v>technology</v>
      </c>
      <c r="T1339" t="str">
        <f t="shared" si="83"/>
        <v>wearables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0">
        <f t="shared" si="80"/>
        <v>42237.803622685184</v>
      </c>
      <c r="K1340">
        <v>1435951033</v>
      </c>
      <c r="L1340" s="10">
        <f t="shared" si="81"/>
        <v>42207.803622685184</v>
      </c>
      <c r="M1340" t="b">
        <v>0</v>
      </c>
      <c r="N1340">
        <v>15</v>
      </c>
      <c r="O1340" t="b">
        <v>0</v>
      </c>
      <c r="P1340" t="s">
        <v>8273</v>
      </c>
      <c r="Q1340" s="6">
        <f>E1340/D1340</f>
        <v>3.3033333333333331E-2</v>
      </c>
      <c r="R1340">
        <f>IFERROR(ROUND(E1340/N1340,0),0)</f>
        <v>66</v>
      </c>
      <c r="S1340" t="str">
        <f t="shared" si="82"/>
        <v>technology</v>
      </c>
      <c r="T1340" t="str">
        <f t="shared" si="83"/>
        <v>wearables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0">
        <f t="shared" si="80"/>
        <v>42000.688831018517</v>
      </c>
      <c r="K1341">
        <v>1414164715</v>
      </c>
      <c r="L1341" s="10">
        <f t="shared" si="81"/>
        <v>41955.647164351853</v>
      </c>
      <c r="M1341" t="b">
        <v>0</v>
      </c>
      <c r="N1341">
        <v>37</v>
      </c>
      <c r="O1341" t="b">
        <v>0</v>
      </c>
      <c r="P1341" t="s">
        <v>8273</v>
      </c>
      <c r="Q1341" s="6">
        <f>E1341/D1341</f>
        <v>6.6339999999999996E-2</v>
      </c>
      <c r="R1341">
        <f>IFERROR(ROUND(E1341/N1341,0),0)</f>
        <v>90</v>
      </c>
      <c r="S1341" t="str">
        <f t="shared" si="82"/>
        <v>technology</v>
      </c>
      <c r="T1341" t="str">
        <f t="shared" si="83"/>
        <v>wearables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0">
        <f t="shared" si="80"/>
        <v>41885.595520833333</v>
      </c>
      <c r="K1342">
        <v>1405520253</v>
      </c>
      <c r="L1342" s="10">
        <f t="shared" si="81"/>
        <v>41855.595520833333</v>
      </c>
      <c r="M1342" t="b">
        <v>0</v>
      </c>
      <c r="N1342">
        <v>0</v>
      </c>
      <c r="O1342" t="b">
        <v>0</v>
      </c>
      <c r="P1342" t="s">
        <v>8273</v>
      </c>
      <c r="Q1342" s="6">
        <f>E1342/D1342</f>
        <v>0</v>
      </c>
      <c r="R1342">
        <f>IFERROR(ROUND(E1342/N1342,0),0)</f>
        <v>0</v>
      </c>
      <c r="S1342" t="str">
        <f t="shared" si="82"/>
        <v>technology</v>
      </c>
      <c r="T1342" t="str">
        <f t="shared" si="83"/>
        <v>wearables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0">
        <f t="shared" si="80"/>
        <v>42663.624039351853</v>
      </c>
      <c r="K1343">
        <v>1472569117</v>
      </c>
      <c r="L1343" s="10">
        <f t="shared" si="81"/>
        <v>42631.624039351853</v>
      </c>
      <c r="M1343" t="b">
        <v>0</v>
      </c>
      <c r="N1343">
        <v>46</v>
      </c>
      <c r="O1343" t="b">
        <v>0</v>
      </c>
      <c r="P1343" t="s">
        <v>8273</v>
      </c>
      <c r="Q1343" s="6">
        <f>E1343/D1343</f>
        <v>0.7036</v>
      </c>
      <c r="R1343">
        <f>IFERROR(ROUND(E1343/N1343,0),0)</f>
        <v>382</v>
      </c>
      <c r="S1343" t="str">
        <f t="shared" si="82"/>
        <v>technology</v>
      </c>
      <c r="T1343" t="str">
        <f t="shared" si="83"/>
        <v>wearables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0">
        <f t="shared" si="80"/>
        <v>42221.816423611112</v>
      </c>
      <c r="K1344">
        <v>1434569739</v>
      </c>
      <c r="L1344" s="10">
        <f t="shared" si="81"/>
        <v>42191.816423611112</v>
      </c>
      <c r="M1344" t="b">
        <v>0</v>
      </c>
      <c r="N1344">
        <v>1</v>
      </c>
      <c r="O1344" t="b">
        <v>0</v>
      </c>
      <c r="P1344" t="s">
        <v>8273</v>
      </c>
      <c r="Q1344" s="6">
        <f>E1344/D1344</f>
        <v>2E-3</v>
      </c>
      <c r="R1344">
        <f>IFERROR(ROUND(E1344/N1344,0),0)</f>
        <v>100</v>
      </c>
      <c r="S1344" t="str">
        <f t="shared" si="82"/>
        <v>technology</v>
      </c>
      <c r="T1344" t="str">
        <f t="shared" si="83"/>
        <v>wearables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0">
        <f t="shared" si="80"/>
        <v>42620.165972222225</v>
      </c>
      <c r="K1345">
        <v>1466512683</v>
      </c>
      <c r="L1345" s="10">
        <f t="shared" si="81"/>
        <v>42561.526423611111</v>
      </c>
      <c r="M1345" t="b">
        <v>0</v>
      </c>
      <c r="N1345">
        <v>323</v>
      </c>
      <c r="O1345" t="b">
        <v>0</v>
      </c>
      <c r="P1345" t="s">
        <v>8273</v>
      </c>
      <c r="Q1345" s="6">
        <f>E1345/D1345</f>
        <v>1.02298</v>
      </c>
      <c r="R1345">
        <f>IFERROR(ROUND(E1345/N1345,0),0)</f>
        <v>158</v>
      </c>
      <c r="S1345" t="str">
        <f t="shared" si="82"/>
        <v>technology</v>
      </c>
      <c r="T1345" t="str">
        <f t="shared" si="83"/>
        <v>wearables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0">
        <f t="shared" si="80"/>
        <v>42570.789803240739</v>
      </c>
      <c r="K1346">
        <v>1464807439</v>
      </c>
      <c r="L1346" s="10">
        <f t="shared" si="81"/>
        <v>42541.789803240739</v>
      </c>
      <c r="M1346" t="b">
        <v>0</v>
      </c>
      <c r="N1346">
        <v>139</v>
      </c>
      <c r="O1346" t="b">
        <v>1</v>
      </c>
      <c r="P1346" t="s">
        <v>8274</v>
      </c>
      <c r="Q1346" s="6">
        <f>E1346/D1346</f>
        <v>3.7773333333333334</v>
      </c>
      <c r="R1346">
        <f>IFERROR(ROUND(E1346/N1346,0),0)</f>
        <v>41</v>
      </c>
      <c r="S1346" t="str">
        <f t="shared" si="82"/>
        <v>publishing</v>
      </c>
      <c r="T1346" t="str">
        <f t="shared" si="83"/>
        <v>nonfiction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0">
        <f t="shared" ref="J1347:J1410" si="84">(I1347/86400)+25569+(-5+24)</f>
        <v>41853.814340277779</v>
      </c>
      <c r="K1347">
        <v>1402342359</v>
      </c>
      <c r="L1347" s="10">
        <f t="shared" ref="L1347:L1410" si="85">(K1347/86400)+25569+(-5+24)</f>
        <v>41818.814340277779</v>
      </c>
      <c r="M1347" t="b">
        <v>0</v>
      </c>
      <c r="N1347">
        <v>7</v>
      </c>
      <c r="O1347" t="b">
        <v>1</v>
      </c>
      <c r="P1347" t="s">
        <v>8274</v>
      </c>
      <c r="Q1347" s="6">
        <f>E1347/D1347</f>
        <v>1.25</v>
      </c>
      <c r="R1347">
        <f>IFERROR(ROUND(E1347/N1347,0),0)</f>
        <v>54</v>
      </c>
      <c r="S1347" t="str">
        <f t="shared" ref="S1347:S1410" si="86">LEFT(P1347,FIND("/",P1347)-1)</f>
        <v>publishing</v>
      </c>
      <c r="T1347" t="str">
        <f t="shared" ref="T1347:T1410" si="87">RIGHT(P1347,LEN(P1347)-FIND("/",P1347))</f>
        <v>nonfiction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0">
        <f t="shared" si="84"/>
        <v>41471.075821759259</v>
      </c>
      <c r="K1348">
        <v>1369705751</v>
      </c>
      <c r="L1348" s="10">
        <f t="shared" si="85"/>
        <v>41441.075821759259</v>
      </c>
      <c r="M1348" t="b">
        <v>0</v>
      </c>
      <c r="N1348">
        <v>149</v>
      </c>
      <c r="O1348" t="b">
        <v>1</v>
      </c>
      <c r="P1348" t="s">
        <v>8274</v>
      </c>
      <c r="Q1348" s="6">
        <f>E1348/D1348</f>
        <v>1.473265306122449</v>
      </c>
      <c r="R1348">
        <f>IFERROR(ROUND(E1348/N1348,0),0)</f>
        <v>48</v>
      </c>
      <c r="S1348" t="str">
        <f t="shared" si="86"/>
        <v>publishing</v>
      </c>
      <c r="T1348" t="str">
        <f t="shared" si="87"/>
        <v>nonfiction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0">
        <f t="shared" si="84"/>
        <v>42089.638020833328</v>
      </c>
      <c r="K1349">
        <v>1423149525</v>
      </c>
      <c r="L1349" s="10">
        <f t="shared" si="85"/>
        <v>42059.638020833328</v>
      </c>
      <c r="M1349" t="b">
        <v>0</v>
      </c>
      <c r="N1349">
        <v>31</v>
      </c>
      <c r="O1349" t="b">
        <v>1</v>
      </c>
      <c r="P1349" t="s">
        <v>8274</v>
      </c>
      <c r="Q1349" s="6">
        <f>E1349/D1349</f>
        <v>1.022</v>
      </c>
      <c r="R1349">
        <f>IFERROR(ROUND(E1349/N1349,0),0)</f>
        <v>82</v>
      </c>
      <c r="S1349" t="str">
        <f t="shared" si="86"/>
        <v>publishing</v>
      </c>
      <c r="T1349" t="str">
        <f t="shared" si="87"/>
        <v>nonfiction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0">
        <f t="shared" si="84"/>
        <v>42010.506168981483</v>
      </c>
      <c r="K1350">
        <v>1416485333</v>
      </c>
      <c r="L1350" s="10">
        <f t="shared" si="85"/>
        <v>41982.506168981483</v>
      </c>
      <c r="M1350" t="b">
        <v>0</v>
      </c>
      <c r="N1350">
        <v>26</v>
      </c>
      <c r="O1350" t="b">
        <v>1</v>
      </c>
      <c r="P1350" t="s">
        <v>8274</v>
      </c>
      <c r="Q1350" s="6">
        <f>E1350/D1350</f>
        <v>1.018723404255319</v>
      </c>
      <c r="R1350">
        <f>IFERROR(ROUND(E1350/N1350,0),0)</f>
        <v>230</v>
      </c>
      <c r="S1350" t="str">
        <f t="shared" si="86"/>
        <v>publishing</v>
      </c>
      <c r="T1350" t="str">
        <f t="shared" si="87"/>
        <v>nonfiction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0">
        <f t="shared" si="84"/>
        <v>42373.290972222225</v>
      </c>
      <c r="K1351">
        <v>1447055935</v>
      </c>
      <c r="L1351" s="10">
        <f t="shared" si="85"/>
        <v>42336.33258101852</v>
      </c>
      <c r="M1351" t="b">
        <v>0</v>
      </c>
      <c r="N1351">
        <v>172</v>
      </c>
      <c r="O1351" t="b">
        <v>1</v>
      </c>
      <c r="P1351" t="s">
        <v>8274</v>
      </c>
      <c r="Q1351" s="6">
        <f>E1351/D1351</f>
        <v>2.0419999999999998</v>
      </c>
      <c r="R1351">
        <f>IFERROR(ROUND(E1351/N1351,0),0)</f>
        <v>59</v>
      </c>
      <c r="S1351" t="str">
        <f t="shared" si="86"/>
        <v>publishing</v>
      </c>
      <c r="T1351" t="str">
        <f t="shared" si="87"/>
        <v>nonfiction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0">
        <f t="shared" si="84"/>
        <v>42383.013124999998</v>
      </c>
      <c r="K1352">
        <v>1448497134</v>
      </c>
      <c r="L1352" s="10">
        <f t="shared" si="85"/>
        <v>42353.013124999998</v>
      </c>
      <c r="M1352" t="b">
        <v>0</v>
      </c>
      <c r="N1352">
        <v>78</v>
      </c>
      <c r="O1352" t="b">
        <v>1</v>
      </c>
      <c r="P1352" t="s">
        <v>8274</v>
      </c>
      <c r="Q1352" s="6">
        <f>E1352/D1352</f>
        <v>1.0405</v>
      </c>
      <c r="R1352">
        <f>IFERROR(ROUND(E1352/N1352,0),0)</f>
        <v>67</v>
      </c>
      <c r="S1352" t="str">
        <f t="shared" si="86"/>
        <v>publishing</v>
      </c>
      <c r="T1352" t="str">
        <f t="shared" si="87"/>
        <v>nonfiction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0">
        <f t="shared" si="84"/>
        <v>42431.74009259259</v>
      </c>
      <c r="K1353">
        <v>1452707144</v>
      </c>
      <c r="L1353" s="10">
        <f t="shared" si="85"/>
        <v>42401.74009259259</v>
      </c>
      <c r="M1353" t="b">
        <v>0</v>
      </c>
      <c r="N1353">
        <v>120</v>
      </c>
      <c r="O1353" t="b">
        <v>1</v>
      </c>
      <c r="P1353" t="s">
        <v>8274</v>
      </c>
      <c r="Q1353" s="6">
        <f>E1353/D1353</f>
        <v>1.0126500000000001</v>
      </c>
      <c r="R1353">
        <f>IFERROR(ROUND(E1353/N1353,0),0)</f>
        <v>169</v>
      </c>
      <c r="S1353" t="str">
        <f t="shared" si="86"/>
        <v>publishing</v>
      </c>
      <c r="T1353" t="str">
        <f t="shared" si="87"/>
        <v>nonfiction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0">
        <f t="shared" si="84"/>
        <v>42271.165972222225</v>
      </c>
      <c r="K1354">
        <v>1436968366</v>
      </c>
      <c r="L1354" s="10">
        <f t="shared" si="85"/>
        <v>42219.578310185185</v>
      </c>
      <c r="M1354" t="b">
        <v>0</v>
      </c>
      <c r="N1354">
        <v>227</v>
      </c>
      <c r="O1354" t="b">
        <v>1</v>
      </c>
      <c r="P1354" t="s">
        <v>8274</v>
      </c>
      <c r="Q1354" s="6">
        <f>E1354/D1354</f>
        <v>1.3613999999999999</v>
      </c>
      <c r="R1354">
        <f>IFERROR(ROUND(E1354/N1354,0),0)</f>
        <v>60</v>
      </c>
      <c r="S1354" t="str">
        <f t="shared" si="86"/>
        <v>publishing</v>
      </c>
      <c r="T1354" t="str">
        <f t="shared" si="87"/>
        <v>nonfiction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0">
        <f t="shared" si="84"/>
        <v>41363</v>
      </c>
      <c r="K1355">
        <v>1359946188</v>
      </c>
      <c r="L1355" s="10">
        <f t="shared" si="85"/>
        <v>41328.11791666667</v>
      </c>
      <c r="M1355" t="b">
        <v>0</v>
      </c>
      <c r="N1355">
        <v>42</v>
      </c>
      <c r="O1355" t="b">
        <v>1</v>
      </c>
      <c r="P1355" t="s">
        <v>8274</v>
      </c>
      <c r="Q1355" s="6">
        <f>E1355/D1355</f>
        <v>1.3360000000000001</v>
      </c>
      <c r="R1355">
        <f>IFERROR(ROUND(E1355/N1355,0),0)</f>
        <v>32</v>
      </c>
      <c r="S1355" t="str">
        <f t="shared" si="86"/>
        <v>publishing</v>
      </c>
      <c r="T1355" t="str">
        <f t="shared" si="87"/>
        <v>nonfiction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0">
        <f t="shared" si="84"/>
        <v>42551.807627314818</v>
      </c>
      <c r="K1356">
        <v>1463080979</v>
      </c>
      <c r="L1356" s="10">
        <f t="shared" si="85"/>
        <v>42521.807627314818</v>
      </c>
      <c r="M1356" t="b">
        <v>0</v>
      </c>
      <c r="N1356">
        <v>64</v>
      </c>
      <c r="O1356" t="b">
        <v>1</v>
      </c>
      <c r="P1356" t="s">
        <v>8274</v>
      </c>
      <c r="Q1356" s="6">
        <f>E1356/D1356</f>
        <v>1.3025</v>
      </c>
      <c r="R1356">
        <f>IFERROR(ROUND(E1356/N1356,0),0)</f>
        <v>24</v>
      </c>
      <c r="S1356" t="str">
        <f t="shared" si="86"/>
        <v>publishing</v>
      </c>
      <c r="T1356" t="str">
        <f t="shared" si="87"/>
        <v>nonfiction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0">
        <f t="shared" si="84"/>
        <v>41262.416666666664</v>
      </c>
      <c r="K1357">
        <v>1351663605</v>
      </c>
      <c r="L1357" s="10">
        <f t="shared" si="85"/>
        <v>41232.254687499997</v>
      </c>
      <c r="M1357" t="b">
        <v>0</v>
      </c>
      <c r="N1357">
        <v>121</v>
      </c>
      <c r="O1357" t="b">
        <v>1</v>
      </c>
      <c r="P1357" t="s">
        <v>8274</v>
      </c>
      <c r="Q1357" s="6">
        <f>E1357/D1357</f>
        <v>1.2267999999999999</v>
      </c>
      <c r="R1357">
        <f>IFERROR(ROUND(E1357/N1357,0),0)</f>
        <v>25</v>
      </c>
      <c r="S1357" t="str">
        <f t="shared" si="86"/>
        <v>publishing</v>
      </c>
      <c r="T1357" t="str">
        <f t="shared" si="87"/>
        <v>nonfiction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0">
        <f t="shared" si="84"/>
        <v>41479.038888888885</v>
      </c>
      <c r="K1358">
        <v>1370393760</v>
      </c>
      <c r="L1358" s="10">
        <f t="shared" si="85"/>
        <v>41449.038888888885</v>
      </c>
      <c r="M1358" t="b">
        <v>0</v>
      </c>
      <c r="N1358">
        <v>87</v>
      </c>
      <c r="O1358" t="b">
        <v>1</v>
      </c>
      <c r="P1358" t="s">
        <v>8274</v>
      </c>
      <c r="Q1358" s="6">
        <f>E1358/D1358</f>
        <v>1.8281058823529412</v>
      </c>
      <c r="R1358">
        <f>IFERROR(ROUND(E1358/N1358,0),0)</f>
        <v>71</v>
      </c>
      <c r="S1358" t="str">
        <f t="shared" si="86"/>
        <v>publishing</v>
      </c>
      <c r="T1358" t="str">
        <f t="shared" si="87"/>
        <v>nonfiction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0">
        <f t="shared" si="84"/>
        <v>41353.249305555553</v>
      </c>
      <c r="K1359">
        <v>1359587137</v>
      </c>
      <c r="L1359" s="10">
        <f t="shared" si="85"/>
        <v>41323.962233796294</v>
      </c>
      <c r="M1359" t="b">
        <v>0</v>
      </c>
      <c r="N1359">
        <v>65</v>
      </c>
      <c r="O1359" t="b">
        <v>1</v>
      </c>
      <c r="P1359" t="s">
        <v>8274</v>
      </c>
      <c r="Q1359" s="6">
        <f>E1359/D1359</f>
        <v>1.2529999999999999</v>
      </c>
      <c r="R1359">
        <f>IFERROR(ROUND(E1359/N1359,0),0)</f>
        <v>39</v>
      </c>
      <c r="S1359" t="str">
        <f t="shared" si="86"/>
        <v>publishing</v>
      </c>
      <c r="T1359" t="str">
        <f t="shared" si="87"/>
        <v>nonfiction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0">
        <f t="shared" si="84"/>
        <v>40738.570868055554</v>
      </c>
      <c r="K1360">
        <v>1306417323</v>
      </c>
      <c r="L1360" s="10">
        <f t="shared" si="85"/>
        <v>40708.570868055554</v>
      </c>
      <c r="M1360" t="b">
        <v>0</v>
      </c>
      <c r="N1360">
        <v>49</v>
      </c>
      <c r="O1360" t="b">
        <v>1</v>
      </c>
      <c r="P1360" t="s">
        <v>8274</v>
      </c>
      <c r="Q1360" s="6">
        <f>E1360/D1360</f>
        <v>1.1166666666666667</v>
      </c>
      <c r="R1360">
        <f>IFERROR(ROUND(E1360/N1360,0),0)</f>
        <v>68</v>
      </c>
      <c r="S1360" t="str">
        <f t="shared" si="86"/>
        <v>publishing</v>
      </c>
      <c r="T1360" t="str">
        <f t="shared" si="87"/>
        <v>nonfiction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0">
        <f t="shared" si="84"/>
        <v>40749.814699074072</v>
      </c>
      <c r="K1361">
        <v>1304623990</v>
      </c>
      <c r="L1361" s="10">
        <f t="shared" si="85"/>
        <v>40687.814699074072</v>
      </c>
      <c r="M1361" t="b">
        <v>0</v>
      </c>
      <c r="N1361">
        <v>19</v>
      </c>
      <c r="O1361" t="b">
        <v>1</v>
      </c>
      <c r="P1361" t="s">
        <v>8274</v>
      </c>
      <c r="Q1361" s="6">
        <f>E1361/D1361</f>
        <v>1.1575757575757575</v>
      </c>
      <c r="R1361">
        <f>IFERROR(ROUND(E1361/N1361,0),0)</f>
        <v>40</v>
      </c>
      <c r="S1361" t="str">
        <f t="shared" si="86"/>
        <v>publishing</v>
      </c>
      <c r="T1361" t="str">
        <f t="shared" si="87"/>
        <v>nonfiction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0">
        <f t="shared" si="84"/>
        <v>41142.900694444441</v>
      </c>
      <c r="K1362">
        <v>1341524220</v>
      </c>
      <c r="L1362" s="10">
        <f t="shared" si="85"/>
        <v>41114.900694444441</v>
      </c>
      <c r="M1362" t="b">
        <v>0</v>
      </c>
      <c r="N1362">
        <v>81</v>
      </c>
      <c r="O1362" t="b">
        <v>1</v>
      </c>
      <c r="P1362" t="s">
        <v>8274</v>
      </c>
      <c r="Q1362" s="6">
        <f>E1362/D1362</f>
        <v>1.732</v>
      </c>
      <c r="R1362">
        <f>IFERROR(ROUND(E1362/N1362,0),0)</f>
        <v>32</v>
      </c>
      <c r="S1362" t="str">
        <f t="shared" si="86"/>
        <v>publishing</v>
      </c>
      <c r="T1362" t="str">
        <f t="shared" si="87"/>
        <v>nonfiction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0">
        <f t="shared" si="84"/>
        <v>41830.717268518521</v>
      </c>
      <c r="K1363">
        <v>1400778772</v>
      </c>
      <c r="L1363" s="10">
        <f t="shared" si="85"/>
        <v>41800.717268518521</v>
      </c>
      <c r="M1363" t="b">
        <v>0</v>
      </c>
      <c r="N1363">
        <v>264</v>
      </c>
      <c r="O1363" t="b">
        <v>1</v>
      </c>
      <c r="P1363" t="s">
        <v>8274</v>
      </c>
      <c r="Q1363" s="6">
        <f>E1363/D1363</f>
        <v>1.2598333333333334</v>
      </c>
      <c r="R1363">
        <f>IFERROR(ROUND(E1363/N1363,0),0)</f>
        <v>29</v>
      </c>
      <c r="S1363" t="str">
        <f t="shared" si="86"/>
        <v>publishing</v>
      </c>
      <c r="T1363" t="str">
        <f t="shared" si="87"/>
        <v>nonfiction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0">
        <f t="shared" si="84"/>
        <v>41543.934386574074</v>
      </c>
      <c r="K1364">
        <v>1373408731</v>
      </c>
      <c r="L1364" s="10">
        <f t="shared" si="85"/>
        <v>41483.934386574074</v>
      </c>
      <c r="M1364" t="b">
        <v>0</v>
      </c>
      <c r="N1364">
        <v>25</v>
      </c>
      <c r="O1364" t="b">
        <v>1</v>
      </c>
      <c r="P1364" t="s">
        <v>8274</v>
      </c>
      <c r="Q1364" s="6">
        <f>E1364/D1364</f>
        <v>1.091</v>
      </c>
      <c r="R1364">
        <f>IFERROR(ROUND(E1364/N1364,0),0)</f>
        <v>44</v>
      </c>
      <c r="S1364" t="str">
        <f t="shared" si="86"/>
        <v>publishing</v>
      </c>
      <c r="T1364" t="str">
        <f t="shared" si="87"/>
        <v>nonfiction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0">
        <f t="shared" si="84"/>
        <v>42434.332638888889</v>
      </c>
      <c r="K1365">
        <v>1453925727</v>
      </c>
      <c r="L1365" s="10">
        <f t="shared" si="85"/>
        <v>42415.8440625</v>
      </c>
      <c r="M1365" t="b">
        <v>0</v>
      </c>
      <c r="N1365">
        <v>5</v>
      </c>
      <c r="O1365" t="b">
        <v>1</v>
      </c>
      <c r="P1365" t="s">
        <v>8274</v>
      </c>
      <c r="Q1365" s="6">
        <f>E1365/D1365</f>
        <v>1</v>
      </c>
      <c r="R1365">
        <f>IFERROR(ROUND(E1365/N1365,0),0)</f>
        <v>40</v>
      </c>
      <c r="S1365" t="str">
        <f t="shared" si="86"/>
        <v>publishing</v>
      </c>
      <c r="T1365" t="str">
        <f t="shared" si="87"/>
        <v>nonfiction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0">
        <f t="shared" si="84"/>
        <v>42030.6956712963</v>
      </c>
      <c r="K1366">
        <v>1415464906</v>
      </c>
      <c r="L1366" s="10">
        <f t="shared" si="85"/>
        <v>41970.6956712963</v>
      </c>
      <c r="M1366" t="b">
        <v>0</v>
      </c>
      <c r="N1366">
        <v>144</v>
      </c>
      <c r="O1366" t="b">
        <v>1</v>
      </c>
      <c r="P1366" t="s">
        <v>8276</v>
      </c>
      <c r="Q1366" s="6">
        <f>E1366/D1366</f>
        <v>1.1864285714285714</v>
      </c>
      <c r="R1366">
        <f>IFERROR(ROUND(E1366/N1366,0),0)</f>
        <v>346</v>
      </c>
      <c r="S1366" t="str">
        <f t="shared" si="86"/>
        <v>music</v>
      </c>
      <c r="T1366" t="str">
        <f t="shared" si="87"/>
        <v>rock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0">
        <f t="shared" si="84"/>
        <v>42098.691574074073</v>
      </c>
      <c r="K1367">
        <v>1423935352</v>
      </c>
      <c r="L1367" s="10">
        <f t="shared" si="85"/>
        <v>42068.733240740738</v>
      </c>
      <c r="M1367" t="b">
        <v>0</v>
      </c>
      <c r="N1367">
        <v>92</v>
      </c>
      <c r="O1367" t="b">
        <v>1</v>
      </c>
      <c r="P1367" t="s">
        <v>8276</v>
      </c>
      <c r="Q1367" s="6">
        <f>E1367/D1367</f>
        <v>1.0026666666666666</v>
      </c>
      <c r="R1367">
        <f>IFERROR(ROUND(E1367/N1367,0),0)</f>
        <v>82</v>
      </c>
      <c r="S1367" t="str">
        <f t="shared" si="86"/>
        <v>music</v>
      </c>
      <c r="T1367" t="str">
        <f t="shared" si="87"/>
        <v>rock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0">
        <f t="shared" si="84"/>
        <v>41989.037766203706</v>
      </c>
      <c r="K1368">
        <v>1413158063</v>
      </c>
      <c r="L1368" s="10">
        <f t="shared" si="85"/>
        <v>41943.996099537035</v>
      </c>
      <c r="M1368" t="b">
        <v>0</v>
      </c>
      <c r="N1368">
        <v>147</v>
      </c>
      <c r="O1368" t="b">
        <v>1</v>
      </c>
      <c r="P1368" t="s">
        <v>8276</v>
      </c>
      <c r="Q1368" s="6">
        <f>E1368/D1368</f>
        <v>1.2648920000000001</v>
      </c>
      <c r="R1368">
        <f>IFERROR(ROUND(E1368/N1368,0),0)</f>
        <v>65</v>
      </c>
      <c r="S1368" t="str">
        <f t="shared" si="86"/>
        <v>music</v>
      </c>
      <c r="T1368" t="str">
        <f t="shared" si="87"/>
        <v>rock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0">
        <f t="shared" si="84"/>
        <v>42341.044560185182</v>
      </c>
      <c r="K1369">
        <v>1444867450</v>
      </c>
      <c r="L1369" s="10">
        <f t="shared" si="85"/>
        <v>42311.002893518518</v>
      </c>
      <c r="M1369" t="b">
        <v>0</v>
      </c>
      <c r="N1369">
        <v>90</v>
      </c>
      <c r="O1369" t="b">
        <v>1</v>
      </c>
      <c r="P1369" t="s">
        <v>8276</v>
      </c>
      <c r="Q1369" s="6">
        <f>E1369/D1369</f>
        <v>1.1426000000000001</v>
      </c>
      <c r="R1369">
        <f>IFERROR(ROUND(E1369/N1369,0),0)</f>
        <v>63</v>
      </c>
      <c r="S1369" t="str">
        <f t="shared" si="86"/>
        <v>music</v>
      </c>
      <c r="T1369" t="str">
        <f t="shared" si="87"/>
        <v>rock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0">
        <f t="shared" si="84"/>
        <v>42189.190902777773</v>
      </c>
      <c r="K1370">
        <v>1432269294</v>
      </c>
      <c r="L1370" s="10">
        <f t="shared" si="85"/>
        <v>42165.190902777773</v>
      </c>
      <c r="M1370" t="b">
        <v>0</v>
      </c>
      <c r="N1370">
        <v>87</v>
      </c>
      <c r="O1370" t="b">
        <v>1</v>
      </c>
      <c r="P1370" t="s">
        <v>8276</v>
      </c>
      <c r="Q1370" s="6">
        <f>E1370/D1370</f>
        <v>1.107</v>
      </c>
      <c r="R1370">
        <f>IFERROR(ROUND(E1370/N1370,0),0)</f>
        <v>64</v>
      </c>
      <c r="S1370" t="str">
        <f t="shared" si="86"/>
        <v>music</v>
      </c>
      <c r="T1370" t="str">
        <f t="shared" si="87"/>
        <v>rock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0">
        <f t="shared" si="84"/>
        <v>41759.594282407408</v>
      </c>
      <c r="K1371">
        <v>1394633746</v>
      </c>
      <c r="L1371" s="10">
        <f t="shared" si="85"/>
        <v>41729.594282407408</v>
      </c>
      <c r="M1371" t="b">
        <v>0</v>
      </c>
      <c r="N1371">
        <v>406</v>
      </c>
      <c r="O1371" t="b">
        <v>1</v>
      </c>
      <c r="P1371" t="s">
        <v>8276</v>
      </c>
      <c r="Q1371" s="6">
        <f>E1371/D1371</f>
        <v>1.0534805315203954</v>
      </c>
      <c r="R1371">
        <f>IFERROR(ROUND(E1371/N1371,0),0)</f>
        <v>84</v>
      </c>
      <c r="S1371" t="str">
        <f t="shared" si="86"/>
        <v>music</v>
      </c>
      <c r="T1371" t="str">
        <f t="shared" si="87"/>
        <v>rock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0">
        <f t="shared" si="84"/>
        <v>41582.00335648148</v>
      </c>
      <c r="K1372">
        <v>1380585890</v>
      </c>
      <c r="L1372" s="10">
        <f t="shared" si="85"/>
        <v>41567.00335648148</v>
      </c>
      <c r="M1372" t="b">
        <v>0</v>
      </c>
      <c r="N1372">
        <v>20</v>
      </c>
      <c r="O1372" t="b">
        <v>1</v>
      </c>
      <c r="P1372" t="s">
        <v>8276</v>
      </c>
      <c r="Q1372" s="6">
        <f>E1372/D1372</f>
        <v>1.0366666666666666</v>
      </c>
      <c r="R1372">
        <f>IFERROR(ROUND(E1372/N1372,0),0)</f>
        <v>78</v>
      </c>
      <c r="S1372" t="str">
        <f t="shared" si="86"/>
        <v>music</v>
      </c>
      <c r="T1372" t="str">
        <f t="shared" si="87"/>
        <v>rock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0">
        <f t="shared" si="84"/>
        <v>42150.758587962962</v>
      </c>
      <c r="K1373">
        <v>1428430342</v>
      </c>
      <c r="L1373" s="10">
        <f t="shared" si="85"/>
        <v>42120.758587962962</v>
      </c>
      <c r="M1373" t="b">
        <v>0</v>
      </c>
      <c r="N1373">
        <v>70</v>
      </c>
      <c r="O1373" t="b">
        <v>1</v>
      </c>
      <c r="P1373" t="s">
        <v>8276</v>
      </c>
      <c r="Q1373" s="6">
        <f>E1373/D1373</f>
        <v>1.0708672667523933</v>
      </c>
      <c r="R1373">
        <f>IFERROR(ROUND(E1373/N1373,0),0)</f>
        <v>107</v>
      </c>
      <c r="S1373" t="str">
        <f t="shared" si="86"/>
        <v>music</v>
      </c>
      <c r="T1373" t="str">
        <f t="shared" si="87"/>
        <v>rock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0">
        <f t="shared" si="84"/>
        <v>41121.739953703705</v>
      </c>
      <c r="K1374">
        <v>1339523132</v>
      </c>
      <c r="L1374" s="10">
        <f t="shared" si="85"/>
        <v>41091.739953703705</v>
      </c>
      <c r="M1374" t="b">
        <v>0</v>
      </c>
      <c r="N1374">
        <v>16</v>
      </c>
      <c r="O1374" t="b">
        <v>1</v>
      </c>
      <c r="P1374" t="s">
        <v>8276</v>
      </c>
      <c r="Q1374" s="6">
        <f>E1374/D1374</f>
        <v>1.24</v>
      </c>
      <c r="R1374">
        <f>IFERROR(ROUND(E1374/N1374,0),0)</f>
        <v>39</v>
      </c>
      <c r="S1374" t="str">
        <f t="shared" si="86"/>
        <v>music</v>
      </c>
      <c r="T1374" t="str">
        <f t="shared" si="87"/>
        <v>rock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0">
        <f t="shared" si="84"/>
        <v>42753.95177083333</v>
      </c>
      <c r="K1375">
        <v>1480546233</v>
      </c>
      <c r="L1375" s="10">
        <f t="shared" si="85"/>
        <v>42723.95177083333</v>
      </c>
      <c r="M1375" t="b">
        <v>0</v>
      </c>
      <c r="N1375">
        <v>52</v>
      </c>
      <c r="O1375" t="b">
        <v>1</v>
      </c>
      <c r="P1375" t="s">
        <v>8276</v>
      </c>
      <c r="Q1375" s="6">
        <f>E1375/D1375</f>
        <v>1.0501</v>
      </c>
      <c r="R1375">
        <f>IFERROR(ROUND(E1375/N1375,0),0)</f>
        <v>202</v>
      </c>
      <c r="S1375" t="str">
        <f t="shared" si="86"/>
        <v>music</v>
      </c>
      <c r="T1375" t="str">
        <f t="shared" si="87"/>
        <v>rock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0">
        <f t="shared" si="84"/>
        <v>42473.12023148148</v>
      </c>
      <c r="K1376">
        <v>1456285988</v>
      </c>
      <c r="L1376" s="10">
        <f t="shared" si="85"/>
        <v>42443.161898148144</v>
      </c>
      <c r="M1376" t="b">
        <v>0</v>
      </c>
      <c r="N1376">
        <v>66</v>
      </c>
      <c r="O1376" t="b">
        <v>1</v>
      </c>
      <c r="P1376" t="s">
        <v>8276</v>
      </c>
      <c r="Q1376" s="6">
        <f>E1376/D1376</f>
        <v>1.8946666666666667</v>
      </c>
      <c r="R1376">
        <f>IFERROR(ROUND(E1376/N1376,0),0)</f>
        <v>43</v>
      </c>
      <c r="S1376" t="str">
        <f t="shared" si="86"/>
        <v>music</v>
      </c>
      <c r="T1376" t="str">
        <f t="shared" si="87"/>
        <v>rock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0">
        <f t="shared" si="84"/>
        <v>42769.066192129627</v>
      </c>
      <c r="K1377">
        <v>1481852119</v>
      </c>
      <c r="L1377" s="10">
        <f t="shared" si="85"/>
        <v>42739.066192129627</v>
      </c>
      <c r="M1377" t="b">
        <v>0</v>
      </c>
      <c r="N1377">
        <v>109</v>
      </c>
      <c r="O1377" t="b">
        <v>1</v>
      </c>
      <c r="P1377" t="s">
        <v>8276</v>
      </c>
      <c r="Q1377" s="6">
        <f>E1377/D1377</f>
        <v>1.7132499999999999</v>
      </c>
      <c r="R1377">
        <f>IFERROR(ROUND(E1377/N1377,0),0)</f>
        <v>63</v>
      </c>
      <c r="S1377" t="str">
        <f t="shared" si="86"/>
        <v>music</v>
      </c>
      <c r="T1377" t="str">
        <f t="shared" si="87"/>
        <v>rock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0">
        <f t="shared" si="84"/>
        <v>42726.710717592592</v>
      </c>
      <c r="K1378">
        <v>1478189006</v>
      </c>
      <c r="L1378" s="10">
        <f t="shared" si="85"/>
        <v>42696.669050925921</v>
      </c>
      <c r="M1378" t="b">
        <v>0</v>
      </c>
      <c r="N1378">
        <v>168</v>
      </c>
      <c r="O1378" t="b">
        <v>1</v>
      </c>
      <c r="P1378" t="s">
        <v>8276</v>
      </c>
      <c r="Q1378" s="6">
        <f>E1378/D1378</f>
        <v>2.5248648648648651</v>
      </c>
      <c r="R1378">
        <f>IFERROR(ROUND(E1378/N1378,0),0)</f>
        <v>56</v>
      </c>
      <c r="S1378" t="str">
        <f t="shared" si="86"/>
        <v>music</v>
      </c>
      <c r="T1378" t="str">
        <f t="shared" si="87"/>
        <v>rock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0">
        <f t="shared" si="84"/>
        <v>42788.174305555556</v>
      </c>
      <c r="K1379">
        <v>1484198170</v>
      </c>
      <c r="L1379" s="10">
        <f t="shared" si="85"/>
        <v>42766.219560185185</v>
      </c>
      <c r="M1379" t="b">
        <v>0</v>
      </c>
      <c r="N1379">
        <v>31</v>
      </c>
      <c r="O1379" t="b">
        <v>1</v>
      </c>
      <c r="P1379" t="s">
        <v>8276</v>
      </c>
      <c r="Q1379" s="6">
        <f>E1379/D1379</f>
        <v>1.1615384615384616</v>
      </c>
      <c r="R1379">
        <f>IFERROR(ROUND(E1379/N1379,0),0)</f>
        <v>49</v>
      </c>
      <c r="S1379" t="str">
        <f t="shared" si="86"/>
        <v>music</v>
      </c>
      <c r="T1379" t="str">
        <f t="shared" si="87"/>
        <v>rock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0">
        <f t="shared" si="84"/>
        <v>42602.759375000001</v>
      </c>
      <c r="K1380">
        <v>1468779210</v>
      </c>
      <c r="L1380" s="10">
        <f t="shared" si="85"/>
        <v>42587.759375000001</v>
      </c>
      <c r="M1380" t="b">
        <v>0</v>
      </c>
      <c r="N1380">
        <v>133</v>
      </c>
      <c r="O1380" t="b">
        <v>1</v>
      </c>
      <c r="P1380" t="s">
        <v>8276</v>
      </c>
      <c r="Q1380" s="6">
        <f>E1380/D1380</f>
        <v>2.0335000000000001</v>
      </c>
      <c r="R1380">
        <f>IFERROR(ROUND(E1380/N1380,0),0)</f>
        <v>31</v>
      </c>
      <c r="S1380" t="str">
        <f t="shared" si="86"/>
        <v>music</v>
      </c>
      <c r="T1380" t="str">
        <f t="shared" si="87"/>
        <v>rock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0">
        <f t="shared" si="84"/>
        <v>42179.491620370369</v>
      </c>
      <c r="K1381">
        <v>1430912876</v>
      </c>
      <c r="L1381" s="10">
        <f t="shared" si="85"/>
        <v>42149.491620370369</v>
      </c>
      <c r="M1381" t="b">
        <v>0</v>
      </c>
      <c r="N1381">
        <v>151</v>
      </c>
      <c r="O1381" t="b">
        <v>1</v>
      </c>
      <c r="P1381" t="s">
        <v>8276</v>
      </c>
      <c r="Q1381" s="6">
        <f>E1381/D1381</f>
        <v>1.1160000000000001</v>
      </c>
      <c r="R1381">
        <f>IFERROR(ROUND(E1381/N1381,0),0)</f>
        <v>74</v>
      </c>
      <c r="S1381" t="str">
        <f t="shared" si="86"/>
        <v>music</v>
      </c>
      <c r="T1381" t="str">
        <f t="shared" si="87"/>
        <v>rock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0">
        <f t="shared" si="84"/>
        <v>42183.083333333328</v>
      </c>
      <c r="K1382">
        <v>1431886706</v>
      </c>
      <c r="L1382" s="10">
        <f t="shared" si="85"/>
        <v>42160.762800925921</v>
      </c>
      <c r="M1382" t="b">
        <v>0</v>
      </c>
      <c r="N1382">
        <v>5</v>
      </c>
      <c r="O1382" t="b">
        <v>1</v>
      </c>
      <c r="P1382" t="s">
        <v>8276</v>
      </c>
      <c r="Q1382" s="6">
        <f>E1382/D1382</f>
        <v>4.24</v>
      </c>
      <c r="R1382">
        <f>IFERROR(ROUND(E1382/N1382,0),0)</f>
        <v>21</v>
      </c>
      <c r="S1382" t="str">
        <f t="shared" si="86"/>
        <v>music</v>
      </c>
      <c r="T1382" t="str">
        <f t="shared" si="87"/>
        <v>rock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0">
        <f t="shared" si="84"/>
        <v>42752.214409722219</v>
      </c>
      <c r="K1383">
        <v>1480396125</v>
      </c>
      <c r="L1383" s="10">
        <f t="shared" si="85"/>
        <v>42722.214409722219</v>
      </c>
      <c r="M1383" t="b">
        <v>0</v>
      </c>
      <c r="N1383">
        <v>73</v>
      </c>
      <c r="O1383" t="b">
        <v>1</v>
      </c>
      <c r="P1383" t="s">
        <v>8276</v>
      </c>
      <c r="Q1383" s="6">
        <f>E1383/D1383</f>
        <v>1.071</v>
      </c>
      <c r="R1383">
        <f>IFERROR(ROUND(E1383/N1383,0),0)</f>
        <v>73</v>
      </c>
      <c r="S1383" t="str">
        <f t="shared" si="86"/>
        <v>music</v>
      </c>
      <c r="T1383" t="str">
        <f t="shared" si="87"/>
        <v>rock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0">
        <f t="shared" si="84"/>
        <v>41419.800185185188</v>
      </c>
      <c r="K1384">
        <v>1365275536</v>
      </c>
      <c r="L1384" s="10">
        <f t="shared" si="85"/>
        <v>41389.800185185188</v>
      </c>
      <c r="M1384" t="b">
        <v>0</v>
      </c>
      <c r="N1384">
        <v>148</v>
      </c>
      <c r="O1384" t="b">
        <v>1</v>
      </c>
      <c r="P1384" t="s">
        <v>8276</v>
      </c>
      <c r="Q1384" s="6">
        <f>E1384/D1384</f>
        <v>1.043625</v>
      </c>
      <c r="R1384">
        <f>IFERROR(ROUND(E1384/N1384,0),0)</f>
        <v>56</v>
      </c>
      <c r="S1384" t="str">
        <f t="shared" si="86"/>
        <v>music</v>
      </c>
      <c r="T1384" t="str">
        <f t="shared" si="87"/>
        <v>rock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0">
        <f t="shared" si="84"/>
        <v>42746.074976851851</v>
      </c>
      <c r="K1385">
        <v>1480729678</v>
      </c>
      <c r="L1385" s="10">
        <f t="shared" si="85"/>
        <v>42726.074976851851</v>
      </c>
      <c r="M1385" t="b">
        <v>0</v>
      </c>
      <c r="N1385">
        <v>93</v>
      </c>
      <c r="O1385" t="b">
        <v>1</v>
      </c>
      <c r="P1385" t="s">
        <v>8276</v>
      </c>
      <c r="Q1385" s="6">
        <f>E1385/D1385</f>
        <v>2.124090909090909</v>
      </c>
      <c r="R1385">
        <f>IFERROR(ROUND(E1385/N1385,0),0)</f>
        <v>50</v>
      </c>
      <c r="S1385" t="str">
        <f t="shared" si="86"/>
        <v>music</v>
      </c>
      <c r="T1385" t="str">
        <f t="shared" si="87"/>
        <v>rock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0">
        <f t="shared" si="84"/>
        <v>42209.735208333332</v>
      </c>
      <c r="K1386">
        <v>1433525922</v>
      </c>
      <c r="L1386" s="10">
        <f t="shared" si="85"/>
        <v>42179.735208333332</v>
      </c>
      <c r="M1386" t="b">
        <v>0</v>
      </c>
      <c r="N1386">
        <v>63</v>
      </c>
      <c r="O1386" t="b">
        <v>1</v>
      </c>
      <c r="P1386" t="s">
        <v>8276</v>
      </c>
      <c r="Q1386" s="6">
        <f>E1386/D1386</f>
        <v>1.2408571428571429</v>
      </c>
      <c r="R1386">
        <f>IFERROR(ROUND(E1386/N1386,0),0)</f>
        <v>69</v>
      </c>
      <c r="S1386" t="str">
        <f t="shared" si="86"/>
        <v>music</v>
      </c>
      <c r="T1386" t="str">
        <f t="shared" si="87"/>
        <v>rock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0">
        <f t="shared" si="84"/>
        <v>42508.507638888885</v>
      </c>
      <c r="K1387">
        <v>1457109121</v>
      </c>
      <c r="L1387" s="10">
        <f t="shared" si="85"/>
        <v>42452.688900462963</v>
      </c>
      <c r="M1387" t="b">
        <v>0</v>
      </c>
      <c r="N1387">
        <v>134</v>
      </c>
      <c r="O1387" t="b">
        <v>1</v>
      </c>
      <c r="P1387" t="s">
        <v>8276</v>
      </c>
      <c r="Q1387" s="6">
        <f>E1387/D1387</f>
        <v>1.10406125</v>
      </c>
      <c r="R1387">
        <f>IFERROR(ROUND(E1387/N1387,0),0)</f>
        <v>66</v>
      </c>
      <c r="S1387" t="str">
        <f t="shared" si="86"/>
        <v>music</v>
      </c>
      <c r="T1387" t="str">
        <f t="shared" si="87"/>
        <v>rock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0">
        <f t="shared" si="84"/>
        <v>42233.646863425922</v>
      </c>
      <c r="K1388">
        <v>1435591889</v>
      </c>
      <c r="L1388" s="10">
        <f t="shared" si="85"/>
        <v>42203.646863425922</v>
      </c>
      <c r="M1388" t="b">
        <v>0</v>
      </c>
      <c r="N1388">
        <v>14</v>
      </c>
      <c r="O1388" t="b">
        <v>1</v>
      </c>
      <c r="P1388" t="s">
        <v>8276</v>
      </c>
      <c r="Q1388" s="6">
        <f>E1388/D1388</f>
        <v>2.1875</v>
      </c>
      <c r="R1388">
        <f>IFERROR(ROUND(E1388/N1388,0),0)</f>
        <v>63</v>
      </c>
      <c r="S1388" t="str">
        <f t="shared" si="86"/>
        <v>music</v>
      </c>
      <c r="T1388" t="str">
        <f t="shared" si="87"/>
        <v>rock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0">
        <f t="shared" si="84"/>
        <v>42177.1875</v>
      </c>
      <c r="K1389">
        <v>1430604395</v>
      </c>
      <c r="L1389" s="10">
        <f t="shared" si="85"/>
        <v>42145.92123842593</v>
      </c>
      <c r="M1389" t="b">
        <v>0</v>
      </c>
      <c r="N1389">
        <v>78</v>
      </c>
      <c r="O1389" t="b">
        <v>1</v>
      </c>
      <c r="P1389" t="s">
        <v>8276</v>
      </c>
      <c r="Q1389" s="6">
        <f>E1389/D1389</f>
        <v>1.36625</v>
      </c>
      <c r="R1389">
        <f>IFERROR(ROUND(E1389/N1389,0),0)</f>
        <v>70</v>
      </c>
      <c r="S1389" t="str">
        <f t="shared" si="86"/>
        <v>music</v>
      </c>
      <c r="T1389" t="str">
        <f t="shared" si="87"/>
        <v>rock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0">
        <f t="shared" si="84"/>
        <v>42679.676388888889</v>
      </c>
      <c r="K1390">
        <v>1474469117</v>
      </c>
      <c r="L1390" s="10">
        <f t="shared" si="85"/>
        <v>42653.614780092597</v>
      </c>
      <c r="M1390" t="b">
        <v>0</v>
      </c>
      <c r="N1390">
        <v>112</v>
      </c>
      <c r="O1390" t="b">
        <v>1</v>
      </c>
      <c r="P1390" t="s">
        <v>8276</v>
      </c>
      <c r="Q1390" s="6">
        <f>E1390/D1390</f>
        <v>1.348074</v>
      </c>
      <c r="R1390">
        <f>IFERROR(ROUND(E1390/N1390,0),0)</f>
        <v>60</v>
      </c>
      <c r="S1390" t="str">
        <f t="shared" si="86"/>
        <v>music</v>
      </c>
      <c r="T1390" t="str">
        <f t="shared" si="87"/>
        <v>rock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0">
        <f t="shared" si="84"/>
        <v>42614.480983796297</v>
      </c>
      <c r="K1391">
        <v>1468495957</v>
      </c>
      <c r="L1391" s="10">
        <f t="shared" si="85"/>
        <v>42584.480983796297</v>
      </c>
      <c r="M1391" t="b">
        <v>0</v>
      </c>
      <c r="N1391">
        <v>34</v>
      </c>
      <c r="O1391" t="b">
        <v>1</v>
      </c>
      <c r="P1391" t="s">
        <v>8276</v>
      </c>
      <c r="Q1391" s="6">
        <f>E1391/D1391</f>
        <v>1.454</v>
      </c>
      <c r="R1391">
        <f>IFERROR(ROUND(E1391/N1391,0),0)</f>
        <v>21</v>
      </c>
      <c r="S1391" t="str">
        <f t="shared" si="86"/>
        <v>music</v>
      </c>
      <c r="T1391" t="str">
        <f t="shared" si="87"/>
        <v>rock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0">
        <f t="shared" si="84"/>
        <v>42140.716666666667</v>
      </c>
      <c r="K1392">
        <v>1427224606</v>
      </c>
      <c r="L1392" s="10">
        <f t="shared" si="85"/>
        <v>42106.803310185191</v>
      </c>
      <c r="M1392" t="b">
        <v>0</v>
      </c>
      <c r="N1392">
        <v>19</v>
      </c>
      <c r="O1392" t="b">
        <v>1</v>
      </c>
      <c r="P1392" t="s">
        <v>8276</v>
      </c>
      <c r="Q1392" s="6">
        <f>E1392/D1392</f>
        <v>1.0910714285714285</v>
      </c>
      <c r="R1392">
        <f>IFERROR(ROUND(E1392/N1392,0),0)</f>
        <v>161</v>
      </c>
      <c r="S1392" t="str">
        <f t="shared" si="86"/>
        <v>music</v>
      </c>
      <c r="T1392" t="str">
        <f t="shared" si="87"/>
        <v>rock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0">
        <f t="shared" si="84"/>
        <v>42257.207638888889</v>
      </c>
      <c r="K1393">
        <v>1436369818</v>
      </c>
      <c r="L1393" s="10">
        <f t="shared" si="85"/>
        <v>42212.650671296295</v>
      </c>
      <c r="M1393" t="b">
        <v>0</v>
      </c>
      <c r="N1393">
        <v>13</v>
      </c>
      <c r="O1393" t="b">
        <v>1</v>
      </c>
      <c r="P1393" t="s">
        <v>8276</v>
      </c>
      <c r="Q1393" s="6">
        <f>E1393/D1393</f>
        <v>1.1020000000000001</v>
      </c>
      <c r="R1393">
        <f>IFERROR(ROUND(E1393/N1393,0),0)</f>
        <v>42</v>
      </c>
      <c r="S1393" t="str">
        <f t="shared" si="86"/>
        <v>music</v>
      </c>
      <c r="T1393" t="str">
        <f t="shared" si="87"/>
        <v>rock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0">
        <f t="shared" si="84"/>
        <v>42451.154930555553</v>
      </c>
      <c r="K1394">
        <v>1454298186</v>
      </c>
      <c r="L1394" s="10">
        <f t="shared" si="85"/>
        <v>42420.154930555553</v>
      </c>
      <c r="M1394" t="b">
        <v>0</v>
      </c>
      <c r="N1394">
        <v>104</v>
      </c>
      <c r="O1394" t="b">
        <v>1</v>
      </c>
      <c r="P1394" t="s">
        <v>8276</v>
      </c>
      <c r="Q1394" s="6">
        <f>E1394/D1394</f>
        <v>1.1364000000000001</v>
      </c>
      <c r="R1394">
        <f>IFERROR(ROUND(E1394/N1394,0),0)</f>
        <v>27</v>
      </c>
      <c r="S1394" t="str">
        <f t="shared" si="86"/>
        <v>music</v>
      </c>
      <c r="T1394" t="str">
        <f t="shared" si="87"/>
        <v>rock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0">
        <f t="shared" si="84"/>
        <v>42602.681979166664</v>
      </c>
      <c r="K1395">
        <v>1467476523</v>
      </c>
      <c r="L1395" s="10">
        <f t="shared" si="85"/>
        <v>42572.681979166664</v>
      </c>
      <c r="M1395" t="b">
        <v>0</v>
      </c>
      <c r="N1395">
        <v>52</v>
      </c>
      <c r="O1395" t="b">
        <v>1</v>
      </c>
      <c r="P1395" t="s">
        <v>8276</v>
      </c>
      <c r="Q1395" s="6">
        <f>E1395/D1395</f>
        <v>1.0235000000000001</v>
      </c>
      <c r="R1395">
        <f>IFERROR(ROUND(E1395/N1395,0),0)</f>
        <v>197</v>
      </c>
      <c r="S1395" t="str">
        <f t="shared" si="86"/>
        <v>music</v>
      </c>
      <c r="T1395" t="str">
        <f t="shared" si="87"/>
        <v>rock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0">
        <f t="shared" si="84"/>
        <v>42814.125</v>
      </c>
      <c r="K1396">
        <v>1484623726</v>
      </c>
      <c r="L1396" s="10">
        <f t="shared" si="85"/>
        <v>42771.144976851851</v>
      </c>
      <c r="M1396" t="b">
        <v>0</v>
      </c>
      <c r="N1396">
        <v>17</v>
      </c>
      <c r="O1396" t="b">
        <v>1</v>
      </c>
      <c r="P1396" t="s">
        <v>8276</v>
      </c>
      <c r="Q1396" s="6">
        <f>E1396/D1396</f>
        <v>1.2213333333333334</v>
      </c>
      <c r="R1396">
        <f>IFERROR(ROUND(E1396/N1396,0),0)</f>
        <v>54</v>
      </c>
      <c r="S1396" t="str">
        <f t="shared" si="86"/>
        <v>music</v>
      </c>
      <c r="T1396" t="str">
        <f t="shared" si="87"/>
        <v>rock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0">
        <f t="shared" si="84"/>
        <v>42768.90834490741</v>
      </c>
      <c r="K1397">
        <v>1481838481</v>
      </c>
      <c r="L1397" s="10">
        <f t="shared" si="85"/>
        <v>42738.90834490741</v>
      </c>
      <c r="M1397" t="b">
        <v>0</v>
      </c>
      <c r="N1397">
        <v>82</v>
      </c>
      <c r="O1397" t="b">
        <v>1</v>
      </c>
      <c r="P1397" t="s">
        <v>8276</v>
      </c>
      <c r="Q1397" s="6">
        <f>E1397/D1397</f>
        <v>1.1188571428571428</v>
      </c>
      <c r="R1397">
        <f>IFERROR(ROUND(E1397/N1397,0),0)</f>
        <v>48</v>
      </c>
      <c r="S1397" t="str">
        <f t="shared" si="86"/>
        <v>music</v>
      </c>
      <c r="T1397" t="str">
        <f t="shared" si="87"/>
        <v>rock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0">
        <f t="shared" si="84"/>
        <v>42067.99863425926</v>
      </c>
      <c r="K1398">
        <v>1421279882</v>
      </c>
      <c r="L1398" s="10">
        <f t="shared" si="85"/>
        <v>42037.99863425926</v>
      </c>
      <c r="M1398" t="b">
        <v>0</v>
      </c>
      <c r="N1398">
        <v>73</v>
      </c>
      <c r="O1398" t="b">
        <v>1</v>
      </c>
      <c r="P1398" t="s">
        <v>8276</v>
      </c>
      <c r="Q1398" s="6">
        <f>E1398/D1398</f>
        <v>1.073</v>
      </c>
      <c r="R1398">
        <f>IFERROR(ROUND(E1398/N1398,0),0)</f>
        <v>88</v>
      </c>
      <c r="S1398" t="str">
        <f t="shared" si="86"/>
        <v>music</v>
      </c>
      <c r="T1398" t="str">
        <f t="shared" si="87"/>
        <v>rock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0">
        <f t="shared" si="84"/>
        <v>42689.888194444444</v>
      </c>
      <c r="K1399">
        <v>1475013710</v>
      </c>
      <c r="L1399" s="10">
        <f t="shared" si="85"/>
        <v>42659.917939814812</v>
      </c>
      <c r="M1399" t="b">
        <v>0</v>
      </c>
      <c r="N1399">
        <v>158</v>
      </c>
      <c r="O1399" t="b">
        <v>1</v>
      </c>
      <c r="P1399" t="s">
        <v>8276</v>
      </c>
      <c r="Q1399" s="6">
        <f>E1399/D1399</f>
        <v>1.1385000000000001</v>
      </c>
      <c r="R1399">
        <f>IFERROR(ROUND(E1399/N1399,0),0)</f>
        <v>72</v>
      </c>
      <c r="S1399" t="str">
        <f t="shared" si="86"/>
        <v>music</v>
      </c>
      <c r="T1399" t="str">
        <f t="shared" si="87"/>
        <v>rock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0">
        <f t="shared" si="84"/>
        <v>42575.874236111107</v>
      </c>
      <c r="K1400">
        <v>1465160334</v>
      </c>
      <c r="L1400" s="10">
        <f t="shared" si="85"/>
        <v>42545.874236111107</v>
      </c>
      <c r="M1400" t="b">
        <v>0</v>
      </c>
      <c r="N1400">
        <v>65</v>
      </c>
      <c r="O1400" t="b">
        <v>1</v>
      </c>
      <c r="P1400" t="s">
        <v>8276</v>
      </c>
      <c r="Q1400" s="6">
        <f>E1400/D1400</f>
        <v>1.0968181818181819</v>
      </c>
      <c r="R1400">
        <f>IFERROR(ROUND(E1400/N1400,0),0)</f>
        <v>74</v>
      </c>
      <c r="S1400" t="str">
        <f t="shared" si="86"/>
        <v>music</v>
      </c>
      <c r="T1400" t="str">
        <f t="shared" si="87"/>
        <v>rock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0">
        <f t="shared" si="84"/>
        <v>41938.004317129627</v>
      </c>
      <c r="K1401">
        <v>1410048373</v>
      </c>
      <c r="L1401" s="10">
        <f t="shared" si="85"/>
        <v>41908.004317129627</v>
      </c>
      <c r="M1401" t="b">
        <v>0</v>
      </c>
      <c r="N1401">
        <v>184</v>
      </c>
      <c r="O1401" t="b">
        <v>1</v>
      </c>
      <c r="P1401" t="s">
        <v>8276</v>
      </c>
      <c r="Q1401" s="6">
        <f>E1401/D1401</f>
        <v>1.2614444444444444</v>
      </c>
      <c r="R1401">
        <f>IFERROR(ROUND(E1401/N1401,0),0)</f>
        <v>62</v>
      </c>
      <c r="S1401" t="str">
        <f t="shared" si="86"/>
        <v>music</v>
      </c>
      <c r="T1401" t="str">
        <f t="shared" si="87"/>
        <v>rock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0">
        <f t="shared" si="84"/>
        <v>42552.229166666672</v>
      </c>
      <c r="K1402">
        <v>1462695073</v>
      </c>
      <c r="L1402" s="10">
        <f t="shared" si="85"/>
        <v>42517.341122685189</v>
      </c>
      <c r="M1402" t="b">
        <v>0</v>
      </c>
      <c r="N1402">
        <v>34</v>
      </c>
      <c r="O1402" t="b">
        <v>1</v>
      </c>
      <c r="P1402" t="s">
        <v>8276</v>
      </c>
      <c r="Q1402" s="6">
        <f>E1402/D1402</f>
        <v>1.6742857142857144</v>
      </c>
      <c r="R1402">
        <f>IFERROR(ROUND(E1402/N1402,0),0)</f>
        <v>17</v>
      </c>
      <c r="S1402" t="str">
        <f t="shared" si="86"/>
        <v>music</v>
      </c>
      <c r="T1402" t="str">
        <f t="shared" si="87"/>
        <v>rock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0">
        <f t="shared" si="84"/>
        <v>41439.99622685185</v>
      </c>
      <c r="K1403">
        <v>1367798074</v>
      </c>
      <c r="L1403" s="10">
        <f t="shared" si="85"/>
        <v>41418.99622685185</v>
      </c>
      <c r="M1403" t="b">
        <v>0</v>
      </c>
      <c r="N1403">
        <v>240</v>
      </c>
      <c r="O1403" t="b">
        <v>1</v>
      </c>
      <c r="P1403" t="s">
        <v>8276</v>
      </c>
      <c r="Q1403" s="6">
        <f>E1403/D1403</f>
        <v>4.9652000000000003</v>
      </c>
      <c r="R1403">
        <f>IFERROR(ROUND(E1403/N1403,0),0)</f>
        <v>52</v>
      </c>
      <c r="S1403" t="str">
        <f t="shared" si="86"/>
        <v>music</v>
      </c>
      <c r="T1403" t="str">
        <f t="shared" si="87"/>
        <v>rock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0">
        <f t="shared" si="84"/>
        <v>42144.011701388888</v>
      </c>
      <c r="K1404">
        <v>1425259011</v>
      </c>
      <c r="L1404" s="10">
        <f t="shared" si="85"/>
        <v>42084.053368055553</v>
      </c>
      <c r="M1404" t="b">
        <v>0</v>
      </c>
      <c r="N1404">
        <v>113</v>
      </c>
      <c r="O1404" t="b">
        <v>1</v>
      </c>
      <c r="P1404" t="s">
        <v>8276</v>
      </c>
      <c r="Q1404" s="6">
        <f>E1404/D1404</f>
        <v>1.0915999999999999</v>
      </c>
      <c r="R1404">
        <f>IFERROR(ROUND(E1404/N1404,0),0)</f>
        <v>24</v>
      </c>
      <c r="S1404" t="str">
        <f t="shared" si="86"/>
        <v>music</v>
      </c>
      <c r="T1404" t="str">
        <f t="shared" si="87"/>
        <v>rock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0">
        <f t="shared" si="84"/>
        <v>41500.062905092593</v>
      </c>
      <c r="K1405">
        <v>1372210235</v>
      </c>
      <c r="L1405" s="10">
        <f t="shared" si="85"/>
        <v>41470.062905092593</v>
      </c>
      <c r="M1405" t="b">
        <v>0</v>
      </c>
      <c r="N1405">
        <v>66</v>
      </c>
      <c r="O1405" t="b">
        <v>1</v>
      </c>
      <c r="P1405" t="s">
        <v>8276</v>
      </c>
      <c r="Q1405" s="6">
        <f>E1405/D1405</f>
        <v>1.0257499999999999</v>
      </c>
      <c r="R1405">
        <f>IFERROR(ROUND(E1405/N1405,0),0)</f>
        <v>62</v>
      </c>
      <c r="S1405" t="str">
        <f t="shared" si="86"/>
        <v>music</v>
      </c>
      <c r="T1405" t="str">
        <f t="shared" si="87"/>
        <v>rock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0">
        <f t="shared" si="84"/>
        <v>42076.510243055556</v>
      </c>
      <c r="K1406">
        <v>1422447285</v>
      </c>
      <c r="L1406" s="10">
        <f t="shared" si="85"/>
        <v>42051.510243055556</v>
      </c>
      <c r="M1406" t="b">
        <v>1</v>
      </c>
      <c r="N1406">
        <v>5</v>
      </c>
      <c r="O1406" t="b">
        <v>0</v>
      </c>
      <c r="P1406" t="s">
        <v>8287</v>
      </c>
      <c r="Q1406" s="6">
        <f>E1406/D1406</f>
        <v>1.6620689655172414E-2</v>
      </c>
      <c r="R1406">
        <f>IFERROR(ROUND(E1406/N1406,0),0)</f>
        <v>48</v>
      </c>
      <c r="S1406" t="str">
        <f t="shared" si="86"/>
        <v>publishing</v>
      </c>
      <c r="T1406" t="str">
        <f t="shared" si="87"/>
        <v>translations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0">
        <f t="shared" si="84"/>
        <v>41990.722233796296</v>
      </c>
      <c r="K1407">
        <v>1414599601</v>
      </c>
      <c r="L1407" s="10">
        <f t="shared" si="85"/>
        <v>41960.680567129632</v>
      </c>
      <c r="M1407" t="b">
        <v>1</v>
      </c>
      <c r="N1407">
        <v>17</v>
      </c>
      <c r="O1407" t="b">
        <v>0</v>
      </c>
      <c r="P1407" t="s">
        <v>8287</v>
      </c>
      <c r="Q1407" s="6">
        <f>E1407/D1407</f>
        <v>4.1999999999999997E-3</v>
      </c>
      <c r="R1407">
        <f>IFERROR(ROUND(E1407/N1407,0),0)</f>
        <v>6</v>
      </c>
      <c r="S1407" t="str">
        <f t="shared" si="86"/>
        <v>publishing</v>
      </c>
      <c r="T1407" t="str">
        <f t="shared" si="87"/>
        <v>translations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0">
        <f t="shared" si="84"/>
        <v>42369.416666666672</v>
      </c>
      <c r="K1408">
        <v>1445336607</v>
      </c>
      <c r="L1408" s="10">
        <f t="shared" si="85"/>
        <v>42316.432951388888</v>
      </c>
      <c r="M1408" t="b">
        <v>0</v>
      </c>
      <c r="N1408">
        <v>3</v>
      </c>
      <c r="O1408" t="b">
        <v>0</v>
      </c>
      <c r="P1408" t="s">
        <v>8287</v>
      </c>
      <c r="Q1408" s="6">
        <f>E1408/D1408</f>
        <v>1.25E-3</v>
      </c>
      <c r="R1408">
        <f>IFERROR(ROUND(E1408/N1408,0),0)</f>
        <v>5</v>
      </c>
      <c r="S1408" t="str">
        <f t="shared" si="86"/>
        <v>publishing</v>
      </c>
      <c r="T1408" t="str">
        <f t="shared" si="87"/>
        <v>translations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0">
        <f t="shared" si="84"/>
        <v>41882.536782407406</v>
      </c>
      <c r="K1409">
        <v>1405687978</v>
      </c>
      <c r="L1409" s="10">
        <f t="shared" si="85"/>
        <v>41857.536782407406</v>
      </c>
      <c r="M1409" t="b">
        <v>0</v>
      </c>
      <c r="N1409">
        <v>2</v>
      </c>
      <c r="O1409" t="b">
        <v>0</v>
      </c>
      <c r="P1409" t="s">
        <v>8287</v>
      </c>
      <c r="Q1409" s="6">
        <f>E1409/D1409</f>
        <v>5.0000000000000001E-3</v>
      </c>
      <c r="R1409">
        <f>IFERROR(ROUND(E1409/N1409,0),0)</f>
        <v>8</v>
      </c>
      <c r="S1409" t="str">
        <f t="shared" si="86"/>
        <v>publishing</v>
      </c>
      <c r="T1409" t="str">
        <f t="shared" si="87"/>
        <v>translations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0">
        <f t="shared" si="84"/>
        <v>42340.913842592592</v>
      </c>
      <c r="K1410">
        <v>1444856156</v>
      </c>
      <c r="L1410" s="10">
        <f t="shared" si="85"/>
        <v>42310.872175925921</v>
      </c>
      <c r="M1410" t="b">
        <v>0</v>
      </c>
      <c r="N1410">
        <v>6</v>
      </c>
      <c r="O1410" t="b">
        <v>0</v>
      </c>
      <c r="P1410" t="s">
        <v>8287</v>
      </c>
      <c r="Q1410" s="6">
        <f>E1410/D1410</f>
        <v>7.1999999999999995E-2</v>
      </c>
      <c r="R1410">
        <f>IFERROR(ROUND(E1410/N1410,0),0)</f>
        <v>12</v>
      </c>
      <c r="S1410" t="str">
        <f t="shared" si="86"/>
        <v>publishing</v>
      </c>
      <c r="T1410" t="str">
        <f t="shared" si="87"/>
        <v>translations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0">
        <f t="shared" ref="J1411:J1474" si="88">(I1411/86400)+25569+(-5+24)</f>
        <v>42024.175173611111</v>
      </c>
      <c r="K1411">
        <v>1414897935</v>
      </c>
      <c r="L1411" s="10">
        <f t="shared" ref="L1411:L1474" si="89">(K1411/86400)+25569+(-5+24)</f>
        <v>41964.133506944447</v>
      </c>
      <c r="M1411" t="b">
        <v>0</v>
      </c>
      <c r="N1411">
        <v>0</v>
      </c>
      <c r="O1411" t="b">
        <v>0</v>
      </c>
      <c r="P1411" t="s">
        <v>8287</v>
      </c>
      <c r="Q1411" s="6">
        <f>E1411/D1411</f>
        <v>0</v>
      </c>
      <c r="R1411">
        <f>IFERROR(ROUND(E1411/N1411,0),0)</f>
        <v>0</v>
      </c>
      <c r="S1411" t="str">
        <f t="shared" ref="S1411:S1474" si="90">LEFT(P1411,FIND("/",P1411)-1)</f>
        <v>publishing</v>
      </c>
      <c r="T1411" t="str">
        <f t="shared" ref="T1411:T1474" si="91">RIGHT(P1411,LEN(P1411)-FIND("/",P1411))</f>
        <v>translations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0">
        <f t="shared" si="88"/>
        <v>42543.318518518514</v>
      </c>
      <c r="K1412">
        <v>1461051520</v>
      </c>
      <c r="L1412" s="10">
        <f t="shared" si="89"/>
        <v>42498.318518518514</v>
      </c>
      <c r="M1412" t="b">
        <v>0</v>
      </c>
      <c r="N1412">
        <v>1</v>
      </c>
      <c r="O1412" t="b">
        <v>0</v>
      </c>
      <c r="P1412" t="s">
        <v>8287</v>
      </c>
      <c r="Q1412" s="6">
        <f>E1412/D1412</f>
        <v>1.6666666666666666E-4</v>
      </c>
      <c r="R1412">
        <f>IFERROR(ROUND(E1412/N1412,0),0)</f>
        <v>1</v>
      </c>
      <c r="S1412" t="str">
        <f t="shared" si="90"/>
        <v>publishing</v>
      </c>
      <c r="T1412" t="str">
        <f t="shared" si="91"/>
        <v>translations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0">
        <f t="shared" si="88"/>
        <v>42060.059027777781</v>
      </c>
      <c r="K1413">
        <v>1420766700</v>
      </c>
      <c r="L1413" s="10">
        <f t="shared" si="89"/>
        <v>42032.059027777781</v>
      </c>
      <c r="M1413" t="b">
        <v>0</v>
      </c>
      <c r="N1413">
        <v>3</v>
      </c>
      <c r="O1413" t="b">
        <v>0</v>
      </c>
      <c r="P1413" t="s">
        <v>8287</v>
      </c>
      <c r="Q1413" s="6">
        <f>E1413/D1413</f>
        <v>2.3333333333333335E-3</v>
      </c>
      <c r="R1413">
        <f>IFERROR(ROUND(E1413/N1413,0),0)</f>
        <v>2</v>
      </c>
      <c r="S1413" t="str">
        <f t="shared" si="90"/>
        <v>publishing</v>
      </c>
      <c r="T1413" t="str">
        <f t="shared" si="91"/>
        <v>translations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0">
        <f t="shared" si="88"/>
        <v>41996.063645833332</v>
      </c>
      <c r="K1414">
        <v>1415064699</v>
      </c>
      <c r="L1414" s="10">
        <f t="shared" si="89"/>
        <v>41966.063645833332</v>
      </c>
      <c r="M1414" t="b">
        <v>0</v>
      </c>
      <c r="N1414">
        <v>13</v>
      </c>
      <c r="O1414" t="b">
        <v>0</v>
      </c>
      <c r="P1414" t="s">
        <v>8287</v>
      </c>
      <c r="Q1414" s="6">
        <f>E1414/D1414</f>
        <v>4.5714285714285714E-2</v>
      </c>
      <c r="R1414">
        <f>IFERROR(ROUND(E1414/N1414,0),0)</f>
        <v>25</v>
      </c>
      <c r="S1414" t="str">
        <f t="shared" si="90"/>
        <v>publishing</v>
      </c>
      <c r="T1414" t="str">
        <f t="shared" si="91"/>
        <v>translations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0">
        <f t="shared" si="88"/>
        <v>42439.437152777777</v>
      </c>
      <c r="K1415">
        <v>1450780170</v>
      </c>
      <c r="L1415" s="10">
        <f t="shared" si="89"/>
        <v>42379.437152777777</v>
      </c>
      <c r="M1415" t="b">
        <v>0</v>
      </c>
      <c r="N1415">
        <v>1</v>
      </c>
      <c r="O1415" t="b">
        <v>0</v>
      </c>
      <c r="P1415" t="s">
        <v>8287</v>
      </c>
      <c r="Q1415" s="6">
        <f>E1415/D1415</f>
        <v>0.05</v>
      </c>
      <c r="R1415">
        <f>IFERROR(ROUND(E1415/N1415,0),0)</f>
        <v>100</v>
      </c>
      <c r="S1415" t="str">
        <f t="shared" si="90"/>
        <v>publishing</v>
      </c>
      <c r="T1415" t="str">
        <f t="shared" si="91"/>
        <v>translations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0">
        <f t="shared" si="88"/>
        <v>42757.25309027778</v>
      </c>
      <c r="K1416">
        <v>1480831467</v>
      </c>
      <c r="L1416" s="10">
        <f t="shared" si="89"/>
        <v>42727.25309027778</v>
      </c>
      <c r="M1416" t="b">
        <v>0</v>
      </c>
      <c r="N1416">
        <v>1</v>
      </c>
      <c r="O1416" t="b">
        <v>0</v>
      </c>
      <c r="P1416" t="s">
        <v>8287</v>
      </c>
      <c r="Q1416" s="6">
        <f>E1416/D1416</f>
        <v>2E-3</v>
      </c>
      <c r="R1416">
        <f>IFERROR(ROUND(E1416/N1416,0),0)</f>
        <v>1</v>
      </c>
      <c r="S1416" t="str">
        <f t="shared" si="90"/>
        <v>publishing</v>
      </c>
      <c r="T1416" t="str">
        <f t="shared" si="91"/>
        <v>translations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0">
        <f t="shared" si="88"/>
        <v>42251.675821759258</v>
      </c>
      <c r="K1417">
        <v>1436285591</v>
      </c>
      <c r="L1417" s="10">
        <f t="shared" si="89"/>
        <v>42211.675821759258</v>
      </c>
      <c r="M1417" t="b">
        <v>0</v>
      </c>
      <c r="N1417">
        <v>9</v>
      </c>
      <c r="O1417" t="b">
        <v>0</v>
      </c>
      <c r="P1417" t="s">
        <v>8287</v>
      </c>
      <c r="Q1417" s="6">
        <f>E1417/D1417</f>
        <v>0.18181818181818182</v>
      </c>
      <c r="R1417">
        <f>IFERROR(ROUND(E1417/N1417,0),0)</f>
        <v>89</v>
      </c>
      <c r="S1417" t="str">
        <f t="shared" si="90"/>
        <v>publishing</v>
      </c>
      <c r="T1417" t="str">
        <f t="shared" si="91"/>
        <v>translations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0">
        <f t="shared" si="88"/>
        <v>42348.967812499999</v>
      </c>
      <c r="K1418">
        <v>1445552019</v>
      </c>
      <c r="L1418" s="10">
        <f t="shared" si="89"/>
        <v>42318.926145833335</v>
      </c>
      <c r="M1418" t="b">
        <v>0</v>
      </c>
      <c r="N1418">
        <v>0</v>
      </c>
      <c r="O1418" t="b">
        <v>0</v>
      </c>
      <c r="P1418" t="s">
        <v>8287</v>
      </c>
      <c r="Q1418" s="6">
        <f>E1418/D1418</f>
        <v>0</v>
      </c>
      <c r="R1418">
        <f>IFERROR(ROUND(E1418/N1418,0),0)</f>
        <v>0</v>
      </c>
      <c r="S1418" t="str">
        <f t="shared" si="90"/>
        <v>publishing</v>
      </c>
      <c r="T1418" t="str">
        <f t="shared" si="91"/>
        <v>translations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0">
        <f t="shared" si="88"/>
        <v>42281.46597222222</v>
      </c>
      <c r="K1419">
        <v>1439696174</v>
      </c>
      <c r="L1419" s="10">
        <f t="shared" si="89"/>
        <v>42251.15016203704</v>
      </c>
      <c r="M1419" t="b">
        <v>0</v>
      </c>
      <c r="N1419">
        <v>2</v>
      </c>
      <c r="O1419" t="b">
        <v>0</v>
      </c>
      <c r="P1419" t="s">
        <v>8287</v>
      </c>
      <c r="Q1419" s="6">
        <f>E1419/D1419</f>
        <v>1.2222222222222223E-2</v>
      </c>
      <c r="R1419">
        <f>IFERROR(ROUND(E1419/N1419,0),0)</f>
        <v>28</v>
      </c>
      <c r="S1419" t="str">
        <f t="shared" si="90"/>
        <v>publishing</v>
      </c>
      <c r="T1419" t="str">
        <f t="shared" si="91"/>
        <v>translations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0">
        <f t="shared" si="88"/>
        <v>42444.456412037034</v>
      </c>
      <c r="K1420">
        <v>1453805834</v>
      </c>
      <c r="L1420" s="10">
        <f t="shared" si="89"/>
        <v>42414.456412037034</v>
      </c>
      <c r="M1420" t="b">
        <v>0</v>
      </c>
      <c r="N1420">
        <v>1</v>
      </c>
      <c r="O1420" t="b">
        <v>0</v>
      </c>
      <c r="P1420" t="s">
        <v>8287</v>
      </c>
      <c r="Q1420" s="6">
        <f>E1420/D1420</f>
        <v>2E-3</v>
      </c>
      <c r="R1420">
        <f>IFERROR(ROUND(E1420/N1420,0),0)</f>
        <v>6</v>
      </c>
      <c r="S1420" t="str">
        <f t="shared" si="90"/>
        <v>publishing</v>
      </c>
      <c r="T1420" t="str">
        <f t="shared" si="91"/>
        <v>translations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0">
        <f t="shared" si="88"/>
        <v>42671.456238425926</v>
      </c>
      <c r="K1421">
        <v>1473418619</v>
      </c>
      <c r="L1421" s="10">
        <f t="shared" si="89"/>
        <v>42641.456238425926</v>
      </c>
      <c r="M1421" t="b">
        <v>0</v>
      </c>
      <c r="N1421">
        <v>10</v>
      </c>
      <c r="O1421" t="b">
        <v>0</v>
      </c>
      <c r="P1421" t="s">
        <v>8287</v>
      </c>
      <c r="Q1421" s="6">
        <f>E1421/D1421</f>
        <v>7.0634920634920634E-2</v>
      </c>
      <c r="R1421">
        <f>IFERROR(ROUND(E1421/N1421,0),0)</f>
        <v>45</v>
      </c>
      <c r="S1421" t="str">
        <f t="shared" si="90"/>
        <v>publishing</v>
      </c>
      <c r="T1421" t="str">
        <f t="shared" si="91"/>
        <v>translations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0">
        <f t="shared" si="88"/>
        <v>42568.667662037042</v>
      </c>
      <c r="K1422">
        <v>1464969686</v>
      </c>
      <c r="L1422" s="10">
        <f t="shared" si="89"/>
        <v>42543.667662037042</v>
      </c>
      <c r="M1422" t="b">
        <v>0</v>
      </c>
      <c r="N1422">
        <v>3</v>
      </c>
      <c r="O1422" t="b">
        <v>0</v>
      </c>
      <c r="P1422" t="s">
        <v>8287</v>
      </c>
      <c r="Q1422" s="6">
        <f>E1422/D1422</f>
        <v>2.7272727272727271E-2</v>
      </c>
      <c r="R1422">
        <f>IFERROR(ROUND(E1422/N1422,0),0)</f>
        <v>1</v>
      </c>
      <c r="S1422" t="str">
        <f t="shared" si="90"/>
        <v>publishing</v>
      </c>
      <c r="T1422" t="str">
        <f t="shared" si="91"/>
        <v>translations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0">
        <f t="shared" si="88"/>
        <v>42062.915613425925</v>
      </c>
      <c r="K1423">
        <v>1420840709</v>
      </c>
      <c r="L1423" s="10">
        <f t="shared" si="89"/>
        <v>42032.915613425925</v>
      </c>
      <c r="M1423" t="b">
        <v>0</v>
      </c>
      <c r="N1423">
        <v>2</v>
      </c>
      <c r="O1423" t="b">
        <v>0</v>
      </c>
      <c r="P1423" t="s">
        <v>8287</v>
      </c>
      <c r="Q1423" s="6">
        <f>E1423/D1423</f>
        <v>1E-3</v>
      </c>
      <c r="R1423">
        <f>IFERROR(ROUND(E1423/N1423,0),0)</f>
        <v>100</v>
      </c>
      <c r="S1423" t="str">
        <f t="shared" si="90"/>
        <v>publishing</v>
      </c>
      <c r="T1423" t="str">
        <f t="shared" si="91"/>
        <v>translations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0">
        <f t="shared" si="88"/>
        <v>42653.239629629628</v>
      </c>
      <c r="K1424">
        <v>1471844704</v>
      </c>
      <c r="L1424" s="10">
        <f t="shared" si="89"/>
        <v>42623.239629629628</v>
      </c>
      <c r="M1424" t="b">
        <v>0</v>
      </c>
      <c r="N1424">
        <v>2</v>
      </c>
      <c r="O1424" t="b">
        <v>0</v>
      </c>
      <c r="P1424" t="s">
        <v>8287</v>
      </c>
      <c r="Q1424" s="6">
        <f>E1424/D1424</f>
        <v>1.0399999999999999E-3</v>
      </c>
      <c r="R1424">
        <f>IFERROR(ROUND(E1424/N1424,0),0)</f>
        <v>13</v>
      </c>
      <c r="S1424" t="str">
        <f t="shared" si="90"/>
        <v>publishing</v>
      </c>
      <c r="T1424" t="str">
        <f t="shared" si="91"/>
        <v>translations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0">
        <f t="shared" si="88"/>
        <v>42389.360312500001</v>
      </c>
      <c r="K1425">
        <v>1449045531</v>
      </c>
      <c r="L1425" s="10">
        <f t="shared" si="89"/>
        <v>42359.360312500001</v>
      </c>
      <c r="M1425" t="b">
        <v>0</v>
      </c>
      <c r="N1425">
        <v>1</v>
      </c>
      <c r="O1425" t="b">
        <v>0</v>
      </c>
      <c r="P1425" t="s">
        <v>8287</v>
      </c>
      <c r="Q1425" s="6">
        <f>E1425/D1425</f>
        <v>3.3333333333333335E-3</v>
      </c>
      <c r="R1425">
        <f>IFERROR(ROUND(E1425/N1425,0),0)</f>
        <v>100</v>
      </c>
      <c r="S1425" t="str">
        <f t="shared" si="90"/>
        <v>publishing</v>
      </c>
      <c r="T1425" t="str">
        <f t="shared" si="91"/>
        <v>translations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0">
        <f t="shared" si="88"/>
        <v>42708.759282407409</v>
      </c>
      <c r="K1426">
        <v>1478106802</v>
      </c>
      <c r="L1426" s="10">
        <f t="shared" si="89"/>
        <v>42695.717615740738</v>
      </c>
      <c r="M1426" t="b">
        <v>0</v>
      </c>
      <c r="N1426">
        <v>14</v>
      </c>
      <c r="O1426" t="b">
        <v>0</v>
      </c>
      <c r="P1426" t="s">
        <v>8287</v>
      </c>
      <c r="Q1426" s="6">
        <f>E1426/D1426</f>
        <v>0.2036</v>
      </c>
      <c r="R1426">
        <f>IFERROR(ROUND(E1426/N1426,0),0)</f>
        <v>109</v>
      </c>
      <c r="S1426" t="str">
        <f t="shared" si="90"/>
        <v>publishing</v>
      </c>
      <c r="T1426" t="str">
        <f t="shared" si="91"/>
        <v>translations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0">
        <f t="shared" si="88"/>
        <v>42142.131469907406</v>
      </c>
      <c r="K1427">
        <v>1427684959</v>
      </c>
      <c r="L1427" s="10">
        <f t="shared" si="89"/>
        <v>42112.131469907406</v>
      </c>
      <c r="M1427" t="b">
        <v>0</v>
      </c>
      <c r="N1427">
        <v>0</v>
      </c>
      <c r="O1427" t="b">
        <v>0</v>
      </c>
      <c r="P1427" t="s">
        <v>8287</v>
      </c>
      <c r="Q1427" s="6">
        <f>E1427/D1427</f>
        <v>0</v>
      </c>
      <c r="R1427">
        <f>IFERROR(ROUND(E1427/N1427,0),0)</f>
        <v>0</v>
      </c>
      <c r="S1427" t="str">
        <f t="shared" si="90"/>
        <v>publishing</v>
      </c>
      <c r="T1427" t="str">
        <f t="shared" si="91"/>
        <v>translations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0">
        <f t="shared" si="88"/>
        <v>42259.390277777777</v>
      </c>
      <c r="K1428">
        <v>1435224120</v>
      </c>
      <c r="L1428" s="10">
        <f t="shared" si="89"/>
        <v>42199.390277777777</v>
      </c>
      <c r="M1428" t="b">
        <v>0</v>
      </c>
      <c r="N1428">
        <v>0</v>
      </c>
      <c r="O1428" t="b">
        <v>0</v>
      </c>
      <c r="P1428" t="s">
        <v>8287</v>
      </c>
      <c r="Q1428" s="6">
        <f>E1428/D1428</f>
        <v>0</v>
      </c>
      <c r="R1428">
        <f>IFERROR(ROUND(E1428/N1428,0),0)</f>
        <v>0</v>
      </c>
      <c r="S1428" t="str">
        <f t="shared" si="90"/>
        <v>publishing</v>
      </c>
      <c r="T1428" t="str">
        <f t="shared" si="91"/>
        <v>translations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0">
        <f t="shared" si="88"/>
        <v>42650.851678240739</v>
      </c>
      <c r="K1429">
        <v>1471638385</v>
      </c>
      <c r="L1429" s="10">
        <f t="shared" si="89"/>
        <v>42620.851678240739</v>
      </c>
      <c r="M1429" t="b">
        <v>0</v>
      </c>
      <c r="N1429">
        <v>4</v>
      </c>
      <c r="O1429" t="b">
        <v>0</v>
      </c>
      <c r="P1429" t="s">
        <v>8287</v>
      </c>
      <c r="Q1429" s="6">
        <f>E1429/D1429</f>
        <v>8.3799999999999999E-2</v>
      </c>
      <c r="R1429">
        <f>IFERROR(ROUND(E1429/N1429,0),0)</f>
        <v>105</v>
      </c>
      <c r="S1429" t="str">
        <f t="shared" si="90"/>
        <v>publishing</v>
      </c>
      <c r="T1429" t="str">
        <f t="shared" si="91"/>
        <v>translations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0">
        <f t="shared" si="88"/>
        <v>42481.338159722218</v>
      </c>
      <c r="K1430">
        <v>1456996017</v>
      </c>
      <c r="L1430" s="10">
        <f t="shared" si="89"/>
        <v>42451.379826388889</v>
      </c>
      <c r="M1430" t="b">
        <v>0</v>
      </c>
      <c r="N1430">
        <v>3</v>
      </c>
      <c r="O1430" t="b">
        <v>0</v>
      </c>
      <c r="P1430" t="s">
        <v>8287</v>
      </c>
      <c r="Q1430" s="6">
        <f>E1430/D1430</f>
        <v>4.4999999999999998E-2</v>
      </c>
      <c r="R1430">
        <f>IFERROR(ROUND(E1430/N1430,0),0)</f>
        <v>15</v>
      </c>
      <c r="S1430" t="str">
        <f t="shared" si="90"/>
        <v>publishing</v>
      </c>
      <c r="T1430" t="str">
        <f t="shared" si="91"/>
        <v>translations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0">
        <f t="shared" si="88"/>
        <v>42123.060671296298</v>
      </c>
      <c r="K1431">
        <v>1426037242</v>
      </c>
      <c r="L1431" s="10">
        <f t="shared" si="89"/>
        <v>42093.060671296298</v>
      </c>
      <c r="M1431" t="b">
        <v>0</v>
      </c>
      <c r="N1431">
        <v>0</v>
      </c>
      <c r="O1431" t="b">
        <v>0</v>
      </c>
      <c r="P1431" t="s">
        <v>8287</v>
      </c>
      <c r="Q1431" s="6">
        <f>E1431/D1431</f>
        <v>0</v>
      </c>
      <c r="R1431">
        <f>IFERROR(ROUND(E1431/N1431,0),0)</f>
        <v>0</v>
      </c>
      <c r="S1431" t="str">
        <f t="shared" si="90"/>
        <v>publishing</v>
      </c>
      <c r="T1431" t="str">
        <f t="shared" si="91"/>
        <v>translations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0">
        <f t="shared" si="88"/>
        <v>42011.813518518524</v>
      </c>
      <c r="K1432">
        <v>1416339088</v>
      </c>
      <c r="L1432" s="10">
        <f t="shared" si="89"/>
        <v>41980.813518518524</v>
      </c>
      <c r="M1432" t="b">
        <v>0</v>
      </c>
      <c r="N1432">
        <v>5</v>
      </c>
      <c r="O1432" t="b">
        <v>0</v>
      </c>
      <c r="P1432" t="s">
        <v>8287</v>
      </c>
      <c r="Q1432" s="6">
        <f>E1432/D1432</f>
        <v>8.0600000000000005E-2</v>
      </c>
      <c r="R1432">
        <f>IFERROR(ROUND(E1432/N1432,0),0)</f>
        <v>81</v>
      </c>
      <c r="S1432" t="str">
        <f t="shared" si="90"/>
        <v>publishing</v>
      </c>
      <c r="T1432" t="str">
        <f t="shared" si="91"/>
        <v>translations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0">
        <f t="shared" si="88"/>
        <v>42353.252500000002</v>
      </c>
      <c r="K1433">
        <v>1445922216</v>
      </c>
      <c r="L1433" s="10">
        <f t="shared" si="89"/>
        <v>42323.210833333331</v>
      </c>
      <c r="M1433" t="b">
        <v>0</v>
      </c>
      <c r="N1433">
        <v>47</v>
      </c>
      <c r="O1433" t="b">
        <v>0</v>
      </c>
      <c r="P1433" t="s">
        <v>8287</v>
      </c>
      <c r="Q1433" s="6">
        <f>E1433/D1433</f>
        <v>0.31947058823529412</v>
      </c>
      <c r="R1433">
        <f>IFERROR(ROUND(E1433/N1433,0),0)</f>
        <v>116</v>
      </c>
      <c r="S1433" t="str">
        <f t="shared" si="90"/>
        <v>publishing</v>
      </c>
      <c r="T1433" t="str">
        <f t="shared" si="91"/>
        <v>translations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0">
        <f t="shared" si="88"/>
        <v>42224.780416666668</v>
      </c>
      <c r="K1434">
        <v>1434825828</v>
      </c>
      <c r="L1434" s="10">
        <f t="shared" si="89"/>
        <v>42194.780416666668</v>
      </c>
      <c r="M1434" t="b">
        <v>0</v>
      </c>
      <c r="N1434">
        <v>0</v>
      </c>
      <c r="O1434" t="b">
        <v>0</v>
      </c>
      <c r="P1434" t="s">
        <v>8287</v>
      </c>
      <c r="Q1434" s="6">
        <f>E1434/D1434</f>
        <v>0</v>
      </c>
      <c r="R1434">
        <f>IFERROR(ROUND(E1434/N1434,0),0)</f>
        <v>0</v>
      </c>
      <c r="S1434" t="str">
        <f t="shared" si="90"/>
        <v>publishing</v>
      </c>
      <c r="T1434" t="str">
        <f t="shared" si="91"/>
        <v>translations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0">
        <f t="shared" si="88"/>
        <v>42733.458333333328</v>
      </c>
      <c r="K1435">
        <v>1477839675</v>
      </c>
      <c r="L1435" s="10">
        <f t="shared" si="89"/>
        <v>42692.625868055555</v>
      </c>
      <c r="M1435" t="b">
        <v>0</v>
      </c>
      <c r="N1435">
        <v>10</v>
      </c>
      <c r="O1435" t="b">
        <v>0</v>
      </c>
      <c r="P1435" t="s">
        <v>8287</v>
      </c>
      <c r="Q1435" s="6">
        <f>E1435/D1435</f>
        <v>6.7083333333333328E-2</v>
      </c>
      <c r="R1435">
        <f>IFERROR(ROUND(E1435/N1435,0),0)</f>
        <v>81</v>
      </c>
      <c r="S1435" t="str">
        <f t="shared" si="90"/>
        <v>publishing</v>
      </c>
      <c r="T1435" t="str">
        <f t="shared" si="91"/>
        <v>translations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0">
        <f t="shared" si="88"/>
        <v>42182.625</v>
      </c>
      <c r="K1436">
        <v>1431973478</v>
      </c>
      <c r="L1436" s="10">
        <f t="shared" si="89"/>
        <v>42161.767106481479</v>
      </c>
      <c r="M1436" t="b">
        <v>0</v>
      </c>
      <c r="N1436">
        <v>11</v>
      </c>
      <c r="O1436" t="b">
        <v>0</v>
      </c>
      <c r="P1436" t="s">
        <v>8287</v>
      </c>
      <c r="Q1436" s="6">
        <f>E1436/D1436</f>
        <v>9.987804878048781E-2</v>
      </c>
      <c r="R1436">
        <f>IFERROR(ROUND(E1436/N1436,0),0)</f>
        <v>745</v>
      </c>
      <c r="S1436" t="str">
        <f t="shared" si="90"/>
        <v>publishing</v>
      </c>
      <c r="T1436" t="str">
        <f t="shared" si="91"/>
        <v>translations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0">
        <f t="shared" si="88"/>
        <v>42307.780324074076</v>
      </c>
      <c r="K1437">
        <v>1441997020</v>
      </c>
      <c r="L1437" s="10">
        <f t="shared" si="89"/>
        <v>42277.780324074076</v>
      </c>
      <c r="M1437" t="b">
        <v>0</v>
      </c>
      <c r="N1437">
        <v>2</v>
      </c>
      <c r="O1437" t="b">
        <v>0</v>
      </c>
      <c r="P1437" t="s">
        <v>8287</v>
      </c>
      <c r="Q1437" s="6">
        <f>E1437/D1437</f>
        <v>1E-3</v>
      </c>
      <c r="R1437">
        <f>IFERROR(ROUND(E1437/N1437,0),0)</f>
        <v>8</v>
      </c>
      <c r="S1437" t="str">
        <f t="shared" si="90"/>
        <v>publishing</v>
      </c>
      <c r="T1437" t="str">
        <f t="shared" si="91"/>
        <v>translations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0">
        <f t="shared" si="88"/>
        <v>42440.35019675926</v>
      </c>
      <c r="K1438">
        <v>1453451057</v>
      </c>
      <c r="L1438" s="10">
        <f t="shared" si="89"/>
        <v>42410.35019675926</v>
      </c>
      <c r="M1438" t="b">
        <v>0</v>
      </c>
      <c r="N1438">
        <v>2</v>
      </c>
      <c r="O1438" t="b">
        <v>0</v>
      </c>
      <c r="P1438" t="s">
        <v>8287</v>
      </c>
      <c r="Q1438" s="6">
        <f>E1438/D1438</f>
        <v>7.7000000000000002E-3</v>
      </c>
      <c r="R1438">
        <f>IFERROR(ROUND(E1438/N1438,0),0)</f>
        <v>39</v>
      </c>
      <c r="S1438" t="str">
        <f t="shared" si="90"/>
        <v>publishing</v>
      </c>
      <c r="T1438" t="str">
        <f t="shared" si="91"/>
        <v>translations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0">
        <f t="shared" si="88"/>
        <v>41852.207638888889</v>
      </c>
      <c r="K1439">
        <v>1402058739</v>
      </c>
      <c r="L1439" s="10">
        <f t="shared" si="89"/>
        <v>41815.531701388885</v>
      </c>
      <c r="M1439" t="b">
        <v>0</v>
      </c>
      <c r="N1439">
        <v>22</v>
      </c>
      <c r="O1439" t="b">
        <v>0</v>
      </c>
      <c r="P1439" t="s">
        <v>8287</v>
      </c>
      <c r="Q1439" s="6">
        <f>E1439/D1439</f>
        <v>0.26900000000000002</v>
      </c>
      <c r="R1439">
        <f>IFERROR(ROUND(E1439/N1439,0),0)</f>
        <v>37</v>
      </c>
      <c r="S1439" t="str">
        <f t="shared" si="90"/>
        <v>publishing</v>
      </c>
      <c r="T1439" t="str">
        <f t="shared" si="91"/>
        <v>translations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0">
        <f t="shared" si="88"/>
        <v>42506.579861111109</v>
      </c>
      <c r="K1440">
        <v>1459198499</v>
      </c>
      <c r="L1440" s="10">
        <f t="shared" si="89"/>
        <v>42476.871516203704</v>
      </c>
      <c r="M1440" t="b">
        <v>0</v>
      </c>
      <c r="N1440">
        <v>8</v>
      </c>
      <c r="O1440" t="b">
        <v>0</v>
      </c>
      <c r="P1440" t="s">
        <v>8287</v>
      </c>
      <c r="Q1440" s="6">
        <f>E1440/D1440</f>
        <v>0.03</v>
      </c>
      <c r="R1440">
        <f>IFERROR(ROUND(E1440/N1440,0),0)</f>
        <v>75</v>
      </c>
      <c r="S1440" t="str">
        <f t="shared" si="90"/>
        <v>publishing</v>
      </c>
      <c r="T1440" t="str">
        <f t="shared" si="91"/>
        <v>translations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0">
        <f t="shared" si="88"/>
        <v>42089.829872685186</v>
      </c>
      <c r="K1441">
        <v>1423166101</v>
      </c>
      <c r="L1441" s="10">
        <f t="shared" si="89"/>
        <v>42059.829872685186</v>
      </c>
      <c r="M1441" t="b">
        <v>0</v>
      </c>
      <c r="N1441">
        <v>6</v>
      </c>
      <c r="O1441" t="b">
        <v>0</v>
      </c>
      <c r="P1441" t="s">
        <v>8287</v>
      </c>
      <c r="Q1441" s="6">
        <f>E1441/D1441</f>
        <v>6.6055045871559637E-2</v>
      </c>
      <c r="R1441">
        <f>IFERROR(ROUND(E1441/N1441,0),0)</f>
        <v>30</v>
      </c>
      <c r="S1441" t="str">
        <f t="shared" si="90"/>
        <v>publishing</v>
      </c>
      <c r="T1441" t="str">
        <f t="shared" si="91"/>
        <v>translations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0">
        <f t="shared" si="88"/>
        <v>42535.748414351852</v>
      </c>
      <c r="K1442">
        <v>1461693463</v>
      </c>
      <c r="L1442" s="10">
        <f t="shared" si="89"/>
        <v>42505.748414351852</v>
      </c>
      <c r="M1442" t="b">
        <v>0</v>
      </c>
      <c r="N1442">
        <v>1</v>
      </c>
      <c r="O1442" t="b">
        <v>0</v>
      </c>
      <c r="P1442" t="s">
        <v>8287</v>
      </c>
      <c r="Q1442" s="6">
        <f>E1442/D1442</f>
        <v>7.6923076923076926E-5</v>
      </c>
      <c r="R1442">
        <f>IFERROR(ROUND(E1442/N1442,0),0)</f>
        <v>1</v>
      </c>
      <c r="S1442" t="str">
        <f t="shared" si="90"/>
        <v>publishing</v>
      </c>
      <c r="T1442" t="str">
        <f t="shared" si="91"/>
        <v>translations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0">
        <f t="shared" si="88"/>
        <v>42277.765844907408</v>
      </c>
      <c r="K1443">
        <v>1436811769</v>
      </c>
      <c r="L1443" s="10">
        <f t="shared" si="89"/>
        <v>42217.765844907408</v>
      </c>
      <c r="M1443" t="b">
        <v>0</v>
      </c>
      <c r="N1443">
        <v>3</v>
      </c>
      <c r="O1443" t="b">
        <v>0</v>
      </c>
      <c r="P1443" t="s">
        <v>8287</v>
      </c>
      <c r="Q1443" s="6">
        <f>E1443/D1443</f>
        <v>1.1222222222222222E-2</v>
      </c>
      <c r="R1443">
        <f>IFERROR(ROUND(E1443/N1443,0),0)</f>
        <v>673</v>
      </c>
      <c r="S1443" t="str">
        <f t="shared" si="90"/>
        <v>publishing</v>
      </c>
      <c r="T1443" t="str">
        <f t="shared" si="91"/>
        <v>translations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0">
        <f t="shared" si="88"/>
        <v>42534.64534722222</v>
      </c>
      <c r="K1444">
        <v>1461598158</v>
      </c>
      <c r="L1444" s="10">
        <f t="shared" si="89"/>
        <v>42504.64534722222</v>
      </c>
      <c r="M1444" t="b">
        <v>0</v>
      </c>
      <c r="N1444">
        <v>0</v>
      </c>
      <c r="O1444" t="b">
        <v>0</v>
      </c>
      <c r="P1444" t="s">
        <v>8287</v>
      </c>
      <c r="Q1444" s="6">
        <f>E1444/D1444</f>
        <v>0</v>
      </c>
      <c r="R1444">
        <f>IFERROR(ROUND(E1444/N1444,0),0)</f>
        <v>0</v>
      </c>
      <c r="S1444" t="str">
        <f t="shared" si="90"/>
        <v>publishing</v>
      </c>
      <c r="T1444" t="str">
        <f t="shared" si="91"/>
        <v>translations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0">
        <f t="shared" si="88"/>
        <v>42756.926030092596</v>
      </c>
      <c r="K1445">
        <v>1480803209</v>
      </c>
      <c r="L1445" s="10">
        <f t="shared" si="89"/>
        <v>42726.926030092596</v>
      </c>
      <c r="M1445" t="b">
        <v>0</v>
      </c>
      <c r="N1445">
        <v>0</v>
      </c>
      <c r="O1445" t="b">
        <v>0</v>
      </c>
      <c r="P1445" t="s">
        <v>8287</v>
      </c>
      <c r="Q1445" s="6">
        <f>E1445/D1445</f>
        <v>0</v>
      </c>
      <c r="R1445">
        <f>IFERROR(ROUND(E1445/N1445,0),0)</f>
        <v>0</v>
      </c>
      <c r="S1445" t="str">
        <f t="shared" si="90"/>
        <v>publishing</v>
      </c>
      <c r="T1445" t="str">
        <f t="shared" si="91"/>
        <v>translations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0">
        <f t="shared" si="88"/>
        <v>42278.873402777783</v>
      </c>
      <c r="K1446">
        <v>1436907462</v>
      </c>
      <c r="L1446" s="10">
        <f t="shared" si="89"/>
        <v>42218.873402777783</v>
      </c>
      <c r="M1446" t="b">
        <v>0</v>
      </c>
      <c r="N1446">
        <v>0</v>
      </c>
      <c r="O1446" t="b">
        <v>0</v>
      </c>
      <c r="P1446" t="s">
        <v>8287</v>
      </c>
      <c r="Q1446" s="6">
        <f>E1446/D1446</f>
        <v>0</v>
      </c>
      <c r="R1446">
        <f>IFERROR(ROUND(E1446/N1446,0),0)</f>
        <v>0</v>
      </c>
      <c r="S1446" t="str">
        <f t="shared" si="90"/>
        <v>publishing</v>
      </c>
      <c r="T1446" t="str">
        <f t="shared" si="91"/>
        <v>translations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0">
        <f t="shared" si="88"/>
        <v>42188.542303240742</v>
      </c>
      <c r="K1447">
        <v>1431694855</v>
      </c>
      <c r="L1447" s="10">
        <f t="shared" si="89"/>
        <v>42158.542303240742</v>
      </c>
      <c r="M1447" t="b">
        <v>0</v>
      </c>
      <c r="N1447">
        <v>0</v>
      </c>
      <c r="O1447" t="b">
        <v>0</v>
      </c>
      <c r="P1447" t="s">
        <v>8287</v>
      </c>
      <c r="Q1447" s="6">
        <f>E1447/D1447</f>
        <v>0</v>
      </c>
      <c r="R1447">
        <f>IFERROR(ROUND(E1447/N1447,0),0)</f>
        <v>0</v>
      </c>
      <c r="S1447" t="str">
        <f t="shared" si="90"/>
        <v>publishing</v>
      </c>
      <c r="T1447" t="str">
        <f t="shared" si="91"/>
        <v>translations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0">
        <f t="shared" si="88"/>
        <v>42500.447662037041</v>
      </c>
      <c r="K1448">
        <v>1459507478</v>
      </c>
      <c r="L1448" s="10">
        <f t="shared" si="89"/>
        <v>42480.447662037041</v>
      </c>
      <c r="M1448" t="b">
        <v>0</v>
      </c>
      <c r="N1448">
        <v>0</v>
      </c>
      <c r="O1448" t="b">
        <v>0</v>
      </c>
      <c r="P1448" t="s">
        <v>8287</v>
      </c>
      <c r="Q1448" s="6">
        <f>E1448/D1448</f>
        <v>0</v>
      </c>
      <c r="R1448">
        <f>IFERROR(ROUND(E1448/N1448,0),0)</f>
        <v>0</v>
      </c>
      <c r="S1448" t="str">
        <f t="shared" si="90"/>
        <v>publishing</v>
      </c>
      <c r="T1448" t="str">
        <f t="shared" si="91"/>
        <v>translations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0">
        <f t="shared" si="88"/>
        <v>42578.730717592596</v>
      </c>
      <c r="K1449">
        <v>1465407134</v>
      </c>
      <c r="L1449" s="10">
        <f t="shared" si="89"/>
        <v>42548.730717592596</v>
      </c>
      <c r="M1449" t="b">
        <v>0</v>
      </c>
      <c r="N1449">
        <v>3</v>
      </c>
      <c r="O1449" t="b">
        <v>0</v>
      </c>
      <c r="P1449" t="s">
        <v>8287</v>
      </c>
      <c r="Q1449" s="6">
        <f>E1449/D1449</f>
        <v>1.4999999999999999E-4</v>
      </c>
      <c r="R1449">
        <f>IFERROR(ROUND(E1449/N1449,0),0)</f>
        <v>25</v>
      </c>
      <c r="S1449" t="str">
        <f t="shared" si="90"/>
        <v>publishing</v>
      </c>
      <c r="T1449" t="str">
        <f t="shared" si="91"/>
        <v>translations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0">
        <f t="shared" si="88"/>
        <v>42165.225694444445</v>
      </c>
      <c r="K1450">
        <v>1429655318</v>
      </c>
      <c r="L1450" s="10">
        <f t="shared" si="89"/>
        <v>42134.936550925922</v>
      </c>
      <c r="M1450" t="b">
        <v>0</v>
      </c>
      <c r="N1450">
        <v>0</v>
      </c>
      <c r="O1450" t="b">
        <v>0</v>
      </c>
      <c r="P1450" t="s">
        <v>8287</v>
      </c>
      <c r="Q1450" s="6">
        <f>E1450/D1450</f>
        <v>0</v>
      </c>
      <c r="R1450">
        <f>IFERROR(ROUND(E1450/N1450,0),0)</f>
        <v>0</v>
      </c>
      <c r="S1450" t="str">
        <f t="shared" si="90"/>
        <v>publishing</v>
      </c>
      <c r="T1450" t="str">
        <f t="shared" si="91"/>
        <v>translations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0">
        <f t="shared" si="88"/>
        <v>42153.811400462961</v>
      </c>
      <c r="K1451">
        <v>1427138905</v>
      </c>
      <c r="L1451" s="10">
        <f t="shared" si="89"/>
        <v>42105.811400462961</v>
      </c>
      <c r="M1451" t="b">
        <v>0</v>
      </c>
      <c r="N1451">
        <v>0</v>
      </c>
      <c r="O1451" t="b">
        <v>0</v>
      </c>
      <c r="P1451" t="s">
        <v>8287</v>
      </c>
      <c r="Q1451" s="6">
        <f>E1451/D1451</f>
        <v>0</v>
      </c>
      <c r="R1451">
        <f>IFERROR(ROUND(E1451/N1451,0),0)</f>
        <v>0</v>
      </c>
      <c r="S1451" t="str">
        <f t="shared" si="90"/>
        <v>publishing</v>
      </c>
      <c r="T1451" t="str">
        <f t="shared" si="91"/>
        <v>translations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0">
        <f t="shared" si="88"/>
        <v>42439.171261574069</v>
      </c>
      <c r="K1452">
        <v>1453349197</v>
      </c>
      <c r="L1452" s="10">
        <f t="shared" si="89"/>
        <v>42409.171261574069</v>
      </c>
      <c r="M1452" t="b">
        <v>0</v>
      </c>
      <c r="N1452">
        <v>1</v>
      </c>
      <c r="O1452" t="b">
        <v>0</v>
      </c>
      <c r="P1452" t="s">
        <v>8287</v>
      </c>
      <c r="Q1452" s="6">
        <f>E1452/D1452</f>
        <v>1.0000000000000001E-5</v>
      </c>
      <c r="R1452">
        <f>IFERROR(ROUND(E1452/N1452,0),0)</f>
        <v>1</v>
      </c>
      <c r="S1452" t="str">
        <f t="shared" si="90"/>
        <v>publishing</v>
      </c>
      <c r="T1452" t="str">
        <f t="shared" si="91"/>
        <v>translations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0">
        <f t="shared" si="88"/>
        <v>41981.00068287037</v>
      </c>
      <c r="K1453">
        <v>1413759659</v>
      </c>
      <c r="L1453" s="10">
        <f t="shared" si="89"/>
        <v>41950.959016203706</v>
      </c>
      <c r="M1453" t="b">
        <v>0</v>
      </c>
      <c r="N1453">
        <v>2</v>
      </c>
      <c r="O1453" t="b">
        <v>0</v>
      </c>
      <c r="P1453" t="s">
        <v>8287</v>
      </c>
      <c r="Q1453" s="6">
        <f>E1453/D1453</f>
        <v>1.0554089709762533E-4</v>
      </c>
      <c r="R1453">
        <f>IFERROR(ROUND(E1453/N1453,0),0)</f>
        <v>1</v>
      </c>
      <c r="S1453" t="str">
        <f t="shared" si="90"/>
        <v>publishing</v>
      </c>
      <c r="T1453" t="str">
        <f t="shared" si="91"/>
        <v>translations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0">
        <f t="shared" si="88"/>
        <v>41867.703275462962</v>
      </c>
      <c r="K1454">
        <v>1403974363</v>
      </c>
      <c r="L1454" s="10">
        <f t="shared" si="89"/>
        <v>41837.703275462962</v>
      </c>
      <c r="M1454" t="b">
        <v>0</v>
      </c>
      <c r="N1454">
        <v>0</v>
      </c>
      <c r="O1454" t="b">
        <v>0</v>
      </c>
      <c r="P1454" t="s">
        <v>8287</v>
      </c>
      <c r="Q1454" s="6">
        <f>E1454/D1454</f>
        <v>0</v>
      </c>
      <c r="R1454">
        <f>IFERROR(ROUND(E1454/N1454,0),0)</f>
        <v>0</v>
      </c>
      <c r="S1454" t="str">
        <f t="shared" si="90"/>
        <v>publishing</v>
      </c>
      <c r="T1454" t="str">
        <f t="shared" si="91"/>
        <v>translations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0">
        <f t="shared" si="88"/>
        <v>42859.654479166667</v>
      </c>
      <c r="K1455">
        <v>1488386547</v>
      </c>
      <c r="L1455" s="10">
        <f t="shared" si="89"/>
        <v>42814.696145833332</v>
      </c>
      <c r="M1455" t="b">
        <v>0</v>
      </c>
      <c r="N1455">
        <v>0</v>
      </c>
      <c r="O1455" t="b">
        <v>0</v>
      </c>
      <c r="P1455" t="s">
        <v>8287</v>
      </c>
      <c r="Q1455" s="6">
        <f>E1455/D1455</f>
        <v>0</v>
      </c>
      <c r="R1455">
        <f>IFERROR(ROUND(E1455/N1455,0),0)</f>
        <v>0</v>
      </c>
      <c r="S1455" t="str">
        <f t="shared" si="90"/>
        <v>publishing</v>
      </c>
      <c r="T1455" t="str">
        <f t="shared" si="91"/>
        <v>translations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0">
        <f t="shared" si="88"/>
        <v>42503.915972222225</v>
      </c>
      <c r="K1456">
        <v>1459716480</v>
      </c>
      <c r="L1456" s="10">
        <f t="shared" si="89"/>
        <v>42482.866666666669</v>
      </c>
      <c r="M1456" t="b">
        <v>0</v>
      </c>
      <c r="N1456">
        <v>1</v>
      </c>
      <c r="O1456" t="b">
        <v>0</v>
      </c>
      <c r="P1456" t="s">
        <v>8287</v>
      </c>
      <c r="Q1456" s="6">
        <f>E1456/D1456</f>
        <v>8.5714285714285719E-3</v>
      </c>
      <c r="R1456">
        <f>IFERROR(ROUND(E1456/N1456,0),0)</f>
        <v>15</v>
      </c>
      <c r="S1456" t="str">
        <f t="shared" si="90"/>
        <v>publishing</v>
      </c>
      <c r="T1456" t="str">
        <f t="shared" si="91"/>
        <v>translations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0">
        <f t="shared" si="88"/>
        <v>41906.568749999999</v>
      </c>
      <c r="K1457">
        <v>1405181320</v>
      </c>
      <c r="L1457" s="10">
        <f t="shared" si="89"/>
        <v>41851.672685185185</v>
      </c>
      <c r="M1457" t="b">
        <v>0</v>
      </c>
      <c r="N1457">
        <v>7</v>
      </c>
      <c r="O1457" t="b">
        <v>0</v>
      </c>
      <c r="P1457" t="s">
        <v>8287</v>
      </c>
      <c r="Q1457" s="6">
        <f>E1457/D1457</f>
        <v>0.105</v>
      </c>
      <c r="R1457">
        <f>IFERROR(ROUND(E1457/N1457,0),0)</f>
        <v>225</v>
      </c>
      <c r="S1457" t="str">
        <f t="shared" si="90"/>
        <v>publishing</v>
      </c>
      <c r="T1457" t="str">
        <f t="shared" si="91"/>
        <v>translations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0">
        <f t="shared" si="88"/>
        <v>42757.668576388889</v>
      </c>
      <c r="K1458">
        <v>1480867365</v>
      </c>
      <c r="L1458" s="10">
        <f t="shared" si="89"/>
        <v>42727.668576388889</v>
      </c>
      <c r="M1458" t="b">
        <v>0</v>
      </c>
      <c r="N1458">
        <v>3</v>
      </c>
      <c r="O1458" t="b">
        <v>0</v>
      </c>
      <c r="P1458" t="s">
        <v>8287</v>
      </c>
      <c r="Q1458" s="6">
        <f>E1458/D1458</f>
        <v>2.9000000000000001E-2</v>
      </c>
      <c r="R1458">
        <f>IFERROR(ROUND(E1458/N1458,0),0)</f>
        <v>48</v>
      </c>
      <c r="S1458" t="str">
        <f t="shared" si="90"/>
        <v>publishing</v>
      </c>
      <c r="T1458" t="str">
        <f t="shared" si="91"/>
        <v>translations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0">
        <f t="shared" si="88"/>
        <v>42338.938009259262</v>
      </c>
      <c r="K1459">
        <v>1444685444</v>
      </c>
      <c r="L1459" s="10">
        <f t="shared" si="89"/>
        <v>42308.89634259259</v>
      </c>
      <c r="M1459" t="b">
        <v>0</v>
      </c>
      <c r="N1459">
        <v>0</v>
      </c>
      <c r="O1459" t="b">
        <v>0</v>
      </c>
      <c r="P1459" t="s">
        <v>8287</v>
      </c>
      <c r="Q1459" s="6">
        <f>E1459/D1459</f>
        <v>0</v>
      </c>
      <c r="R1459">
        <f>IFERROR(ROUND(E1459/N1459,0),0)</f>
        <v>0</v>
      </c>
      <c r="S1459" t="str">
        <f t="shared" si="90"/>
        <v>publishing</v>
      </c>
      <c r="T1459" t="str">
        <f t="shared" si="91"/>
        <v>translations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0">
        <f t="shared" si="88"/>
        <v>41881.166666666664</v>
      </c>
      <c r="K1460">
        <v>1405097760</v>
      </c>
      <c r="L1460" s="10">
        <f t="shared" si="89"/>
        <v>41850.705555555556</v>
      </c>
      <c r="M1460" t="b">
        <v>0</v>
      </c>
      <c r="N1460">
        <v>0</v>
      </c>
      <c r="O1460" t="b">
        <v>0</v>
      </c>
      <c r="P1460" t="s">
        <v>8287</v>
      </c>
      <c r="Q1460" s="6">
        <f>E1460/D1460</f>
        <v>0</v>
      </c>
      <c r="R1460">
        <f>IFERROR(ROUND(E1460/N1460,0),0)</f>
        <v>0</v>
      </c>
      <c r="S1460" t="str">
        <f t="shared" si="90"/>
        <v>publishing</v>
      </c>
      <c r="T1460" t="str">
        <f t="shared" si="91"/>
        <v>translations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0">
        <f t="shared" si="88"/>
        <v>42359.725694444445</v>
      </c>
      <c r="K1461">
        <v>1446612896</v>
      </c>
      <c r="L1461" s="10">
        <f t="shared" si="89"/>
        <v>42331.204814814817</v>
      </c>
      <c r="M1461" t="b">
        <v>0</v>
      </c>
      <c r="N1461">
        <v>0</v>
      </c>
      <c r="O1461" t="b">
        <v>0</v>
      </c>
      <c r="P1461" t="s">
        <v>8287</v>
      </c>
      <c r="Q1461" s="6">
        <f>E1461/D1461</f>
        <v>0</v>
      </c>
      <c r="R1461">
        <f>IFERROR(ROUND(E1461/N1461,0),0)</f>
        <v>0</v>
      </c>
      <c r="S1461" t="str">
        <f t="shared" si="90"/>
        <v>publishing</v>
      </c>
      <c r="T1461" t="str">
        <f t="shared" si="91"/>
        <v>translations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0">
        <f t="shared" si="88"/>
        <v>41992.989583333328</v>
      </c>
      <c r="K1462">
        <v>1412371898</v>
      </c>
      <c r="L1462" s="10">
        <f t="shared" si="89"/>
        <v>41934.896967592591</v>
      </c>
      <c r="M1462" t="b">
        <v>0</v>
      </c>
      <c r="N1462">
        <v>0</v>
      </c>
      <c r="O1462" t="b">
        <v>0</v>
      </c>
      <c r="P1462" t="s">
        <v>8287</v>
      </c>
      <c r="Q1462" s="6">
        <f>E1462/D1462</f>
        <v>0</v>
      </c>
      <c r="R1462">
        <f>IFERROR(ROUND(E1462/N1462,0),0)</f>
        <v>0</v>
      </c>
      <c r="S1462" t="str">
        <f t="shared" si="90"/>
        <v>publishing</v>
      </c>
      <c r="T1462" t="str">
        <f t="shared" si="91"/>
        <v>translations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0">
        <f t="shared" si="88"/>
        <v>41952</v>
      </c>
      <c r="K1463">
        <v>1410967754</v>
      </c>
      <c r="L1463" s="10">
        <f t="shared" si="89"/>
        <v>41918.645300925928</v>
      </c>
      <c r="M1463" t="b">
        <v>1</v>
      </c>
      <c r="N1463">
        <v>340</v>
      </c>
      <c r="O1463" t="b">
        <v>1</v>
      </c>
      <c r="P1463" t="s">
        <v>8288</v>
      </c>
      <c r="Q1463" s="6">
        <f>E1463/D1463</f>
        <v>1.012446</v>
      </c>
      <c r="R1463">
        <f>IFERROR(ROUND(E1463/N1463,0),0)</f>
        <v>45</v>
      </c>
      <c r="S1463" t="str">
        <f t="shared" si="90"/>
        <v>publishing</v>
      </c>
      <c r="T1463" t="str">
        <f t="shared" si="91"/>
        <v>radio &amp; podcasts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0">
        <f t="shared" si="88"/>
        <v>41393.662858796299</v>
      </c>
      <c r="K1464">
        <v>1363017271</v>
      </c>
      <c r="L1464" s="10">
        <f t="shared" si="89"/>
        <v>41363.662858796299</v>
      </c>
      <c r="M1464" t="b">
        <v>1</v>
      </c>
      <c r="N1464">
        <v>150</v>
      </c>
      <c r="O1464" t="b">
        <v>1</v>
      </c>
      <c r="P1464" t="s">
        <v>8288</v>
      </c>
      <c r="Q1464" s="6">
        <f>E1464/D1464</f>
        <v>1.085175</v>
      </c>
      <c r="R1464">
        <f>IFERROR(ROUND(E1464/N1464,0),0)</f>
        <v>29</v>
      </c>
      <c r="S1464" t="str">
        <f t="shared" si="90"/>
        <v>publishing</v>
      </c>
      <c r="T1464" t="str">
        <f t="shared" si="91"/>
        <v>radio &amp; podcasts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0">
        <f t="shared" si="88"/>
        <v>41390.869652777779</v>
      </c>
      <c r="K1465">
        <v>1361483538</v>
      </c>
      <c r="L1465" s="10">
        <f t="shared" si="89"/>
        <v>41345.911319444444</v>
      </c>
      <c r="M1465" t="b">
        <v>1</v>
      </c>
      <c r="N1465">
        <v>25</v>
      </c>
      <c r="O1465" t="b">
        <v>1</v>
      </c>
      <c r="P1465" t="s">
        <v>8288</v>
      </c>
      <c r="Q1465" s="6">
        <f>E1465/D1465</f>
        <v>1.4766666666666666</v>
      </c>
      <c r="R1465">
        <f>IFERROR(ROUND(E1465/N1465,0),0)</f>
        <v>35</v>
      </c>
      <c r="S1465" t="str">
        <f t="shared" si="90"/>
        <v>publishing</v>
      </c>
      <c r="T1465" t="str">
        <f t="shared" si="91"/>
        <v>radio &amp; podcasts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0">
        <f t="shared" si="88"/>
        <v>41340.661550925928</v>
      </c>
      <c r="K1466">
        <v>1358437958</v>
      </c>
      <c r="L1466" s="10">
        <f t="shared" si="89"/>
        <v>41310.661550925928</v>
      </c>
      <c r="M1466" t="b">
        <v>1</v>
      </c>
      <c r="N1466">
        <v>234</v>
      </c>
      <c r="O1466" t="b">
        <v>1</v>
      </c>
      <c r="P1466" t="s">
        <v>8288</v>
      </c>
      <c r="Q1466" s="6">
        <f>E1466/D1466</f>
        <v>1.6319999999999999</v>
      </c>
      <c r="R1466">
        <f>IFERROR(ROUND(E1466/N1466,0),0)</f>
        <v>35</v>
      </c>
      <c r="S1466" t="str">
        <f t="shared" si="90"/>
        <v>publishing</v>
      </c>
      <c r="T1466" t="str">
        <f t="shared" si="91"/>
        <v>radio &amp; podcasts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0">
        <f t="shared" si="88"/>
        <v>41009.125</v>
      </c>
      <c r="K1467">
        <v>1329759452</v>
      </c>
      <c r="L1467" s="10">
        <f t="shared" si="89"/>
        <v>40978.734398148146</v>
      </c>
      <c r="M1467" t="b">
        <v>1</v>
      </c>
      <c r="N1467">
        <v>2602</v>
      </c>
      <c r="O1467" t="b">
        <v>1</v>
      </c>
      <c r="P1467" t="s">
        <v>8288</v>
      </c>
      <c r="Q1467" s="6">
        <f>E1467/D1467</f>
        <v>4.5641449999999999</v>
      </c>
      <c r="R1467">
        <f>IFERROR(ROUND(E1467/N1467,0),0)</f>
        <v>53</v>
      </c>
      <c r="S1467" t="str">
        <f t="shared" si="90"/>
        <v>publishing</v>
      </c>
      <c r="T1467" t="str">
        <f t="shared" si="91"/>
        <v>radio &amp; podcasts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0">
        <f t="shared" si="88"/>
        <v>42400.208333333328</v>
      </c>
      <c r="K1468">
        <v>1449029266</v>
      </c>
      <c r="L1468" s="10">
        <f t="shared" si="89"/>
        <v>42359.172060185185</v>
      </c>
      <c r="M1468" t="b">
        <v>1</v>
      </c>
      <c r="N1468">
        <v>248</v>
      </c>
      <c r="O1468" t="b">
        <v>1</v>
      </c>
      <c r="P1468" t="s">
        <v>8288</v>
      </c>
      <c r="Q1468" s="6">
        <f>E1468/D1468</f>
        <v>1.0787731249999999</v>
      </c>
      <c r="R1468">
        <f>IFERROR(ROUND(E1468/N1468,0),0)</f>
        <v>70</v>
      </c>
      <c r="S1468" t="str">
        <f t="shared" si="90"/>
        <v>publishing</v>
      </c>
      <c r="T1468" t="str">
        <f t="shared" si="91"/>
        <v>radio &amp; podcasts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0">
        <f t="shared" si="88"/>
        <v>41012.760243055556</v>
      </c>
      <c r="K1469">
        <v>1327518885</v>
      </c>
      <c r="L1469" s="10">
        <f t="shared" si="89"/>
        <v>40952.80190972222</v>
      </c>
      <c r="M1469" t="b">
        <v>1</v>
      </c>
      <c r="N1469">
        <v>600</v>
      </c>
      <c r="O1469" t="b">
        <v>1</v>
      </c>
      <c r="P1469" t="s">
        <v>8288</v>
      </c>
      <c r="Q1469" s="6">
        <f>E1469/D1469</f>
        <v>1.1508</v>
      </c>
      <c r="R1469">
        <f>IFERROR(ROUND(E1469/N1469,0),0)</f>
        <v>77</v>
      </c>
      <c r="S1469" t="str">
        <f t="shared" si="90"/>
        <v>publishing</v>
      </c>
      <c r="T1469" t="str">
        <f t="shared" si="91"/>
        <v>radio &amp; podcasts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0">
        <f t="shared" si="88"/>
        <v>40725.014456018514</v>
      </c>
      <c r="K1470">
        <v>1302654049</v>
      </c>
      <c r="L1470" s="10">
        <f t="shared" si="89"/>
        <v>40665.014456018514</v>
      </c>
      <c r="M1470" t="b">
        <v>1</v>
      </c>
      <c r="N1470">
        <v>293</v>
      </c>
      <c r="O1470" t="b">
        <v>1</v>
      </c>
      <c r="P1470" t="s">
        <v>8288</v>
      </c>
      <c r="Q1470" s="6">
        <f>E1470/D1470</f>
        <v>1.0236842105263158</v>
      </c>
      <c r="R1470">
        <f>IFERROR(ROUND(E1470/N1470,0),0)</f>
        <v>33</v>
      </c>
      <c r="S1470" t="str">
        <f t="shared" si="90"/>
        <v>publishing</v>
      </c>
      <c r="T1470" t="str">
        <f t="shared" si="91"/>
        <v>radio &amp; podcasts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0">
        <f t="shared" si="88"/>
        <v>41339.598483796297</v>
      </c>
      <c r="K1471">
        <v>1358346109</v>
      </c>
      <c r="L1471" s="10">
        <f t="shared" si="89"/>
        <v>41309.598483796297</v>
      </c>
      <c r="M1471" t="b">
        <v>1</v>
      </c>
      <c r="N1471">
        <v>321</v>
      </c>
      <c r="O1471" t="b">
        <v>1</v>
      </c>
      <c r="P1471" t="s">
        <v>8288</v>
      </c>
      <c r="Q1471" s="6">
        <f>E1471/D1471</f>
        <v>1.0842485875706214</v>
      </c>
      <c r="R1471">
        <f>IFERROR(ROUND(E1471/N1471,0),0)</f>
        <v>149</v>
      </c>
      <c r="S1471" t="str">
        <f t="shared" si="90"/>
        <v>publishing</v>
      </c>
      <c r="T1471" t="str">
        <f t="shared" si="91"/>
        <v>radio &amp; podcasts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0">
        <f t="shared" si="88"/>
        <v>41290.827118055553</v>
      </c>
      <c r="K1472">
        <v>1354909863</v>
      </c>
      <c r="L1472" s="10">
        <f t="shared" si="89"/>
        <v>41269.827118055553</v>
      </c>
      <c r="M1472" t="b">
        <v>1</v>
      </c>
      <c r="N1472">
        <v>81</v>
      </c>
      <c r="O1472" t="b">
        <v>1</v>
      </c>
      <c r="P1472" t="s">
        <v>8288</v>
      </c>
      <c r="Q1472" s="6">
        <f>E1472/D1472</f>
        <v>1.2513333333333334</v>
      </c>
      <c r="R1472">
        <f>IFERROR(ROUND(E1472/N1472,0),0)</f>
        <v>23</v>
      </c>
      <c r="S1472" t="str">
        <f t="shared" si="90"/>
        <v>publishing</v>
      </c>
      <c r="T1472" t="str">
        <f t="shared" si="91"/>
        <v>radio &amp; podcasts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0">
        <f t="shared" si="88"/>
        <v>42122.957569444443</v>
      </c>
      <c r="K1473">
        <v>1426028334</v>
      </c>
      <c r="L1473" s="10">
        <f t="shared" si="89"/>
        <v>42092.957569444443</v>
      </c>
      <c r="M1473" t="b">
        <v>1</v>
      </c>
      <c r="N1473">
        <v>343</v>
      </c>
      <c r="O1473" t="b">
        <v>1</v>
      </c>
      <c r="P1473" t="s">
        <v>8288</v>
      </c>
      <c r="Q1473" s="6">
        <f>E1473/D1473</f>
        <v>1.03840625</v>
      </c>
      <c r="R1473">
        <f>IFERROR(ROUND(E1473/N1473,0),0)</f>
        <v>97</v>
      </c>
      <c r="S1473" t="str">
        <f t="shared" si="90"/>
        <v>publishing</v>
      </c>
      <c r="T1473" t="str">
        <f t="shared" si="91"/>
        <v>radio &amp; podcasts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0">
        <f t="shared" si="88"/>
        <v>41582.542858796296</v>
      </c>
      <c r="K1474">
        <v>1379336503</v>
      </c>
      <c r="L1474" s="10">
        <f t="shared" si="89"/>
        <v>41552.542858796296</v>
      </c>
      <c r="M1474" t="b">
        <v>1</v>
      </c>
      <c r="N1474">
        <v>336</v>
      </c>
      <c r="O1474" t="b">
        <v>1</v>
      </c>
      <c r="P1474" t="s">
        <v>8288</v>
      </c>
      <c r="Q1474" s="6">
        <f>E1474/D1474</f>
        <v>1.3870400000000001</v>
      </c>
      <c r="R1474">
        <f>IFERROR(ROUND(E1474/N1474,0),0)</f>
        <v>103</v>
      </c>
      <c r="S1474" t="str">
        <f t="shared" si="90"/>
        <v>publishing</v>
      </c>
      <c r="T1474" t="str">
        <f t="shared" si="91"/>
        <v>radio &amp; podcasts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0">
        <f t="shared" ref="J1475:J1538" si="92">(I1475/86400)+25569+(-5+24)</f>
        <v>40988.979618055557</v>
      </c>
      <c r="K1475">
        <v>1328052639</v>
      </c>
      <c r="L1475" s="10">
        <f t="shared" ref="L1475:L1538" si="93">(K1475/86400)+25569+(-5+24)</f>
        <v>40958.979618055557</v>
      </c>
      <c r="M1475" t="b">
        <v>1</v>
      </c>
      <c r="N1475">
        <v>47</v>
      </c>
      <c r="O1475" t="b">
        <v>1</v>
      </c>
      <c r="P1475" t="s">
        <v>8288</v>
      </c>
      <c r="Q1475" s="6">
        <f>E1475/D1475</f>
        <v>1.20516</v>
      </c>
      <c r="R1475">
        <f>IFERROR(ROUND(E1475/N1475,0),0)</f>
        <v>38</v>
      </c>
      <c r="S1475" t="str">
        <f t="shared" ref="S1475:S1538" si="94">LEFT(P1475,FIND("/",P1475)-1)</f>
        <v>publishing</v>
      </c>
      <c r="T1475" t="str">
        <f t="shared" ref="T1475:T1538" si="95">RIGHT(P1475,LEN(P1475)-FIND("/",P1475))</f>
        <v>radio &amp; podcasts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0">
        <f t="shared" si="92"/>
        <v>41549.72791666667</v>
      </c>
      <c r="K1476">
        <v>1376501292</v>
      </c>
      <c r="L1476" s="10">
        <f t="shared" si="93"/>
        <v>41519.72791666667</v>
      </c>
      <c r="M1476" t="b">
        <v>1</v>
      </c>
      <c r="N1476">
        <v>76</v>
      </c>
      <c r="O1476" t="b">
        <v>1</v>
      </c>
      <c r="P1476" t="s">
        <v>8288</v>
      </c>
      <c r="Q1476" s="6">
        <f>E1476/D1476</f>
        <v>1.1226666666666667</v>
      </c>
      <c r="R1476">
        <f>IFERROR(ROUND(E1476/N1476,0),0)</f>
        <v>44</v>
      </c>
      <c r="S1476" t="str">
        <f t="shared" si="94"/>
        <v>publishing</v>
      </c>
      <c r="T1476" t="str">
        <f t="shared" si="95"/>
        <v>radio &amp; podcasts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0">
        <f t="shared" si="92"/>
        <v>42012.207638888889</v>
      </c>
      <c r="K1477">
        <v>1416244863</v>
      </c>
      <c r="L1477" s="10">
        <f t="shared" si="93"/>
        <v>41979.722951388889</v>
      </c>
      <c r="M1477" t="b">
        <v>1</v>
      </c>
      <c r="N1477">
        <v>441</v>
      </c>
      <c r="O1477" t="b">
        <v>1</v>
      </c>
      <c r="P1477" t="s">
        <v>8288</v>
      </c>
      <c r="Q1477" s="6">
        <f>E1477/D1477</f>
        <v>1.8866966666666667</v>
      </c>
      <c r="R1477">
        <f>IFERROR(ROUND(E1477/N1477,0),0)</f>
        <v>64</v>
      </c>
      <c r="S1477" t="str">
        <f t="shared" si="94"/>
        <v>publishing</v>
      </c>
      <c r="T1477" t="str">
        <f t="shared" si="95"/>
        <v>radio &amp; podcasts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0">
        <f t="shared" si="92"/>
        <v>40815.041921296295</v>
      </c>
      <c r="K1478">
        <v>1313024422</v>
      </c>
      <c r="L1478" s="10">
        <f t="shared" si="93"/>
        <v>40785.041921296295</v>
      </c>
      <c r="M1478" t="b">
        <v>1</v>
      </c>
      <c r="N1478">
        <v>916</v>
      </c>
      <c r="O1478" t="b">
        <v>1</v>
      </c>
      <c r="P1478" t="s">
        <v>8288</v>
      </c>
      <c r="Q1478" s="6">
        <f>E1478/D1478</f>
        <v>6.6155466666666669</v>
      </c>
      <c r="R1478">
        <f>IFERROR(ROUND(E1478/N1478,0),0)</f>
        <v>43</v>
      </c>
      <c r="S1478" t="str">
        <f t="shared" si="94"/>
        <v>publishing</v>
      </c>
      <c r="T1478" t="str">
        <f t="shared" si="95"/>
        <v>radio &amp; podcasts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0">
        <f t="shared" si="92"/>
        <v>40919.125</v>
      </c>
      <c r="K1479">
        <v>1319467604</v>
      </c>
      <c r="L1479" s="10">
        <f t="shared" si="93"/>
        <v>40859.615787037037</v>
      </c>
      <c r="M1479" t="b">
        <v>1</v>
      </c>
      <c r="N1479">
        <v>369</v>
      </c>
      <c r="O1479" t="b">
        <v>1</v>
      </c>
      <c r="P1479" t="s">
        <v>8288</v>
      </c>
      <c r="Q1479" s="6">
        <f>E1479/D1479</f>
        <v>1.1131</v>
      </c>
      <c r="R1479">
        <f>IFERROR(ROUND(E1479/N1479,0),0)</f>
        <v>90</v>
      </c>
      <c r="S1479" t="str">
        <f t="shared" si="94"/>
        <v>publishing</v>
      </c>
      <c r="T1479" t="str">
        <f t="shared" si="95"/>
        <v>radio &amp; podcasts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0">
        <f t="shared" si="92"/>
        <v>41427.871678240743</v>
      </c>
      <c r="K1480">
        <v>1367355313</v>
      </c>
      <c r="L1480" s="10">
        <f t="shared" si="93"/>
        <v>41413.871678240743</v>
      </c>
      <c r="M1480" t="b">
        <v>1</v>
      </c>
      <c r="N1480">
        <v>20242</v>
      </c>
      <c r="O1480" t="b">
        <v>1</v>
      </c>
      <c r="P1480" t="s">
        <v>8288</v>
      </c>
      <c r="Q1480" s="6">
        <f>E1480/D1480</f>
        <v>11.8161422</v>
      </c>
      <c r="R1480">
        <f>IFERROR(ROUND(E1480/N1480,0),0)</f>
        <v>29</v>
      </c>
      <c r="S1480" t="str">
        <f t="shared" si="94"/>
        <v>publishing</v>
      </c>
      <c r="T1480" t="str">
        <f t="shared" si="95"/>
        <v>radio &amp; podcasts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0">
        <f t="shared" si="92"/>
        <v>41788.165972222225</v>
      </c>
      <c r="K1481">
        <v>1398448389</v>
      </c>
      <c r="L1481" s="10">
        <f t="shared" si="93"/>
        <v>41773.745243055557</v>
      </c>
      <c r="M1481" t="b">
        <v>1</v>
      </c>
      <c r="N1481">
        <v>71</v>
      </c>
      <c r="O1481" t="b">
        <v>1</v>
      </c>
      <c r="P1481" t="s">
        <v>8288</v>
      </c>
      <c r="Q1481" s="6">
        <f>E1481/D1481</f>
        <v>1.37375</v>
      </c>
      <c r="R1481">
        <f>IFERROR(ROUND(E1481/N1481,0),0)</f>
        <v>31</v>
      </c>
      <c r="S1481" t="str">
        <f t="shared" si="94"/>
        <v>publishing</v>
      </c>
      <c r="T1481" t="str">
        <f t="shared" si="95"/>
        <v>radio &amp; podcasts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0">
        <f t="shared" si="92"/>
        <v>41500.708333333336</v>
      </c>
      <c r="K1482">
        <v>1373408699</v>
      </c>
      <c r="L1482" s="10">
        <f t="shared" si="93"/>
        <v>41483.934016203704</v>
      </c>
      <c r="M1482" t="b">
        <v>1</v>
      </c>
      <c r="N1482">
        <v>635</v>
      </c>
      <c r="O1482" t="b">
        <v>1</v>
      </c>
      <c r="P1482" t="s">
        <v>8288</v>
      </c>
      <c r="Q1482" s="6">
        <f>E1482/D1482</f>
        <v>1.170404</v>
      </c>
      <c r="R1482">
        <f>IFERROR(ROUND(E1482/N1482,0),0)</f>
        <v>92</v>
      </c>
      <c r="S1482" t="str">
        <f t="shared" si="94"/>
        <v>publishing</v>
      </c>
      <c r="T1482" t="str">
        <f t="shared" si="95"/>
        <v>radio &amp; podcasts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0">
        <f t="shared" si="92"/>
        <v>41599.922974537039</v>
      </c>
      <c r="K1483">
        <v>1380838145</v>
      </c>
      <c r="L1483" s="10">
        <f t="shared" si="93"/>
        <v>41569.922974537039</v>
      </c>
      <c r="M1483" t="b">
        <v>0</v>
      </c>
      <c r="N1483">
        <v>6</v>
      </c>
      <c r="O1483" t="b">
        <v>0</v>
      </c>
      <c r="P1483" t="s">
        <v>8275</v>
      </c>
      <c r="Q1483" s="6">
        <f>E1483/D1483</f>
        <v>2.1000000000000001E-2</v>
      </c>
      <c r="R1483">
        <f>IFERROR(ROUND(E1483/N1483,0),0)</f>
        <v>18</v>
      </c>
      <c r="S1483" t="str">
        <f t="shared" si="94"/>
        <v>publishing</v>
      </c>
      <c r="T1483" t="str">
        <f t="shared" si="95"/>
        <v>fiction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0">
        <f t="shared" si="92"/>
        <v>41178.327083333337</v>
      </c>
      <c r="K1484">
        <v>1345062936</v>
      </c>
      <c r="L1484" s="10">
        <f t="shared" si="93"/>
        <v>41155.858055555553</v>
      </c>
      <c r="M1484" t="b">
        <v>0</v>
      </c>
      <c r="N1484">
        <v>1</v>
      </c>
      <c r="O1484" t="b">
        <v>0</v>
      </c>
      <c r="P1484" t="s">
        <v>8275</v>
      </c>
      <c r="Q1484" s="6">
        <f>E1484/D1484</f>
        <v>1E-3</v>
      </c>
      <c r="R1484">
        <f>IFERROR(ROUND(E1484/N1484,0),0)</f>
        <v>5</v>
      </c>
      <c r="S1484" t="str">
        <f t="shared" si="94"/>
        <v>publishing</v>
      </c>
      <c r="T1484" t="str">
        <f t="shared" si="95"/>
        <v>fiction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0">
        <f t="shared" si="92"/>
        <v>42592.192997685182</v>
      </c>
      <c r="K1485">
        <v>1467002275</v>
      </c>
      <c r="L1485" s="10">
        <f t="shared" si="93"/>
        <v>42567.192997685182</v>
      </c>
      <c r="M1485" t="b">
        <v>0</v>
      </c>
      <c r="N1485">
        <v>2</v>
      </c>
      <c r="O1485" t="b">
        <v>0</v>
      </c>
      <c r="P1485" t="s">
        <v>8275</v>
      </c>
      <c r="Q1485" s="6">
        <f>E1485/D1485</f>
        <v>7.1428571428571426E-3</v>
      </c>
      <c r="R1485">
        <f>IFERROR(ROUND(E1485/N1485,0),0)</f>
        <v>25</v>
      </c>
      <c r="S1485" t="str">
        <f t="shared" si="94"/>
        <v>publishing</v>
      </c>
      <c r="T1485" t="str">
        <f t="shared" si="95"/>
        <v>fiction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0">
        <f t="shared" si="92"/>
        <v>41130.618750000001</v>
      </c>
      <c r="K1486">
        <v>1337834963</v>
      </c>
      <c r="L1486" s="10">
        <f t="shared" si="93"/>
        <v>41072.200960648144</v>
      </c>
      <c r="M1486" t="b">
        <v>0</v>
      </c>
      <c r="N1486">
        <v>0</v>
      </c>
      <c r="O1486" t="b">
        <v>0</v>
      </c>
      <c r="P1486" t="s">
        <v>8275</v>
      </c>
      <c r="Q1486" s="6">
        <f>E1486/D1486</f>
        <v>0</v>
      </c>
      <c r="R1486">
        <f>IFERROR(ROUND(E1486/N1486,0),0)</f>
        <v>0</v>
      </c>
      <c r="S1486" t="str">
        <f t="shared" si="94"/>
        <v>publishing</v>
      </c>
      <c r="T1486" t="str">
        <f t="shared" si="95"/>
        <v>fiction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0">
        <f t="shared" si="92"/>
        <v>42194.795983796299</v>
      </c>
      <c r="K1487">
        <v>1430939173</v>
      </c>
      <c r="L1487" s="10">
        <f t="shared" si="93"/>
        <v>42149.795983796299</v>
      </c>
      <c r="M1487" t="b">
        <v>0</v>
      </c>
      <c r="N1487">
        <v>3</v>
      </c>
      <c r="O1487" t="b">
        <v>0</v>
      </c>
      <c r="P1487" t="s">
        <v>8275</v>
      </c>
      <c r="Q1487" s="6">
        <f>E1487/D1487</f>
        <v>2.2388059701492536E-2</v>
      </c>
      <c r="R1487">
        <f>IFERROR(ROUND(E1487/N1487,0),0)</f>
        <v>50</v>
      </c>
      <c r="S1487" t="str">
        <f t="shared" si="94"/>
        <v>publishing</v>
      </c>
      <c r="T1487" t="str">
        <f t="shared" si="95"/>
        <v>fiction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0">
        <f t="shared" si="92"/>
        <v>42081.168530092589</v>
      </c>
      <c r="K1488">
        <v>1422417761</v>
      </c>
      <c r="L1488" s="10">
        <f t="shared" si="93"/>
        <v>42051.168530092589</v>
      </c>
      <c r="M1488" t="b">
        <v>0</v>
      </c>
      <c r="N1488">
        <v>3</v>
      </c>
      <c r="O1488" t="b">
        <v>0</v>
      </c>
      <c r="P1488" t="s">
        <v>8275</v>
      </c>
      <c r="Q1488" s="6">
        <f>E1488/D1488</f>
        <v>2.3999999999999998E-3</v>
      </c>
      <c r="R1488">
        <f>IFERROR(ROUND(E1488/N1488,0),0)</f>
        <v>16</v>
      </c>
      <c r="S1488" t="str">
        <f t="shared" si="94"/>
        <v>publishing</v>
      </c>
      <c r="T1488" t="str">
        <f t="shared" si="95"/>
        <v>fiction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0">
        <f t="shared" si="92"/>
        <v>42603.917488425926</v>
      </c>
      <c r="K1489">
        <v>1467583271</v>
      </c>
      <c r="L1489" s="10">
        <f t="shared" si="93"/>
        <v>42573.917488425926</v>
      </c>
      <c r="M1489" t="b">
        <v>0</v>
      </c>
      <c r="N1489">
        <v>0</v>
      </c>
      <c r="O1489" t="b">
        <v>0</v>
      </c>
      <c r="P1489" t="s">
        <v>8275</v>
      </c>
      <c r="Q1489" s="6">
        <f>E1489/D1489</f>
        <v>0</v>
      </c>
      <c r="R1489">
        <f>IFERROR(ROUND(E1489/N1489,0),0)</f>
        <v>0</v>
      </c>
      <c r="S1489" t="str">
        <f t="shared" si="94"/>
        <v>publishing</v>
      </c>
      <c r="T1489" t="str">
        <f t="shared" si="95"/>
        <v>fiction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0">
        <f t="shared" si="92"/>
        <v>41663.563194444447</v>
      </c>
      <c r="K1490">
        <v>1386336660</v>
      </c>
      <c r="L1490" s="10">
        <f t="shared" si="93"/>
        <v>41633.563194444447</v>
      </c>
      <c r="M1490" t="b">
        <v>0</v>
      </c>
      <c r="N1490">
        <v>6</v>
      </c>
      <c r="O1490" t="b">
        <v>0</v>
      </c>
      <c r="P1490" t="s">
        <v>8275</v>
      </c>
      <c r="Q1490" s="6">
        <f>E1490/D1490</f>
        <v>2.4E-2</v>
      </c>
      <c r="R1490">
        <f>IFERROR(ROUND(E1490/N1490,0),0)</f>
        <v>60</v>
      </c>
      <c r="S1490" t="str">
        <f t="shared" si="94"/>
        <v>publishing</v>
      </c>
      <c r="T1490" t="str">
        <f t="shared" si="95"/>
        <v>fiction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0">
        <f t="shared" si="92"/>
        <v>41247.653379629628</v>
      </c>
      <c r="K1491">
        <v>1350398452</v>
      </c>
      <c r="L1491" s="10">
        <f t="shared" si="93"/>
        <v>41217.611712962964</v>
      </c>
      <c r="M1491" t="b">
        <v>0</v>
      </c>
      <c r="N1491">
        <v>0</v>
      </c>
      <c r="O1491" t="b">
        <v>0</v>
      </c>
      <c r="P1491" t="s">
        <v>8275</v>
      </c>
      <c r="Q1491" s="6">
        <f>E1491/D1491</f>
        <v>0</v>
      </c>
      <c r="R1491">
        <f>IFERROR(ROUND(E1491/N1491,0),0)</f>
        <v>0</v>
      </c>
      <c r="S1491" t="str">
        <f t="shared" si="94"/>
        <v>publishing</v>
      </c>
      <c r="T1491" t="str">
        <f t="shared" si="95"/>
        <v>fiction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0">
        <f t="shared" si="92"/>
        <v>41568.561041666668</v>
      </c>
      <c r="K1492">
        <v>1378214874</v>
      </c>
      <c r="L1492" s="10">
        <f t="shared" si="93"/>
        <v>41539.561041666668</v>
      </c>
      <c r="M1492" t="b">
        <v>0</v>
      </c>
      <c r="N1492">
        <v>19</v>
      </c>
      <c r="O1492" t="b">
        <v>0</v>
      </c>
      <c r="P1492" t="s">
        <v>8275</v>
      </c>
      <c r="Q1492" s="6">
        <f>E1492/D1492</f>
        <v>0.30862068965517242</v>
      </c>
      <c r="R1492">
        <f>IFERROR(ROUND(E1492/N1492,0),0)</f>
        <v>47</v>
      </c>
      <c r="S1492" t="str">
        <f t="shared" si="94"/>
        <v>publishing</v>
      </c>
      <c r="T1492" t="str">
        <f t="shared" si="95"/>
        <v>fiction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0">
        <f t="shared" si="92"/>
        <v>42069.651388888888</v>
      </c>
      <c r="K1493">
        <v>1418922443</v>
      </c>
      <c r="L1493" s="10">
        <f t="shared" si="93"/>
        <v>42010.713460648149</v>
      </c>
      <c r="M1493" t="b">
        <v>0</v>
      </c>
      <c r="N1493">
        <v>1</v>
      </c>
      <c r="O1493" t="b">
        <v>0</v>
      </c>
      <c r="P1493" t="s">
        <v>8275</v>
      </c>
      <c r="Q1493" s="6">
        <f>E1493/D1493</f>
        <v>8.3333333333333329E-2</v>
      </c>
      <c r="R1493">
        <f>IFERROR(ROUND(E1493/N1493,0),0)</f>
        <v>100</v>
      </c>
      <c r="S1493" t="str">
        <f t="shared" si="94"/>
        <v>publishing</v>
      </c>
      <c r="T1493" t="str">
        <f t="shared" si="95"/>
        <v>fiction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0">
        <f t="shared" si="92"/>
        <v>40731.884791666671</v>
      </c>
      <c r="K1494">
        <v>1305839646</v>
      </c>
      <c r="L1494" s="10">
        <f t="shared" si="93"/>
        <v>40701.884791666671</v>
      </c>
      <c r="M1494" t="b">
        <v>0</v>
      </c>
      <c r="N1494">
        <v>2</v>
      </c>
      <c r="O1494" t="b">
        <v>0</v>
      </c>
      <c r="P1494" t="s">
        <v>8275</v>
      </c>
      <c r="Q1494" s="6">
        <f>E1494/D1494</f>
        <v>7.4999999999999997E-3</v>
      </c>
      <c r="R1494">
        <f>IFERROR(ROUND(E1494/N1494,0),0)</f>
        <v>15</v>
      </c>
      <c r="S1494" t="str">
        <f t="shared" si="94"/>
        <v>publishing</v>
      </c>
      <c r="T1494" t="str">
        <f t="shared" si="95"/>
        <v>fiction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0">
        <f t="shared" si="92"/>
        <v>41460.866608796292</v>
      </c>
      <c r="K1495">
        <v>1368823675</v>
      </c>
      <c r="L1495" s="10">
        <f t="shared" si="93"/>
        <v>41430.866608796292</v>
      </c>
      <c r="M1495" t="b">
        <v>0</v>
      </c>
      <c r="N1495">
        <v>0</v>
      </c>
      <c r="O1495" t="b">
        <v>0</v>
      </c>
      <c r="P1495" t="s">
        <v>8275</v>
      </c>
      <c r="Q1495" s="6">
        <f>E1495/D1495</f>
        <v>0</v>
      </c>
      <c r="R1495">
        <f>IFERROR(ROUND(E1495/N1495,0),0)</f>
        <v>0</v>
      </c>
      <c r="S1495" t="str">
        <f t="shared" si="94"/>
        <v>publishing</v>
      </c>
      <c r="T1495" t="str">
        <f t="shared" si="95"/>
        <v>fiction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0">
        <f t="shared" si="92"/>
        <v>42116.651388888888</v>
      </c>
      <c r="K1496">
        <v>1425489613</v>
      </c>
      <c r="L1496" s="10">
        <f t="shared" si="93"/>
        <v>42086.722372685181</v>
      </c>
      <c r="M1496" t="b">
        <v>0</v>
      </c>
      <c r="N1496">
        <v>11</v>
      </c>
      <c r="O1496" t="b">
        <v>0</v>
      </c>
      <c r="P1496" t="s">
        <v>8275</v>
      </c>
      <c r="Q1496" s="6">
        <f>E1496/D1496</f>
        <v>8.8999999999999996E-2</v>
      </c>
      <c r="R1496">
        <f>IFERROR(ROUND(E1496/N1496,0),0)</f>
        <v>40</v>
      </c>
      <c r="S1496" t="str">
        <f t="shared" si="94"/>
        <v>publishing</v>
      </c>
      <c r="T1496" t="str">
        <f t="shared" si="95"/>
        <v>fiction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0">
        <f t="shared" si="92"/>
        <v>40801.789710648147</v>
      </c>
      <c r="K1497">
        <v>1311879431</v>
      </c>
      <c r="L1497" s="10">
        <f t="shared" si="93"/>
        <v>40771.789710648147</v>
      </c>
      <c r="M1497" t="b">
        <v>0</v>
      </c>
      <c r="N1497">
        <v>0</v>
      </c>
      <c r="O1497" t="b">
        <v>0</v>
      </c>
      <c r="P1497" t="s">
        <v>8275</v>
      </c>
      <c r="Q1497" s="6">
        <f>E1497/D1497</f>
        <v>0</v>
      </c>
      <c r="R1497">
        <f>IFERROR(ROUND(E1497/N1497,0),0)</f>
        <v>0</v>
      </c>
      <c r="S1497" t="str">
        <f t="shared" si="94"/>
        <v>publishing</v>
      </c>
      <c r="T1497" t="str">
        <f t="shared" si="95"/>
        <v>fiction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0">
        <f t="shared" si="92"/>
        <v>41917.475219907406</v>
      </c>
      <c r="K1498">
        <v>1405682659</v>
      </c>
      <c r="L1498" s="10">
        <f t="shared" si="93"/>
        <v>41857.475219907406</v>
      </c>
      <c r="M1498" t="b">
        <v>0</v>
      </c>
      <c r="N1498">
        <v>0</v>
      </c>
      <c r="O1498" t="b">
        <v>0</v>
      </c>
      <c r="P1498" t="s">
        <v>8275</v>
      </c>
      <c r="Q1498" s="6">
        <f>E1498/D1498</f>
        <v>0</v>
      </c>
      <c r="R1498">
        <f>IFERROR(ROUND(E1498/N1498,0),0)</f>
        <v>0</v>
      </c>
      <c r="S1498" t="str">
        <f t="shared" si="94"/>
        <v>publishing</v>
      </c>
      <c r="T1498" t="str">
        <f t="shared" si="95"/>
        <v>fiction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0">
        <f t="shared" si="92"/>
        <v>41505.821527777778</v>
      </c>
      <c r="K1499">
        <v>1371655522</v>
      </c>
      <c r="L1499" s="10">
        <f t="shared" si="93"/>
        <v>41463.64261574074</v>
      </c>
      <c r="M1499" t="b">
        <v>0</v>
      </c>
      <c r="N1499">
        <v>1</v>
      </c>
      <c r="O1499" t="b">
        <v>0</v>
      </c>
      <c r="P1499" t="s">
        <v>8275</v>
      </c>
      <c r="Q1499" s="6">
        <f>E1499/D1499</f>
        <v>6.666666666666667E-5</v>
      </c>
      <c r="R1499">
        <f>IFERROR(ROUND(E1499/N1499,0),0)</f>
        <v>1</v>
      </c>
      <c r="S1499" t="str">
        <f t="shared" si="94"/>
        <v>publishing</v>
      </c>
      <c r="T1499" t="str">
        <f t="shared" si="95"/>
        <v>fiction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0">
        <f t="shared" si="92"/>
        <v>41904.983541666668</v>
      </c>
      <c r="K1500">
        <v>1405899378</v>
      </c>
      <c r="L1500" s="10">
        <f t="shared" si="93"/>
        <v>41859.983541666668</v>
      </c>
      <c r="M1500" t="b">
        <v>0</v>
      </c>
      <c r="N1500">
        <v>3</v>
      </c>
      <c r="O1500" t="b">
        <v>0</v>
      </c>
      <c r="P1500" t="s">
        <v>8275</v>
      </c>
      <c r="Q1500" s="6">
        <f>E1500/D1500</f>
        <v>1.9E-2</v>
      </c>
      <c r="R1500">
        <f>IFERROR(ROUND(E1500/N1500,0),0)</f>
        <v>19</v>
      </c>
      <c r="S1500" t="str">
        <f t="shared" si="94"/>
        <v>publishing</v>
      </c>
      <c r="T1500" t="str">
        <f t="shared" si="95"/>
        <v>fiction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0">
        <f t="shared" si="92"/>
        <v>42606.007326388892</v>
      </c>
      <c r="K1501">
        <v>1465171833</v>
      </c>
      <c r="L1501" s="10">
        <f t="shared" si="93"/>
        <v>42546.007326388892</v>
      </c>
      <c r="M1501" t="b">
        <v>0</v>
      </c>
      <c r="N1501">
        <v>1</v>
      </c>
      <c r="O1501" t="b">
        <v>0</v>
      </c>
      <c r="P1501" t="s">
        <v>8275</v>
      </c>
      <c r="Q1501" s="6">
        <f>E1501/D1501</f>
        <v>2.5000000000000001E-3</v>
      </c>
      <c r="R1501">
        <f>IFERROR(ROUND(E1501/N1501,0),0)</f>
        <v>5</v>
      </c>
      <c r="S1501" t="str">
        <f t="shared" si="94"/>
        <v>publishing</v>
      </c>
      <c r="T1501" t="str">
        <f t="shared" si="95"/>
        <v>fiction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0">
        <f t="shared" si="92"/>
        <v>41414.904594907406</v>
      </c>
      <c r="K1502">
        <v>1364852557</v>
      </c>
      <c r="L1502" s="10">
        <f t="shared" si="93"/>
        <v>41384.904594907406</v>
      </c>
      <c r="M1502" t="b">
        <v>0</v>
      </c>
      <c r="N1502">
        <v>15</v>
      </c>
      <c r="O1502" t="b">
        <v>0</v>
      </c>
      <c r="P1502" t="s">
        <v>8275</v>
      </c>
      <c r="Q1502" s="6">
        <f>E1502/D1502</f>
        <v>0.25035714285714283</v>
      </c>
      <c r="R1502">
        <f>IFERROR(ROUND(E1502/N1502,0),0)</f>
        <v>47</v>
      </c>
      <c r="S1502" t="str">
        <f t="shared" si="94"/>
        <v>publishing</v>
      </c>
      <c r="T1502" t="str">
        <f t="shared" si="95"/>
        <v>fiction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0">
        <f t="shared" si="92"/>
        <v>42212.583599537036</v>
      </c>
      <c r="K1503">
        <v>1433772023</v>
      </c>
      <c r="L1503" s="10">
        <f t="shared" si="93"/>
        <v>42182.583599537036</v>
      </c>
      <c r="M1503" t="b">
        <v>1</v>
      </c>
      <c r="N1503">
        <v>885</v>
      </c>
      <c r="O1503" t="b">
        <v>1</v>
      </c>
      <c r="P1503" t="s">
        <v>8285</v>
      </c>
      <c r="Q1503" s="6">
        <f>E1503/D1503</f>
        <v>1.6633076923076924</v>
      </c>
      <c r="R1503">
        <f>IFERROR(ROUND(E1503/N1503,0),0)</f>
        <v>98</v>
      </c>
      <c r="S1503" t="str">
        <f t="shared" si="94"/>
        <v>photography</v>
      </c>
      <c r="T1503" t="str">
        <f t="shared" si="95"/>
        <v>photobooks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0">
        <f t="shared" si="92"/>
        <v>42473.916666666672</v>
      </c>
      <c r="K1504">
        <v>1456491680</v>
      </c>
      <c r="L1504" s="10">
        <f t="shared" si="93"/>
        <v>42445.542592592596</v>
      </c>
      <c r="M1504" t="b">
        <v>1</v>
      </c>
      <c r="N1504">
        <v>329</v>
      </c>
      <c r="O1504" t="b">
        <v>1</v>
      </c>
      <c r="P1504" t="s">
        <v>8285</v>
      </c>
      <c r="Q1504" s="6">
        <f>E1504/D1504</f>
        <v>1.0144545454545455</v>
      </c>
      <c r="R1504">
        <f>IFERROR(ROUND(E1504/N1504,0),0)</f>
        <v>68</v>
      </c>
      <c r="S1504" t="str">
        <f t="shared" si="94"/>
        <v>photography</v>
      </c>
      <c r="T1504" t="str">
        <f t="shared" si="95"/>
        <v>photobooks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0">
        <f t="shared" si="92"/>
        <v>42685.347233796296</v>
      </c>
      <c r="K1505">
        <v>1472026801</v>
      </c>
      <c r="L1505" s="10">
        <f t="shared" si="93"/>
        <v>42625.347233796296</v>
      </c>
      <c r="M1505" t="b">
        <v>1</v>
      </c>
      <c r="N1505">
        <v>71</v>
      </c>
      <c r="O1505" t="b">
        <v>1</v>
      </c>
      <c r="P1505" t="s">
        <v>8285</v>
      </c>
      <c r="Q1505" s="6">
        <f>E1505/D1505</f>
        <v>1.0789146666666667</v>
      </c>
      <c r="R1505">
        <f>IFERROR(ROUND(E1505/N1505,0),0)</f>
        <v>57</v>
      </c>
      <c r="S1505" t="str">
        <f t="shared" si="94"/>
        <v>photography</v>
      </c>
      <c r="T1505" t="str">
        <f t="shared" si="95"/>
        <v>photobooks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0">
        <f t="shared" si="92"/>
        <v>41819.356249999997</v>
      </c>
      <c r="K1506">
        <v>1399996024</v>
      </c>
      <c r="L1506" s="10">
        <f t="shared" si="93"/>
        <v>41791.657685185186</v>
      </c>
      <c r="M1506" t="b">
        <v>1</v>
      </c>
      <c r="N1506">
        <v>269</v>
      </c>
      <c r="O1506" t="b">
        <v>1</v>
      </c>
      <c r="P1506" t="s">
        <v>8285</v>
      </c>
      <c r="Q1506" s="6">
        <f>E1506/D1506</f>
        <v>2.7793846153846156</v>
      </c>
      <c r="R1506">
        <f>IFERROR(ROUND(E1506/N1506,0),0)</f>
        <v>67</v>
      </c>
      <c r="S1506" t="str">
        <f t="shared" si="94"/>
        <v>photography</v>
      </c>
      <c r="T1506" t="str">
        <f t="shared" si="95"/>
        <v>photobooks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0">
        <f t="shared" si="92"/>
        <v>42470.834027777775</v>
      </c>
      <c r="K1507">
        <v>1455446303</v>
      </c>
      <c r="L1507" s="10">
        <f t="shared" si="93"/>
        <v>42433.44332175926</v>
      </c>
      <c r="M1507" t="b">
        <v>1</v>
      </c>
      <c r="N1507">
        <v>345</v>
      </c>
      <c r="O1507" t="b">
        <v>1</v>
      </c>
      <c r="P1507" t="s">
        <v>8285</v>
      </c>
      <c r="Q1507" s="6">
        <f>E1507/D1507</f>
        <v>1.0358125</v>
      </c>
      <c r="R1507">
        <f>IFERROR(ROUND(E1507/N1507,0),0)</f>
        <v>48</v>
      </c>
      <c r="S1507" t="str">
        <f t="shared" si="94"/>
        <v>photography</v>
      </c>
      <c r="T1507" t="str">
        <f t="shared" si="95"/>
        <v>photobooks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0">
        <f t="shared" si="92"/>
        <v>41863.785925925928</v>
      </c>
      <c r="K1508">
        <v>1403635904</v>
      </c>
      <c r="L1508" s="10">
        <f t="shared" si="93"/>
        <v>41833.785925925928</v>
      </c>
      <c r="M1508" t="b">
        <v>1</v>
      </c>
      <c r="N1508">
        <v>43</v>
      </c>
      <c r="O1508" t="b">
        <v>1</v>
      </c>
      <c r="P1508" t="s">
        <v>8285</v>
      </c>
      <c r="Q1508" s="6">
        <f>E1508/D1508</f>
        <v>1.1140000000000001</v>
      </c>
      <c r="R1508">
        <f>IFERROR(ROUND(E1508/N1508,0),0)</f>
        <v>39</v>
      </c>
      <c r="S1508" t="str">
        <f t="shared" si="94"/>
        <v>photography</v>
      </c>
      <c r="T1508" t="str">
        <f t="shared" si="95"/>
        <v>photobooks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0">
        <f t="shared" si="92"/>
        <v>40332.340277777781</v>
      </c>
      <c r="K1509">
        <v>1268822909</v>
      </c>
      <c r="L1509" s="10">
        <f t="shared" si="93"/>
        <v>40273.450335648144</v>
      </c>
      <c r="M1509" t="b">
        <v>1</v>
      </c>
      <c r="N1509">
        <v>33</v>
      </c>
      <c r="O1509" t="b">
        <v>1</v>
      </c>
      <c r="P1509" t="s">
        <v>8285</v>
      </c>
      <c r="Q1509" s="6">
        <f>E1509/D1509</f>
        <v>2.15</v>
      </c>
      <c r="R1509">
        <f>IFERROR(ROUND(E1509/N1509,0),0)</f>
        <v>78</v>
      </c>
      <c r="S1509" t="str">
        <f t="shared" si="94"/>
        <v>photography</v>
      </c>
      <c r="T1509" t="str">
        <f t="shared" si="95"/>
        <v>photobooks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0">
        <f t="shared" si="92"/>
        <v>41836.614363425928</v>
      </c>
      <c r="K1510">
        <v>1401201881</v>
      </c>
      <c r="L1510" s="10">
        <f t="shared" si="93"/>
        <v>41805.614363425928</v>
      </c>
      <c r="M1510" t="b">
        <v>1</v>
      </c>
      <c r="N1510">
        <v>211</v>
      </c>
      <c r="O1510" t="b">
        <v>1</v>
      </c>
      <c r="P1510" t="s">
        <v>8285</v>
      </c>
      <c r="Q1510" s="6">
        <f>E1510/D1510</f>
        <v>1.1076216216216217</v>
      </c>
      <c r="R1510">
        <f>IFERROR(ROUND(E1510/N1510,0),0)</f>
        <v>97</v>
      </c>
      <c r="S1510" t="str">
        <f t="shared" si="94"/>
        <v>photography</v>
      </c>
      <c r="T1510" t="str">
        <f t="shared" si="95"/>
        <v>photobooks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0">
        <f t="shared" si="92"/>
        <v>42799.957638888889</v>
      </c>
      <c r="K1511">
        <v>1484570885</v>
      </c>
      <c r="L1511" s="10">
        <f t="shared" si="93"/>
        <v>42770.533391203702</v>
      </c>
      <c r="M1511" t="b">
        <v>1</v>
      </c>
      <c r="N1511">
        <v>196</v>
      </c>
      <c r="O1511" t="b">
        <v>1</v>
      </c>
      <c r="P1511" t="s">
        <v>8285</v>
      </c>
      <c r="Q1511" s="6">
        <f>E1511/D1511</f>
        <v>1.2364125714285714</v>
      </c>
      <c r="R1511">
        <f>IFERROR(ROUND(E1511/N1511,0),0)</f>
        <v>110</v>
      </c>
      <c r="S1511" t="str">
        <f t="shared" si="94"/>
        <v>photography</v>
      </c>
      <c r="T1511" t="str">
        <f t="shared" si="95"/>
        <v>photobooks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0">
        <f t="shared" si="92"/>
        <v>41858.385162037041</v>
      </c>
      <c r="K1512">
        <v>1403169278</v>
      </c>
      <c r="L1512" s="10">
        <f t="shared" si="93"/>
        <v>41828.385162037041</v>
      </c>
      <c r="M1512" t="b">
        <v>1</v>
      </c>
      <c r="N1512">
        <v>405</v>
      </c>
      <c r="O1512" t="b">
        <v>1</v>
      </c>
      <c r="P1512" t="s">
        <v>8285</v>
      </c>
      <c r="Q1512" s="6">
        <f>E1512/D1512</f>
        <v>1.0103500000000001</v>
      </c>
      <c r="R1512">
        <f>IFERROR(ROUND(E1512/N1512,0),0)</f>
        <v>40</v>
      </c>
      <c r="S1512" t="str">
        <f t="shared" si="94"/>
        <v>photography</v>
      </c>
      <c r="T1512" t="str">
        <f t="shared" si="95"/>
        <v>photobooks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0">
        <f t="shared" si="92"/>
        <v>42345.625046296293</v>
      </c>
      <c r="K1513">
        <v>1445263204</v>
      </c>
      <c r="L1513" s="10">
        <f t="shared" si="93"/>
        <v>42315.583379629628</v>
      </c>
      <c r="M1513" t="b">
        <v>1</v>
      </c>
      <c r="N1513">
        <v>206</v>
      </c>
      <c r="O1513" t="b">
        <v>1</v>
      </c>
      <c r="P1513" t="s">
        <v>8285</v>
      </c>
      <c r="Q1513" s="6">
        <f>E1513/D1513</f>
        <v>1.1179285714285714</v>
      </c>
      <c r="R1513">
        <f>IFERROR(ROUND(E1513/N1513,0),0)</f>
        <v>76</v>
      </c>
      <c r="S1513" t="str">
        <f t="shared" si="94"/>
        <v>photography</v>
      </c>
      <c r="T1513" t="str">
        <f t="shared" si="95"/>
        <v>photobooks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0">
        <f t="shared" si="92"/>
        <v>42790.684479166666</v>
      </c>
      <c r="K1514">
        <v>1483719939</v>
      </c>
      <c r="L1514" s="10">
        <f t="shared" si="93"/>
        <v>42760.684479166666</v>
      </c>
      <c r="M1514" t="b">
        <v>1</v>
      </c>
      <c r="N1514">
        <v>335</v>
      </c>
      <c r="O1514" t="b">
        <v>1</v>
      </c>
      <c r="P1514" t="s">
        <v>8285</v>
      </c>
      <c r="Q1514" s="6">
        <f>E1514/D1514</f>
        <v>5.5877142857142861</v>
      </c>
      <c r="R1514">
        <f>IFERROR(ROUND(E1514/N1514,0),0)</f>
        <v>58</v>
      </c>
      <c r="S1514" t="str">
        <f t="shared" si="94"/>
        <v>photography</v>
      </c>
      <c r="T1514" t="str">
        <f t="shared" si="95"/>
        <v>photobooks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0">
        <f t="shared" si="92"/>
        <v>41855.637337962966</v>
      </c>
      <c r="K1515">
        <v>1402931866</v>
      </c>
      <c r="L1515" s="10">
        <f t="shared" si="93"/>
        <v>41825.637337962966</v>
      </c>
      <c r="M1515" t="b">
        <v>1</v>
      </c>
      <c r="N1515">
        <v>215</v>
      </c>
      <c r="O1515" t="b">
        <v>1</v>
      </c>
      <c r="P1515" t="s">
        <v>8285</v>
      </c>
      <c r="Q1515" s="6">
        <f>E1515/D1515</f>
        <v>1.5001875</v>
      </c>
      <c r="R1515">
        <f>IFERROR(ROUND(E1515/N1515,0),0)</f>
        <v>56</v>
      </c>
      <c r="S1515" t="str">
        <f t="shared" si="94"/>
        <v>photography</v>
      </c>
      <c r="T1515" t="str">
        <f t="shared" si="95"/>
        <v>photobooks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0">
        <f t="shared" si="92"/>
        <v>42293.597685185188</v>
      </c>
      <c r="K1516">
        <v>1439907640</v>
      </c>
      <c r="L1516" s="10">
        <f t="shared" si="93"/>
        <v>42253.597685185188</v>
      </c>
      <c r="M1516" t="b">
        <v>1</v>
      </c>
      <c r="N1516">
        <v>176</v>
      </c>
      <c r="O1516" t="b">
        <v>1</v>
      </c>
      <c r="P1516" t="s">
        <v>8285</v>
      </c>
      <c r="Q1516" s="6">
        <f>E1516/D1516</f>
        <v>1.0647599999999999</v>
      </c>
      <c r="R1516">
        <f>IFERROR(ROUND(E1516/N1516,0),0)</f>
        <v>151</v>
      </c>
      <c r="S1516" t="str">
        <f t="shared" si="94"/>
        <v>photography</v>
      </c>
      <c r="T1516" t="str">
        <f t="shared" si="95"/>
        <v>photobooks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0">
        <f t="shared" si="92"/>
        <v>42464.211770833332</v>
      </c>
      <c r="K1517">
        <v>1455516297</v>
      </c>
      <c r="L1517" s="10">
        <f t="shared" si="93"/>
        <v>42434.253437499996</v>
      </c>
      <c r="M1517" t="b">
        <v>1</v>
      </c>
      <c r="N1517">
        <v>555</v>
      </c>
      <c r="O1517" t="b">
        <v>1</v>
      </c>
      <c r="P1517" t="s">
        <v>8285</v>
      </c>
      <c r="Q1517" s="6">
        <f>E1517/D1517</f>
        <v>1.57189</v>
      </c>
      <c r="R1517">
        <f>IFERROR(ROUND(E1517/N1517,0),0)</f>
        <v>850</v>
      </c>
      <c r="S1517" t="str">
        <f t="shared" si="94"/>
        <v>photography</v>
      </c>
      <c r="T1517" t="str">
        <f t="shared" si="95"/>
        <v>photobooks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0">
        <f t="shared" si="92"/>
        <v>42668.583333333328</v>
      </c>
      <c r="K1518">
        <v>1473160292</v>
      </c>
      <c r="L1518" s="10">
        <f t="shared" si="93"/>
        <v>42638.466342592597</v>
      </c>
      <c r="M1518" t="b">
        <v>1</v>
      </c>
      <c r="N1518">
        <v>116</v>
      </c>
      <c r="O1518" t="b">
        <v>1</v>
      </c>
      <c r="P1518" t="s">
        <v>8285</v>
      </c>
      <c r="Q1518" s="6">
        <f>E1518/D1518</f>
        <v>1.0865882352941176</v>
      </c>
      <c r="R1518">
        <f>IFERROR(ROUND(E1518/N1518,0),0)</f>
        <v>159</v>
      </c>
      <c r="S1518" t="str">
        <f t="shared" si="94"/>
        <v>photography</v>
      </c>
      <c r="T1518" t="str">
        <f t="shared" si="95"/>
        <v>photobooks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0">
        <f t="shared" si="92"/>
        <v>41998.25</v>
      </c>
      <c r="K1519">
        <v>1415194553</v>
      </c>
      <c r="L1519" s="10">
        <f t="shared" si="93"/>
        <v>41967.56658564815</v>
      </c>
      <c r="M1519" t="b">
        <v>1</v>
      </c>
      <c r="N1519">
        <v>615</v>
      </c>
      <c r="O1519" t="b">
        <v>1</v>
      </c>
      <c r="P1519" t="s">
        <v>8285</v>
      </c>
      <c r="Q1519" s="6">
        <f>E1519/D1519</f>
        <v>1.6197999999999999</v>
      </c>
      <c r="R1519">
        <f>IFERROR(ROUND(E1519/N1519,0),0)</f>
        <v>40</v>
      </c>
      <c r="S1519" t="str">
        <f t="shared" si="94"/>
        <v>photography</v>
      </c>
      <c r="T1519" t="str">
        <f t="shared" si="95"/>
        <v>photobooks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0">
        <f t="shared" si="92"/>
        <v>41809.8200462963</v>
      </c>
      <c r="K1520">
        <v>1398973252</v>
      </c>
      <c r="L1520" s="10">
        <f t="shared" si="93"/>
        <v>41779.8200462963</v>
      </c>
      <c r="M1520" t="b">
        <v>1</v>
      </c>
      <c r="N1520">
        <v>236</v>
      </c>
      <c r="O1520" t="b">
        <v>1</v>
      </c>
      <c r="P1520" t="s">
        <v>8285</v>
      </c>
      <c r="Q1520" s="6">
        <f>E1520/D1520</f>
        <v>2.0536666666666665</v>
      </c>
      <c r="R1520">
        <f>IFERROR(ROUND(E1520/N1520,0),0)</f>
        <v>131</v>
      </c>
      <c r="S1520" t="str">
        <f t="shared" si="94"/>
        <v>photography</v>
      </c>
      <c r="T1520" t="str">
        <f t="shared" si="95"/>
        <v>photobooks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0">
        <f t="shared" si="92"/>
        <v>41829.915972222225</v>
      </c>
      <c r="K1521">
        <v>1400867283</v>
      </c>
      <c r="L1521" s="10">
        <f t="shared" si="93"/>
        <v>41801.741701388892</v>
      </c>
      <c r="M1521" t="b">
        <v>1</v>
      </c>
      <c r="N1521">
        <v>145</v>
      </c>
      <c r="O1521" t="b">
        <v>1</v>
      </c>
      <c r="P1521" t="s">
        <v>8285</v>
      </c>
      <c r="Q1521" s="6">
        <f>E1521/D1521</f>
        <v>1.033638888888889</v>
      </c>
      <c r="R1521">
        <f>IFERROR(ROUND(E1521/N1521,0),0)</f>
        <v>64</v>
      </c>
      <c r="S1521" t="str">
        <f t="shared" si="94"/>
        <v>photography</v>
      </c>
      <c r="T1521" t="str">
        <f t="shared" si="95"/>
        <v>photobooks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0">
        <f t="shared" si="92"/>
        <v>42011.166666666672</v>
      </c>
      <c r="K1522">
        <v>1415824513</v>
      </c>
      <c r="L1522" s="10">
        <f t="shared" si="93"/>
        <v>41974.857789351852</v>
      </c>
      <c r="M1522" t="b">
        <v>1</v>
      </c>
      <c r="N1522">
        <v>167</v>
      </c>
      <c r="O1522" t="b">
        <v>1</v>
      </c>
      <c r="P1522" t="s">
        <v>8285</v>
      </c>
      <c r="Q1522" s="6">
        <f>E1522/D1522</f>
        <v>1.0347222222222223</v>
      </c>
      <c r="R1522">
        <f>IFERROR(ROUND(E1522/N1522,0),0)</f>
        <v>112</v>
      </c>
      <c r="S1522" t="str">
        <f t="shared" si="94"/>
        <v>photography</v>
      </c>
      <c r="T1522" t="str">
        <f t="shared" si="95"/>
        <v>photobooks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0">
        <f t="shared" si="92"/>
        <v>42547.167719907404</v>
      </c>
      <c r="K1523">
        <v>1462248091</v>
      </c>
      <c r="L1523" s="10">
        <f t="shared" si="93"/>
        <v>42512.167719907404</v>
      </c>
      <c r="M1523" t="b">
        <v>1</v>
      </c>
      <c r="N1523">
        <v>235</v>
      </c>
      <c r="O1523" t="b">
        <v>1</v>
      </c>
      <c r="P1523" t="s">
        <v>8285</v>
      </c>
      <c r="Q1523" s="6">
        <f>E1523/D1523</f>
        <v>1.0681333333333334</v>
      </c>
      <c r="R1523">
        <f>IFERROR(ROUND(E1523/N1523,0),0)</f>
        <v>170</v>
      </c>
      <c r="S1523" t="str">
        <f t="shared" si="94"/>
        <v>photography</v>
      </c>
      <c r="T1523" t="str">
        <f t="shared" si="95"/>
        <v>photobooks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0">
        <f t="shared" si="92"/>
        <v>41948.830312500002</v>
      </c>
      <c r="K1524">
        <v>1410983739</v>
      </c>
      <c r="L1524" s="10">
        <f t="shared" si="93"/>
        <v>41918.830312500002</v>
      </c>
      <c r="M1524" t="b">
        <v>1</v>
      </c>
      <c r="N1524">
        <v>452</v>
      </c>
      <c r="O1524" t="b">
        <v>1</v>
      </c>
      <c r="P1524" t="s">
        <v>8285</v>
      </c>
      <c r="Q1524" s="6">
        <f>E1524/D1524</f>
        <v>1.3896574712643677</v>
      </c>
      <c r="R1524">
        <f>IFERROR(ROUND(E1524/N1524,0),0)</f>
        <v>134</v>
      </c>
      <c r="S1524" t="str">
        <f t="shared" si="94"/>
        <v>photography</v>
      </c>
      <c r="T1524" t="str">
        <f t="shared" si="95"/>
        <v>photobooks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0">
        <f t="shared" si="92"/>
        <v>42015</v>
      </c>
      <c r="K1525">
        <v>1416592916</v>
      </c>
      <c r="L1525" s="10">
        <f t="shared" si="93"/>
        <v>41983.751342592594</v>
      </c>
      <c r="M1525" t="b">
        <v>1</v>
      </c>
      <c r="N1525">
        <v>241</v>
      </c>
      <c r="O1525" t="b">
        <v>1</v>
      </c>
      <c r="P1525" t="s">
        <v>8285</v>
      </c>
      <c r="Q1525" s="6">
        <f>E1525/D1525</f>
        <v>1.2484324324324325</v>
      </c>
      <c r="R1525">
        <f>IFERROR(ROUND(E1525/N1525,0),0)</f>
        <v>96</v>
      </c>
      <c r="S1525" t="str">
        <f t="shared" si="94"/>
        <v>photography</v>
      </c>
      <c r="T1525" t="str">
        <f t="shared" si="95"/>
        <v>photobooks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0">
        <f t="shared" si="92"/>
        <v>42805.501041666663</v>
      </c>
      <c r="K1526">
        <v>1485000090</v>
      </c>
      <c r="L1526" s="10">
        <f t="shared" si="93"/>
        <v>42775.501041666663</v>
      </c>
      <c r="M1526" t="b">
        <v>1</v>
      </c>
      <c r="N1526">
        <v>28</v>
      </c>
      <c r="O1526" t="b">
        <v>1</v>
      </c>
      <c r="P1526" t="s">
        <v>8285</v>
      </c>
      <c r="Q1526" s="6">
        <f>E1526/D1526</f>
        <v>2.0699999999999998</v>
      </c>
      <c r="R1526">
        <f>IFERROR(ROUND(E1526/N1526,0),0)</f>
        <v>222</v>
      </c>
      <c r="S1526" t="str">
        <f t="shared" si="94"/>
        <v>photography</v>
      </c>
      <c r="T1526" t="str">
        <f t="shared" si="95"/>
        <v>photobooks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0">
        <f t="shared" si="92"/>
        <v>42619.702986111108</v>
      </c>
      <c r="K1527">
        <v>1468947138</v>
      </c>
      <c r="L1527" s="10">
        <f t="shared" si="93"/>
        <v>42589.702986111108</v>
      </c>
      <c r="M1527" t="b">
        <v>1</v>
      </c>
      <c r="N1527">
        <v>140</v>
      </c>
      <c r="O1527" t="b">
        <v>1</v>
      </c>
      <c r="P1527" t="s">
        <v>8285</v>
      </c>
      <c r="Q1527" s="6">
        <f>E1527/D1527</f>
        <v>1.7400576923076922</v>
      </c>
      <c r="R1527">
        <f>IFERROR(ROUND(E1527/N1527,0),0)</f>
        <v>32</v>
      </c>
      <c r="S1527" t="str">
        <f t="shared" si="94"/>
        <v>photography</v>
      </c>
      <c r="T1527" t="str">
        <f t="shared" si="95"/>
        <v>photobooks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0">
        <f t="shared" si="92"/>
        <v>42407.276006944448</v>
      </c>
      <c r="K1528">
        <v>1448951847</v>
      </c>
      <c r="L1528" s="10">
        <f t="shared" si="93"/>
        <v>42358.276006944448</v>
      </c>
      <c r="M1528" t="b">
        <v>1</v>
      </c>
      <c r="N1528">
        <v>280</v>
      </c>
      <c r="O1528" t="b">
        <v>1</v>
      </c>
      <c r="P1528" t="s">
        <v>8285</v>
      </c>
      <c r="Q1528" s="6">
        <f>E1528/D1528</f>
        <v>1.2032608695652174</v>
      </c>
      <c r="R1528">
        <f>IFERROR(ROUND(E1528/N1528,0),0)</f>
        <v>99</v>
      </c>
      <c r="S1528" t="str">
        <f t="shared" si="94"/>
        <v>photography</v>
      </c>
      <c r="T1528" t="str">
        <f t="shared" si="95"/>
        <v>photobooks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0">
        <f t="shared" si="92"/>
        <v>42827.558865740742</v>
      </c>
      <c r="K1529">
        <v>1487082286</v>
      </c>
      <c r="L1529" s="10">
        <f t="shared" si="93"/>
        <v>42799.600532407407</v>
      </c>
      <c r="M1529" t="b">
        <v>1</v>
      </c>
      <c r="N1529">
        <v>70</v>
      </c>
      <c r="O1529" t="b">
        <v>1</v>
      </c>
      <c r="P1529" t="s">
        <v>8285</v>
      </c>
      <c r="Q1529" s="6">
        <f>E1529/D1529</f>
        <v>1.1044428571428573</v>
      </c>
      <c r="R1529">
        <f>IFERROR(ROUND(E1529/N1529,0),0)</f>
        <v>55</v>
      </c>
      <c r="S1529" t="str">
        <f t="shared" si="94"/>
        <v>photography</v>
      </c>
      <c r="T1529" t="str">
        <f t="shared" si="95"/>
        <v>photobooks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0">
        <f t="shared" si="92"/>
        <v>42786</v>
      </c>
      <c r="K1530">
        <v>1483292122</v>
      </c>
      <c r="L1530" s="10">
        <f t="shared" si="93"/>
        <v>42755.732893518521</v>
      </c>
      <c r="M1530" t="b">
        <v>1</v>
      </c>
      <c r="N1530">
        <v>160</v>
      </c>
      <c r="O1530" t="b">
        <v>1</v>
      </c>
      <c r="P1530" t="s">
        <v>8285</v>
      </c>
      <c r="Q1530" s="6">
        <f>E1530/D1530</f>
        <v>2.8156666666666665</v>
      </c>
      <c r="R1530">
        <f>IFERROR(ROUND(E1530/N1530,0),0)</f>
        <v>53</v>
      </c>
      <c r="S1530" t="str">
        <f t="shared" si="94"/>
        <v>photography</v>
      </c>
      <c r="T1530" t="str">
        <f t="shared" si="95"/>
        <v>photobooks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0">
        <f t="shared" si="92"/>
        <v>42101.587037037039</v>
      </c>
      <c r="K1531">
        <v>1424185520</v>
      </c>
      <c r="L1531" s="10">
        <f t="shared" si="93"/>
        <v>42071.628703703704</v>
      </c>
      <c r="M1531" t="b">
        <v>1</v>
      </c>
      <c r="N1531">
        <v>141</v>
      </c>
      <c r="O1531" t="b">
        <v>1</v>
      </c>
      <c r="P1531" t="s">
        <v>8285</v>
      </c>
      <c r="Q1531" s="6">
        <f>E1531/D1531</f>
        <v>1.0067894736842105</v>
      </c>
      <c r="R1531">
        <f>IFERROR(ROUND(E1531/N1531,0),0)</f>
        <v>136</v>
      </c>
      <c r="S1531" t="str">
        <f t="shared" si="94"/>
        <v>photography</v>
      </c>
      <c r="T1531" t="str">
        <f t="shared" si="95"/>
        <v>photobooks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0">
        <f t="shared" si="92"/>
        <v>42319.76730324074</v>
      </c>
      <c r="K1532">
        <v>1443464695</v>
      </c>
      <c r="L1532" s="10">
        <f t="shared" si="93"/>
        <v>42294.76730324074</v>
      </c>
      <c r="M1532" t="b">
        <v>1</v>
      </c>
      <c r="N1532">
        <v>874</v>
      </c>
      <c r="O1532" t="b">
        <v>1</v>
      </c>
      <c r="P1532" t="s">
        <v>8285</v>
      </c>
      <c r="Q1532" s="6">
        <f>E1532/D1532</f>
        <v>1.3482571428571428</v>
      </c>
      <c r="R1532">
        <f>IFERROR(ROUND(E1532/N1532,0),0)</f>
        <v>54</v>
      </c>
      <c r="S1532" t="str">
        <f t="shared" si="94"/>
        <v>photography</v>
      </c>
      <c r="T1532" t="str">
        <f t="shared" si="95"/>
        <v>photobooks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0">
        <f t="shared" si="92"/>
        <v>41993.125</v>
      </c>
      <c r="K1533">
        <v>1414610126</v>
      </c>
      <c r="L1533" s="10">
        <f t="shared" si="93"/>
        <v>41960.802384259259</v>
      </c>
      <c r="M1533" t="b">
        <v>1</v>
      </c>
      <c r="N1533">
        <v>73</v>
      </c>
      <c r="O1533" t="b">
        <v>1</v>
      </c>
      <c r="P1533" t="s">
        <v>8285</v>
      </c>
      <c r="Q1533" s="6">
        <f>E1533/D1533</f>
        <v>1.7595744680851064</v>
      </c>
      <c r="R1533">
        <f>IFERROR(ROUND(E1533/N1533,0),0)</f>
        <v>57</v>
      </c>
      <c r="S1533" t="str">
        <f t="shared" si="94"/>
        <v>photography</v>
      </c>
      <c r="T1533" t="str">
        <f t="shared" si="95"/>
        <v>photobooks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0">
        <f t="shared" si="92"/>
        <v>42434.625</v>
      </c>
      <c r="K1534">
        <v>1453461865</v>
      </c>
      <c r="L1534" s="10">
        <f t="shared" si="93"/>
        <v>42410.475289351853</v>
      </c>
      <c r="M1534" t="b">
        <v>1</v>
      </c>
      <c r="N1534">
        <v>294</v>
      </c>
      <c r="O1534" t="b">
        <v>1</v>
      </c>
      <c r="P1534" t="s">
        <v>8285</v>
      </c>
      <c r="Q1534" s="6">
        <f>E1534/D1534</f>
        <v>4.8402000000000003</v>
      </c>
      <c r="R1534">
        <f>IFERROR(ROUND(E1534/N1534,0),0)</f>
        <v>82</v>
      </c>
      <c r="S1534" t="str">
        <f t="shared" si="94"/>
        <v>photography</v>
      </c>
      <c r="T1534" t="str">
        <f t="shared" si="95"/>
        <v>photobooks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0">
        <f t="shared" si="92"/>
        <v>42511.165972222225</v>
      </c>
      <c r="K1535">
        <v>1457913777</v>
      </c>
      <c r="L1535" s="10">
        <f t="shared" si="93"/>
        <v>42462.00204861111</v>
      </c>
      <c r="M1535" t="b">
        <v>1</v>
      </c>
      <c r="N1535">
        <v>740</v>
      </c>
      <c r="O1535" t="b">
        <v>1</v>
      </c>
      <c r="P1535" t="s">
        <v>8285</v>
      </c>
      <c r="Q1535" s="6">
        <f>E1535/D1535</f>
        <v>1.4514</v>
      </c>
      <c r="R1535">
        <f>IFERROR(ROUND(E1535/N1535,0),0)</f>
        <v>88</v>
      </c>
      <c r="S1535" t="str">
        <f t="shared" si="94"/>
        <v>photography</v>
      </c>
      <c r="T1535" t="str">
        <f t="shared" si="95"/>
        <v>photobooks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0">
        <f t="shared" si="92"/>
        <v>42270.674328703702</v>
      </c>
      <c r="K1536">
        <v>1438791062</v>
      </c>
      <c r="L1536" s="10">
        <f t="shared" si="93"/>
        <v>42240.674328703702</v>
      </c>
      <c r="M1536" t="b">
        <v>1</v>
      </c>
      <c r="N1536">
        <v>369</v>
      </c>
      <c r="O1536" t="b">
        <v>1</v>
      </c>
      <c r="P1536" t="s">
        <v>8285</v>
      </c>
      <c r="Q1536" s="6">
        <f>E1536/D1536</f>
        <v>4.1773333333333333</v>
      </c>
      <c r="R1536">
        <f>IFERROR(ROUND(E1536/N1536,0),0)</f>
        <v>85</v>
      </c>
      <c r="S1536" t="str">
        <f t="shared" si="94"/>
        <v>photography</v>
      </c>
      <c r="T1536" t="str">
        <f t="shared" si="95"/>
        <v>photobooks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0">
        <f t="shared" si="92"/>
        <v>42532.916666666672</v>
      </c>
      <c r="K1537">
        <v>1461527631</v>
      </c>
      <c r="L1537" s="10">
        <f t="shared" si="93"/>
        <v>42503.829062500001</v>
      </c>
      <c r="M1537" t="b">
        <v>1</v>
      </c>
      <c r="N1537">
        <v>110</v>
      </c>
      <c r="O1537" t="b">
        <v>1</v>
      </c>
      <c r="P1537" t="s">
        <v>8285</v>
      </c>
      <c r="Q1537" s="6">
        <f>E1537/D1537</f>
        <v>1.3242499999999999</v>
      </c>
      <c r="R1537">
        <f>IFERROR(ROUND(E1537/N1537,0),0)</f>
        <v>48</v>
      </c>
      <c r="S1537" t="str">
        <f t="shared" si="94"/>
        <v>photography</v>
      </c>
      <c r="T1537" t="str">
        <f t="shared" si="95"/>
        <v>photobooks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0">
        <f t="shared" si="92"/>
        <v>42262.802199074074</v>
      </c>
      <c r="K1538">
        <v>1438110910</v>
      </c>
      <c r="L1538" s="10">
        <f t="shared" si="93"/>
        <v>42232.802199074074</v>
      </c>
      <c r="M1538" t="b">
        <v>1</v>
      </c>
      <c r="N1538">
        <v>455</v>
      </c>
      <c r="O1538" t="b">
        <v>1</v>
      </c>
      <c r="P1538" t="s">
        <v>8285</v>
      </c>
      <c r="Q1538" s="6">
        <f>E1538/D1538</f>
        <v>2.5030841666666666</v>
      </c>
      <c r="R1538">
        <f>IFERROR(ROUND(E1538/N1538,0),0)</f>
        <v>66</v>
      </c>
      <c r="S1538" t="str">
        <f t="shared" si="94"/>
        <v>photography</v>
      </c>
      <c r="T1538" t="str">
        <f t="shared" si="95"/>
        <v>photobooks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0">
        <f t="shared" ref="J1539:J1602" si="96">(I1539/86400)+25569+(-5+24)</f>
        <v>42607.75</v>
      </c>
      <c r="K1539">
        <v>1467358427</v>
      </c>
      <c r="L1539" s="10">
        <f t="shared" ref="L1539:L1602" si="97">(K1539/86400)+25569+(-5+24)</f>
        <v>42571.315127314811</v>
      </c>
      <c r="M1539" t="b">
        <v>1</v>
      </c>
      <c r="N1539">
        <v>224</v>
      </c>
      <c r="O1539" t="b">
        <v>1</v>
      </c>
      <c r="P1539" t="s">
        <v>8285</v>
      </c>
      <c r="Q1539" s="6">
        <f>E1539/D1539</f>
        <v>1.7989999999999999</v>
      </c>
      <c r="R1539">
        <f>IFERROR(ROUND(E1539/N1539,0),0)</f>
        <v>96</v>
      </c>
      <c r="S1539" t="str">
        <f t="shared" ref="S1539:S1602" si="98">LEFT(P1539,FIND("/",P1539)-1)</f>
        <v>photography</v>
      </c>
      <c r="T1539" t="str">
        <f t="shared" ref="T1539:T1602" si="99">RIGHT(P1539,LEN(P1539)-FIND("/",P1539))</f>
        <v>photobooks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0">
        <f t="shared" si="96"/>
        <v>42045.782060185185</v>
      </c>
      <c r="K1540">
        <v>1418064370</v>
      </c>
      <c r="L1540" s="10">
        <f t="shared" si="97"/>
        <v>42000.782060185185</v>
      </c>
      <c r="M1540" t="b">
        <v>1</v>
      </c>
      <c r="N1540">
        <v>46</v>
      </c>
      <c r="O1540" t="b">
        <v>1</v>
      </c>
      <c r="P1540" t="s">
        <v>8285</v>
      </c>
      <c r="Q1540" s="6">
        <f>E1540/D1540</f>
        <v>1.0262857142857142</v>
      </c>
      <c r="R1540">
        <f>IFERROR(ROUND(E1540/N1540,0),0)</f>
        <v>156</v>
      </c>
      <c r="S1540" t="str">
        <f t="shared" si="98"/>
        <v>photography</v>
      </c>
      <c r="T1540" t="str">
        <f t="shared" si="99"/>
        <v>photobooks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0">
        <f t="shared" si="96"/>
        <v>42757.91920138889</v>
      </c>
      <c r="K1541">
        <v>1480629819</v>
      </c>
      <c r="L1541" s="10">
        <f t="shared" si="97"/>
        <v>42724.91920138889</v>
      </c>
      <c r="M1541" t="b">
        <v>0</v>
      </c>
      <c r="N1541">
        <v>284</v>
      </c>
      <c r="O1541" t="b">
        <v>1</v>
      </c>
      <c r="P1541" t="s">
        <v>8285</v>
      </c>
      <c r="Q1541" s="6">
        <f>E1541/D1541</f>
        <v>1.359861</v>
      </c>
      <c r="R1541">
        <f>IFERROR(ROUND(E1541/N1541,0),0)</f>
        <v>96</v>
      </c>
      <c r="S1541" t="str">
        <f t="shared" si="98"/>
        <v>photography</v>
      </c>
      <c r="T1541" t="str">
        <f t="shared" si="99"/>
        <v>photobooks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0">
        <f t="shared" si="96"/>
        <v>41988.052083333328</v>
      </c>
      <c r="K1542">
        <v>1414368616</v>
      </c>
      <c r="L1542" s="10">
        <f t="shared" si="97"/>
        <v>41958.00712962963</v>
      </c>
      <c r="M1542" t="b">
        <v>1</v>
      </c>
      <c r="N1542">
        <v>98</v>
      </c>
      <c r="O1542" t="b">
        <v>1</v>
      </c>
      <c r="P1542" t="s">
        <v>8285</v>
      </c>
      <c r="Q1542" s="6">
        <f>E1542/D1542</f>
        <v>1.1786666666666668</v>
      </c>
      <c r="R1542">
        <f>IFERROR(ROUND(E1542/N1542,0),0)</f>
        <v>180</v>
      </c>
      <c r="S1542" t="str">
        <f t="shared" si="98"/>
        <v>photography</v>
      </c>
      <c r="T1542" t="str">
        <f t="shared" si="99"/>
        <v>photobooks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0">
        <f t="shared" si="96"/>
        <v>42023.712245370371</v>
      </c>
      <c r="K1543">
        <v>1417453538</v>
      </c>
      <c r="L1543" s="10">
        <f t="shared" si="97"/>
        <v>41993.712245370371</v>
      </c>
      <c r="M1543" t="b">
        <v>0</v>
      </c>
      <c r="N1543">
        <v>2</v>
      </c>
      <c r="O1543" t="b">
        <v>0</v>
      </c>
      <c r="P1543" t="s">
        <v>8289</v>
      </c>
      <c r="Q1543" s="6">
        <f>E1543/D1543</f>
        <v>3.3333333333333332E-4</v>
      </c>
      <c r="R1543">
        <f>IFERROR(ROUND(E1543/N1543,0),0)</f>
        <v>3</v>
      </c>
      <c r="S1543" t="str">
        <f t="shared" si="98"/>
        <v>photography</v>
      </c>
      <c r="T1543" t="str">
        <f t="shared" si="99"/>
        <v>nature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0">
        <f t="shared" si="96"/>
        <v>42204.996527777781</v>
      </c>
      <c r="K1544">
        <v>1434412500</v>
      </c>
      <c r="L1544" s="10">
        <f t="shared" si="97"/>
        <v>42189.996527777781</v>
      </c>
      <c r="M1544" t="b">
        <v>0</v>
      </c>
      <c r="N1544">
        <v>1</v>
      </c>
      <c r="O1544" t="b">
        <v>0</v>
      </c>
      <c r="P1544" t="s">
        <v>8289</v>
      </c>
      <c r="Q1544" s="6">
        <f>E1544/D1544</f>
        <v>0.04</v>
      </c>
      <c r="R1544">
        <f>IFERROR(ROUND(E1544/N1544,0),0)</f>
        <v>20</v>
      </c>
      <c r="S1544" t="str">
        <f t="shared" si="98"/>
        <v>photography</v>
      </c>
      <c r="T1544" t="str">
        <f t="shared" si="99"/>
        <v>nature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0">
        <f t="shared" si="96"/>
        <v>41984.551319444443</v>
      </c>
      <c r="K1545">
        <v>1414066434</v>
      </c>
      <c r="L1545" s="10">
        <f t="shared" si="97"/>
        <v>41954.509652777779</v>
      </c>
      <c r="M1545" t="b">
        <v>0</v>
      </c>
      <c r="N1545">
        <v>1</v>
      </c>
      <c r="O1545" t="b">
        <v>0</v>
      </c>
      <c r="P1545" t="s">
        <v>8289</v>
      </c>
      <c r="Q1545" s="6">
        <f>E1545/D1545</f>
        <v>4.4444444444444444E-3</v>
      </c>
      <c r="R1545">
        <f>IFERROR(ROUND(E1545/N1545,0),0)</f>
        <v>10</v>
      </c>
      <c r="S1545" t="str">
        <f t="shared" si="98"/>
        <v>photography</v>
      </c>
      <c r="T1545" t="str">
        <f t="shared" si="99"/>
        <v>nature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0">
        <f t="shared" si="96"/>
        <v>42114.012499999997</v>
      </c>
      <c r="K1546">
        <v>1424222024</v>
      </c>
      <c r="L1546" s="10">
        <f t="shared" si="97"/>
        <v>42072.051203703704</v>
      </c>
      <c r="M1546" t="b">
        <v>0</v>
      </c>
      <c r="N1546">
        <v>0</v>
      </c>
      <c r="O1546" t="b">
        <v>0</v>
      </c>
      <c r="P1546" t="s">
        <v>8289</v>
      </c>
      <c r="Q1546" s="6">
        <f>E1546/D1546</f>
        <v>0</v>
      </c>
      <c r="R1546">
        <f>IFERROR(ROUND(E1546/N1546,0),0)</f>
        <v>0</v>
      </c>
      <c r="S1546" t="str">
        <f t="shared" si="98"/>
        <v>photography</v>
      </c>
      <c r="T1546" t="str">
        <f t="shared" si="99"/>
        <v>nature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0">
        <f t="shared" si="96"/>
        <v>42084.886111111111</v>
      </c>
      <c r="K1547">
        <v>1422393234</v>
      </c>
      <c r="L1547" s="10">
        <f t="shared" si="97"/>
        <v>42050.884652777779</v>
      </c>
      <c r="M1547" t="b">
        <v>0</v>
      </c>
      <c r="N1547">
        <v>1</v>
      </c>
      <c r="O1547" t="b">
        <v>0</v>
      </c>
      <c r="P1547" t="s">
        <v>8289</v>
      </c>
      <c r="Q1547" s="6">
        <f>E1547/D1547</f>
        <v>3.3333333333333332E-4</v>
      </c>
      <c r="R1547">
        <f>IFERROR(ROUND(E1547/N1547,0),0)</f>
        <v>1</v>
      </c>
      <c r="S1547" t="str">
        <f t="shared" si="98"/>
        <v>photography</v>
      </c>
      <c r="T1547" t="str">
        <f t="shared" si="99"/>
        <v>nature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0">
        <f t="shared" si="96"/>
        <v>41918.212951388887</v>
      </c>
      <c r="K1548">
        <v>1405746399</v>
      </c>
      <c r="L1548" s="10">
        <f t="shared" si="97"/>
        <v>41858.212951388887</v>
      </c>
      <c r="M1548" t="b">
        <v>0</v>
      </c>
      <c r="N1548">
        <v>11</v>
      </c>
      <c r="O1548" t="b">
        <v>0</v>
      </c>
      <c r="P1548" t="s">
        <v>8289</v>
      </c>
      <c r="Q1548" s="6">
        <f>E1548/D1548</f>
        <v>0.28899999999999998</v>
      </c>
      <c r="R1548">
        <f>IFERROR(ROUND(E1548/N1548,0),0)</f>
        <v>26</v>
      </c>
      <c r="S1548" t="str">
        <f t="shared" si="98"/>
        <v>photography</v>
      </c>
      <c r="T1548" t="str">
        <f t="shared" si="99"/>
        <v>nature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0">
        <f t="shared" si="96"/>
        <v>42808.426875000005</v>
      </c>
      <c r="K1549">
        <v>1487240082</v>
      </c>
      <c r="L1549" s="10">
        <f t="shared" si="97"/>
        <v>42801.426875000005</v>
      </c>
      <c r="M1549" t="b">
        <v>0</v>
      </c>
      <c r="N1549">
        <v>0</v>
      </c>
      <c r="O1549" t="b">
        <v>0</v>
      </c>
      <c r="P1549" t="s">
        <v>8289</v>
      </c>
      <c r="Q1549" s="6">
        <f>E1549/D1549</f>
        <v>0</v>
      </c>
      <c r="R1549">
        <f>IFERROR(ROUND(E1549/N1549,0),0)</f>
        <v>0</v>
      </c>
      <c r="S1549" t="str">
        <f t="shared" si="98"/>
        <v>photography</v>
      </c>
      <c r="T1549" t="str">
        <f t="shared" si="99"/>
        <v>nature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0">
        <f t="shared" si="96"/>
        <v>42335.923842592594</v>
      </c>
      <c r="K1550">
        <v>1444425020</v>
      </c>
      <c r="L1550" s="10">
        <f t="shared" si="97"/>
        <v>42305.88217592593</v>
      </c>
      <c r="M1550" t="b">
        <v>0</v>
      </c>
      <c r="N1550">
        <v>1</v>
      </c>
      <c r="O1550" t="b">
        <v>0</v>
      </c>
      <c r="P1550" t="s">
        <v>8289</v>
      </c>
      <c r="Q1550" s="6">
        <f>E1550/D1550</f>
        <v>8.5714285714285715E-2</v>
      </c>
      <c r="R1550">
        <f>IFERROR(ROUND(E1550/N1550,0),0)</f>
        <v>60</v>
      </c>
      <c r="S1550" t="str">
        <f t="shared" si="98"/>
        <v>photography</v>
      </c>
      <c r="T1550" t="str">
        <f t="shared" si="99"/>
        <v>nature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0">
        <f t="shared" si="96"/>
        <v>42330.177766203706</v>
      </c>
      <c r="K1551">
        <v>1443928559</v>
      </c>
      <c r="L1551" s="10">
        <f t="shared" si="97"/>
        <v>42300.136099537034</v>
      </c>
      <c r="M1551" t="b">
        <v>0</v>
      </c>
      <c r="N1551">
        <v>6</v>
      </c>
      <c r="O1551" t="b">
        <v>0</v>
      </c>
      <c r="P1551" t="s">
        <v>8289</v>
      </c>
      <c r="Q1551" s="6">
        <f>E1551/D1551</f>
        <v>0.34</v>
      </c>
      <c r="R1551">
        <f>IFERROR(ROUND(E1551/N1551,0),0)</f>
        <v>28</v>
      </c>
      <c r="S1551" t="str">
        <f t="shared" si="98"/>
        <v>photography</v>
      </c>
      <c r="T1551" t="str">
        <f t="shared" si="99"/>
        <v>nature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0">
        <f t="shared" si="96"/>
        <v>42521.449467592596</v>
      </c>
      <c r="K1552">
        <v>1460458034</v>
      </c>
      <c r="L1552" s="10">
        <f t="shared" si="97"/>
        <v>42491.449467592596</v>
      </c>
      <c r="M1552" t="b">
        <v>0</v>
      </c>
      <c r="N1552">
        <v>7</v>
      </c>
      <c r="O1552" t="b">
        <v>0</v>
      </c>
      <c r="P1552" t="s">
        <v>8289</v>
      </c>
      <c r="Q1552" s="6">
        <f>E1552/D1552</f>
        <v>0.13466666666666666</v>
      </c>
      <c r="R1552">
        <f>IFERROR(ROUND(E1552/N1552,0),0)</f>
        <v>14</v>
      </c>
      <c r="S1552" t="str">
        <f t="shared" si="98"/>
        <v>photography</v>
      </c>
      <c r="T1552" t="str">
        <f t="shared" si="99"/>
        <v>nature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0">
        <f t="shared" si="96"/>
        <v>42170.824525462958</v>
      </c>
      <c r="K1553">
        <v>1430164039</v>
      </c>
      <c r="L1553" s="10">
        <f t="shared" si="97"/>
        <v>42140.824525462958</v>
      </c>
      <c r="M1553" t="b">
        <v>0</v>
      </c>
      <c r="N1553">
        <v>0</v>
      </c>
      <c r="O1553" t="b">
        <v>0</v>
      </c>
      <c r="P1553" t="s">
        <v>8289</v>
      </c>
      <c r="Q1553" s="6">
        <f>E1553/D1553</f>
        <v>0</v>
      </c>
      <c r="R1553">
        <f>IFERROR(ROUND(E1553/N1553,0),0)</f>
        <v>0</v>
      </c>
      <c r="S1553" t="str">
        <f t="shared" si="98"/>
        <v>photography</v>
      </c>
      <c r="T1553" t="str">
        <f t="shared" si="99"/>
        <v>nature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0">
        <f t="shared" si="96"/>
        <v>41932.165972222225</v>
      </c>
      <c r="K1554">
        <v>1410366708</v>
      </c>
      <c r="L1554" s="10">
        <f t="shared" si="97"/>
        <v>41911.688750000001</v>
      </c>
      <c r="M1554" t="b">
        <v>0</v>
      </c>
      <c r="N1554">
        <v>16</v>
      </c>
      <c r="O1554" t="b">
        <v>0</v>
      </c>
      <c r="P1554" t="s">
        <v>8289</v>
      </c>
      <c r="Q1554" s="6">
        <f>E1554/D1554</f>
        <v>0.49186046511627907</v>
      </c>
      <c r="R1554">
        <f>IFERROR(ROUND(E1554/N1554,0),0)</f>
        <v>132</v>
      </c>
      <c r="S1554" t="str">
        <f t="shared" si="98"/>
        <v>photography</v>
      </c>
      <c r="T1554" t="str">
        <f t="shared" si="99"/>
        <v>nature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0">
        <f t="shared" si="96"/>
        <v>42268.282951388886</v>
      </c>
      <c r="K1555">
        <v>1438584447</v>
      </c>
      <c r="L1555" s="10">
        <f t="shared" si="97"/>
        <v>42238.282951388886</v>
      </c>
      <c r="M1555" t="b">
        <v>0</v>
      </c>
      <c r="N1555">
        <v>0</v>
      </c>
      <c r="O1555" t="b">
        <v>0</v>
      </c>
      <c r="P1555" t="s">
        <v>8289</v>
      </c>
      <c r="Q1555" s="6">
        <f>E1555/D1555</f>
        <v>0</v>
      </c>
      <c r="R1555">
        <f>IFERROR(ROUND(E1555/N1555,0),0)</f>
        <v>0</v>
      </c>
      <c r="S1555" t="str">
        <f t="shared" si="98"/>
        <v>photography</v>
      </c>
      <c r="T1555" t="str">
        <f t="shared" si="99"/>
        <v>nature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0">
        <f t="shared" si="96"/>
        <v>42237.252199074079</v>
      </c>
      <c r="K1556">
        <v>1435903390</v>
      </c>
      <c r="L1556" s="10">
        <f t="shared" si="97"/>
        <v>42207.252199074079</v>
      </c>
      <c r="M1556" t="b">
        <v>0</v>
      </c>
      <c r="N1556">
        <v>0</v>
      </c>
      <c r="O1556" t="b">
        <v>0</v>
      </c>
      <c r="P1556" t="s">
        <v>8289</v>
      </c>
      <c r="Q1556" s="6">
        <f>E1556/D1556</f>
        <v>0</v>
      </c>
      <c r="R1556">
        <f>IFERROR(ROUND(E1556/N1556,0),0)</f>
        <v>0</v>
      </c>
      <c r="S1556" t="str">
        <f t="shared" si="98"/>
        <v>photography</v>
      </c>
      <c r="T1556" t="str">
        <f t="shared" si="99"/>
        <v>nature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0">
        <f t="shared" si="96"/>
        <v>42283.708333333328</v>
      </c>
      <c r="K1557">
        <v>1440513832</v>
      </c>
      <c r="L1557" s="10">
        <f t="shared" si="97"/>
        <v>42260.613796296297</v>
      </c>
      <c r="M1557" t="b">
        <v>0</v>
      </c>
      <c r="N1557">
        <v>0</v>
      </c>
      <c r="O1557" t="b">
        <v>0</v>
      </c>
      <c r="P1557" t="s">
        <v>8289</v>
      </c>
      <c r="Q1557" s="6">
        <f>E1557/D1557</f>
        <v>0</v>
      </c>
      <c r="R1557">
        <f>IFERROR(ROUND(E1557/N1557,0),0)</f>
        <v>0</v>
      </c>
      <c r="S1557" t="str">
        <f t="shared" si="98"/>
        <v>photography</v>
      </c>
      <c r="T1557" t="str">
        <f t="shared" si="99"/>
        <v>nature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0">
        <f t="shared" si="96"/>
        <v>42574.153055555551</v>
      </c>
      <c r="K1558">
        <v>1465011624</v>
      </c>
      <c r="L1558" s="10">
        <f t="shared" si="97"/>
        <v>42544.153055555551</v>
      </c>
      <c r="M1558" t="b">
        <v>0</v>
      </c>
      <c r="N1558">
        <v>12</v>
      </c>
      <c r="O1558" t="b">
        <v>0</v>
      </c>
      <c r="P1558" t="s">
        <v>8289</v>
      </c>
      <c r="Q1558" s="6">
        <f>E1558/D1558</f>
        <v>0.45133333333333331</v>
      </c>
      <c r="R1558">
        <f>IFERROR(ROUND(E1558/N1558,0),0)</f>
        <v>56</v>
      </c>
      <c r="S1558" t="str">
        <f t="shared" si="98"/>
        <v>photography</v>
      </c>
      <c r="T1558" t="str">
        <f t="shared" si="99"/>
        <v>nature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0">
        <f t="shared" si="96"/>
        <v>41921.65315972222</v>
      </c>
      <c r="K1559">
        <v>1408549233</v>
      </c>
      <c r="L1559" s="10">
        <f t="shared" si="97"/>
        <v>41890.65315972222</v>
      </c>
      <c r="M1559" t="b">
        <v>0</v>
      </c>
      <c r="N1559">
        <v>1</v>
      </c>
      <c r="O1559" t="b">
        <v>0</v>
      </c>
      <c r="P1559" t="s">
        <v>8289</v>
      </c>
      <c r="Q1559" s="6">
        <f>E1559/D1559</f>
        <v>0.04</v>
      </c>
      <c r="R1559">
        <f>IFERROR(ROUND(E1559/N1559,0),0)</f>
        <v>100</v>
      </c>
      <c r="S1559" t="str">
        <f t="shared" si="98"/>
        <v>photography</v>
      </c>
      <c r="T1559" t="str">
        <f t="shared" si="99"/>
        <v>nature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0">
        <f t="shared" si="96"/>
        <v>42263.508333333331</v>
      </c>
      <c r="K1560">
        <v>1435656759</v>
      </c>
      <c r="L1560" s="10">
        <f t="shared" si="97"/>
        <v>42204.397673611107</v>
      </c>
      <c r="M1560" t="b">
        <v>0</v>
      </c>
      <c r="N1560">
        <v>3</v>
      </c>
      <c r="O1560" t="b">
        <v>0</v>
      </c>
      <c r="P1560" t="s">
        <v>8289</v>
      </c>
      <c r="Q1560" s="6">
        <f>E1560/D1560</f>
        <v>4.6666666666666669E-2</v>
      </c>
      <c r="R1560">
        <f>IFERROR(ROUND(E1560/N1560,0),0)</f>
        <v>12</v>
      </c>
      <c r="S1560" t="str">
        <f t="shared" si="98"/>
        <v>photography</v>
      </c>
      <c r="T1560" t="str">
        <f t="shared" si="99"/>
        <v>nature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0">
        <f t="shared" si="96"/>
        <v>42142.053229166668</v>
      </c>
      <c r="K1561">
        <v>1428974199</v>
      </c>
      <c r="L1561" s="10">
        <f t="shared" si="97"/>
        <v>42127.053229166668</v>
      </c>
      <c r="M1561" t="b">
        <v>0</v>
      </c>
      <c r="N1561">
        <v>1</v>
      </c>
      <c r="O1561" t="b">
        <v>0</v>
      </c>
      <c r="P1561" t="s">
        <v>8289</v>
      </c>
      <c r="Q1561" s="6">
        <f>E1561/D1561</f>
        <v>3.3333333333333335E-3</v>
      </c>
      <c r="R1561">
        <f>IFERROR(ROUND(E1561/N1561,0),0)</f>
        <v>50</v>
      </c>
      <c r="S1561" t="str">
        <f t="shared" si="98"/>
        <v>photography</v>
      </c>
      <c r="T1561" t="str">
        <f t="shared" si="99"/>
        <v>nature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0">
        <f t="shared" si="96"/>
        <v>41975.062418981484</v>
      </c>
      <c r="K1562">
        <v>1414110593</v>
      </c>
      <c r="L1562" s="10">
        <f t="shared" si="97"/>
        <v>41955.020752314813</v>
      </c>
      <c r="M1562" t="b">
        <v>0</v>
      </c>
      <c r="N1562">
        <v>4</v>
      </c>
      <c r="O1562" t="b">
        <v>0</v>
      </c>
      <c r="P1562" t="s">
        <v>8289</v>
      </c>
      <c r="Q1562" s="6">
        <f>E1562/D1562</f>
        <v>3.7600000000000001E-2</v>
      </c>
      <c r="R1562">
        <f>IFERROR(ROUND(E1562/N1562,0),0)</f>
        <v>24</v>
      </c>
      <c r="S1562" t="str">
        <f t="shared" si="98"/>
        <v>photography</v>
      </c>
      <c r="T1562" t="str">
        <f t="shared" si="99"/>
        <v>nature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0">
        <f t="shared" si="96"/>
        <v>41604.083368055552</v>
      </c>
      <c r="K1563">
        <v>1381194003</v>
      </c>
      <c r="L1563" s="10">
        <f t="shared" si="97"/>
        <v>41574.041701388887</v>
      </c>
      <c r="M1563" t="b">
        <v>0</v>
      </c>
      <c r="N1563">
        <v>1</v>
      </c>
      <c r="O1563" t="b">
        <v>0</v>
      </c>
      <c r="P1563" t="s">
        <v>8290</v>
      </c>
      <c r="Q1563" s="6">
        <f>E1563/D1563</f>
        <v>6.7000000000000002E-3</v>
      </c>
      <c r="R1563">
        <f>IFERROR(ROUND(E1563/N1563,0),0)</f>
        <v>67</v>
      </c>
      <c r="S1563" t="str">
        <f t="shared" si="98"/>
        <v>publishing</v>
      </c>
      <c r="T1563" t="str">
        <f t="shared" si="99"/>
        <v>art books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0">
        <f t="shared" si="96"/>
        <v>40168.034722222219</v>
      </c>
      <c r="K1564">
        <v>1253712916</v>
      </c>
      <c r="L1564" s="10">
        <f t="shared" si="97"/>
        <v>40098.566157407404</v>
      </c>
      <c r="M1564" t="b">
        <v>0</v>
      </c>
      <c r="N1564">
        <v>0</v>
      </c>
      <c r="O1564" t="b">
        <v>0</v>
      </c>
      <c r="P1564" t="s">
        <v>8290</v>
      </c>
      <c r="Q1564" s="6">
        <f>E1564/D1564</f>
        <v>0</v>
      </c>
      <c r="R1564">
        <f>IFERROR(ROUND(E1564/N1564,0),0)</f>
        <v>0</v>
      </c>
      <c r="S1564" t="str">
        <f t="shared" si="98"/>
        <v>publishing</v>
      </c>
      <c r="T1564" t="str">
        <f t="shared" si="99"/>
        <v>art books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0">
        <f t="shared" si="96"/>
        <v>41731.700821759259</v>
      </c>
      <c r="K1565">
        <v>1389635351</v>
      </c>
      <c r="L1565" s="10">
        <f t="shared" si="97"/>
        <v>41671.742488425924</v>
      </c>
      <c r="M1565" t="b">
        <v>0</v>
      </c>
      <c r="N1565">
        <v>2</v>
      </c>
      <c r="O1565" t="b">
        <v>0</v>
      </c>
      <c r="P1565" t="s">
        <v>8290</v>
      </c>
      <c r="Q1565" s="6">
        <f>E1565/D1565</f>
        <v>1.4166666666666666E-2</v>
      </c>
      <c r="R1565">
        <f>IFERROR(ROUND(E1565/N1565,0),0)</f>
        <v>43</v>
      </c>
      <c r="S1565" t="str">
        <f t="shared" si="98"/>
        <v>publishing</v>
      </c>
      <c r="T1565" t="str">
        <f t="shared" si="99"/>
        <v>art books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0">
        <f t="shared" si="96"/>
        <v>42171.836805555555</v>
      </c>
      <c r="K1566">
        <v>1430124509</v>
      </c>
      <c r="L1566" s="10">
        <f t="shared" si="97"/>
        <v>42140.367002314815</v>
      </c>
      <c r="M1566" t="b">
        <v>0</v>
      </c>
      <c r="N1566">
        <v>1</v>
      </c>
      <c r="O1566" t="b">
        <v>0</v>
      </c>
      <c r="P1566" t="s">
        <v>8290</v>
      </c>
      <c r="Q1566" s="6">
        <f>E1566/D1566</f>
        <v>1E-3</v>
      </c>
      <c r="R1566">
        <f>IFERROR(ROUND(E1566/N1566,0),0)</f>
        <v>10</v>
      </c>
      <c r="S1566" t="str">
        <f t="shared" si="98"/>
        <v>publishing</v>
      </c>
      <c r="T1566" t="str">
        <f t="shared" si="99"/>
        <v>art books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0">
        <f t="shared" si="96"/>
        <v>40721.729872685188</v>
      </c>
      <c r="K1567">
        <v>1304962261</v>
      </c>
      <c r="L1567" s="10">
        <f t="shared" si="97"/>
        <v>40691.729872685188</v>
      </c>
      <c r="M1567" t="b">
        <v>0</v>
      </c>
      <c r="N1567">
        <v>1</v>
      </c>
      <c r="O1567" t="b">
        <v>0</v>
      </c>
      <c r="P1567" t="s">
        <v>8290</v>
      </c>
      <c r="Q1567" s="6">
        <f>E1567/D1567</f>
        <v>2.5000000000000001E-2</v>
      </c>
      <c r="R1567">
        <f>IFERROR(ROUND(E1567/N1567,0),0)</f>
        <v>100</v>
      </c>
      <c r="S1567" t="str">
        <f t="shared" si="98"/>
        <v>publishing</v>
      </c>
      <c r="T1567" t="str">
        <f t="shared" si="99"/>
        <v>art books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0">
        <f t="shared" si="96"/>
        <v>42597.916666666672</v>
      </c>
      <c r="K1568">
        <v>1467151204</v>
      </c>
      <c r="L1568" s="10">
        <f t="shared" si="97"/>
        <v>42568.916712962964</v>
      </c>
      <c r="M1568" t="b">
        <v>0</v>
      </c>
      <c r="N1568">
        <v>59</v>
      </c>
      <c r="O1568" t="b">
        <v>0</v>
      </c>
      <c r="P1568" t="s">
        <v>8290</v>
      </c>
      <c r="Q1568" s="6">
        <f>E1568/D1568</f>
        <v>0.21249999999999999</v>
      </c>
      <c r="R1568">
        <f>IFERROR(ROUND(E1568/N1568,0),0)</f>
        <v>108</v>
      </c>
      <c r="S1568" t="str">
        <f t="shared" si="98"/>
        <v>publishing</v>
      </c>
      <c r="T1568" t="str">
        <f t="shared" si="99"/>
        <v>art books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0">
        <f t="shared" si="96"/>
        <v>41706</v>
      </c>
      <c r="K1569">
        <v>1391293745</v>
      </c>
      <c r="L1569" s="10">
        <f t="shared" si="97"/>
        <v>41690.93686342593</v>
      </c>
      <c r="M1569" t="b">
        <v>0</v>
      </c>
      <c r="N1569">
        <v>13</v>
      </c>
      <c r="O1569" t="b">
        <v>0</v>
      </c>
      <c r="P1569" t="s">
        <v>8290</v>
      </c>
      <c r="Q1569" s="6">
        <f>E1569/D1569</f>
        <v>4.1176470588235294E-2</v>
      </c>
      <c r="R1569">
        <f>IFERROR(ROUND(E1569/N1569,0),0)</f>
        <v>27</v>
      </c>
      <c r="S1569" t="str">
        <f t="shared" si="98"/>
        <v>publishing</v>
      </c>
      <c r="T1569" t="str">
        <f t="shared" si="99"/>
        <v>art books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0">
        <f t="shared" si="96"/>
        <v>42016.062326388885</v>
      </c>
      <c r="K1570">
        <v>1416360585</v>
      </c>
      <c r="L1570" s="10">
        <f t="shared" si="97"/>
        <v>41981.062326388885</v>
      </c>
      <c r="M1570" t="b">
        <v>0</v>
      </c>
      <c r="N1570">
        <v>22</v>
      </c>
      <c r="O1570" t="b">
        <v>0</v>
      </c>
      <c r="P1570" t="s">
        <v>8290</v>
      </c>
      <c r="Q1570" s="6">
        <f>E1570/D1570</f>
        <v>0.13639999999999999</v>
      </c>
      <c r="R1570">
        <f>IFERROR(ROUND(E1570/N1570,0),0)</f>
        <v>155</v>
      </c>
      <c r="S1570" t="str">
        <f t="shared" si="98"/>
        <v>publishing</v>
      </c>
      <c r="T1570" t="str">
        <f t="shared" si="99"/>
        <v>art books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0">
        <f t="shared" si="96"/>
        <v>41438.679560185185</v>
      </c>
      <c r="K1571">
        <v>1366906714</v>
      </c>
      <c r="L1571" s="10">
        <f t="shared" si="97"/>
        <v>41408.679560185185</v>
      </c>
      <c r="M1571" t="b">
        <v>0</v>
      </c>
      <c r="N1571">
        <v>0</v>
      </c>
      <c r="O1571" t="b">
        <v>0</v>
      </c>
      <c r="P1571" t="s">
        <v>8290</v>
      </c>
      <c r="Q1571" s="6">
        <f>E1571/D1571</f>
        <v>0</v>
      </c>
      <c r="R1571">
        <f>IFERROR(ROUND(E1571/N1571,0),0)</f>
        <v>0</v>
      </c>
      <c r="S1571" t="str">
        <f t="shared" si="98"/>
        <v>publishing</v>
      </c>
      <c r="T1571" t="str">
        <f t="shared" si="99"/>
        <v>art books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0">
        <f t="shared" si="96"/>
        <v>42487.771782407406</v>
      </c>
      <c r="K1572">
        <v>1457551882</v>
      </c>
      <c r="L1572" s="10">
        <f t="shared" si="97"/>
        <v>42457.813449074078</v>
      </c>
      <c r="M1572" t="b">
        <v>0</v>
      </c>
      <c r="N1572">
        <v>52</v>
      </c>
      <c r="O1572" t="b">
        <v>0</v>
      </c>
      <c r="P1572" t="s">
        <v>8290</v>
      </c>
      <c r="Q1572" s="6">
        <f>E1572/D1572</f>
        <v>0.41399999999999998</v>
      </c>
      <c r="R1572">
        <f>IFERROR(ROUND(E1572/N1572,0),0)</f>
        <v>48</v>
      </c>
      <c r="S1572" t="str">
        <f t="shared" si="98"/>
        <v>publishing</v>
      </c>
      <c r="T1572" t="str">
        <f t="shared" si="99"/>
        <v>art books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0">
        <f t="shared" si="96"/>
        <v>42193.769479166665</v>
      </c>
      <c r="K1573">
        <v>1432146483</v>
      </c>
      <c r="L1573" s="10">
        <f t="shared" si="97"/>
        <v>42163.769479166665</v>
      </c>
      <c r="M1573" t="b">
        <v>0</v>
      </c>
      <c r="N1573">
        <v>4</v>
      </c>
      <c r="O1573" t="b">
        <v>0</v>
      </c>
      <c r="P1573" t="s">
        <v>8290</v>
      </c>
      <c r="Q1573" s="6">
        <f>E1573/D1573</f>
        <v>6.6115702479338841E-3</v>
      </c>
      <c r="R1573">
        <f>IFERROR(ROUND(E1573/N1573,0),0)</f>
        <v>20</v>
      </c>
      <c r="S1573" t="str">
        <f t="shared" si="98"/>
        <v>publishing</v>
      </c>
      <c r="T1573" t="str">
        <f t="shared" si="99"/>
        <v>art books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0">
        <f t="shared" si="96"/>
        <v>42447.999305555553</v>
      </c>
      <c r="K1574">
        <v>1454546859</v>
      </c>
      <c r="L1574" s="10">
        <f t="shared" si="97"/>
        <v>42423.033090277779</v>
      </c>
      <c r="M1574" t="b">
        <v>0</v>
      </c>
      <c r="N1574">
        <v>3</v>
      </c>
      <c r="O1574" t="b">
        <v>0</v>
      </c>
      <c r="P1574" t="s">
        <v>8290</v>
      </c>
      <c r="Q1574" s="6">
        <f>E1574/D1574</f>
        <v>0.05</v>
      </c>
      <c r="R1574">
        <f>IFERROR(ROUND(E1574/N1574,0),0)</f>
        <v>42</v>
      </c>
      <c r="S1574" t="str">
        <f t="shared" si="98"/>
        <v>publishing</v>
      </c>
      <c r="T1574" t="str">
        <f t="shared" si="99"/>
        <v>art books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0">
        <f t="shared" si="96"/>
        <v>42845.165972222225</v>
      </c>
      <c r="K1575">
        <v>1487548802</v>
      </c>
      <c r="L1575" s="10">
        <f t="shared" si="97"/>
        <v>42805.000023148154</v>
      </c>
      <c r="M1575" t="b">
        <v>0</v>
      </c>
      <c r="N1575">
        <v>3</v>
      </c>
      <c r="O1575" t="b">
        <v>0</v>
      </c>
      <c r="P1575" t="s">
        <v>8290</v>
      </c>
      <c r="Q1575" s="6">
        <f>E1575/D1575</f>
        <v>2.4777777777777777E-2</v>
      </c>
      <c r="R1575">
        <f>IFERROR(ROUND(E1575/N1575,0),0)</f>
        <v>74</v>
      </c>
      <c r="S1575" t="str">
        <f t="shared" si="98"/>
        <v>publishing</v>
      </c>
      <c r="T1575" t="str">
        <f t="shared" si="99"/>
        <v>art books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0">
        <f t="shared" si="96"/>
        <v>42071.927418981482</v>
      </c>
      <c r="K1576">
        <v>1421187329</v>
      </c>
      <c r="L1576" s="10">
        <f t="shared" si="97"/>
        <v>42036.927418981482</v>
      </c>
      <c r="M1576" t="b">
        <v>0</v>
      </c>
      <c r="N1576">
        <v>6</v>
      </c>
      <c r="O1576" t="b">
        <v>0</v>
      </c>
      <c r="P1576" t="s">
        <v>8290</v>
      </c>
      <c r="Q1576" s="6">
        <f>E1576/D1576</f>
        <v>5.0599999999999999E-2</v>
      </c>
      <c r="R1576">
        <f>IFERROR(ROUND(E1576/N1576,0),0)</f>
        <v>84</v>
      </c>
      <c r="S1576" t="str">
        <f t="shared" si="98"/>
        <v>publishing</v>
      </c>
      <c r="T1576" t="str">
        <f t="shared" si="99"/>
        <v>art books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0">
        <f t="shared" si="96"/>
        <v>41848.524259259255</v>
      </c>
      <c r="K1577">
        <v>1402317296</v>
      </c>
      <c r="L1577" s="10">
        <f t="shared" si="97"/>
        <v>41818.524259259255</v>
      </c>
      <c r="M1577" t="b">
        <v>0</v>
      </c>
      <c r="N1577">
        <v>35</v>
      </c>
      <c r="O1577" t="b">
        <v>0</v>
      </c>
      <c r="P1577" t="s">
        <v>8290</v>
      </c>
      <c r="Q1577" s="6">
        <f>E1577/D1577</f>
        <v>0.2291</v>
      </c>
      <c r="R1577">
        <f>IFERROR(ROUND(E1577/N1577,0),0)</f>
        <v>65</v>
      </c>
      <c r="S1577" t="str">
        <f t="shared" si="98"/>
        <v>publishing</v>
      </c>
      <c r="T1577" t="str">
        <f t="shared" si="99"/>
        <v>art books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0">
        <f t="shared" si="96"/>
        <v>42204.879259259258</v>
      </c>
      <c r="K1578">
        <v>1431810368</v>
      </c>
      <c r="L1578" s="10">
        <f t="shared" si="97"/>
        <v>42159.879259259258</v>
      </c>
      <c r="M1578" t="b">
        <v>0</v>
      </c>
      <c r="N1578">
        <v>10</v>
      </c>
      <c r="O1578" t="b">
        <v>0</v>
      </c>
      <c r="P1578" t="s">
        <v>8290</v>
      </c>
      <c r="Q1578" s="6">
        <f>E1578/D1578</f>
        <v>0.13</v>
      </c>
      <c r="R1578">
        <f>IFERROR(ROUND(E1578/N1578,0),0)</f>
        <v>65</v>
      </c>
      <c r="S1578" t="str">
        <f t="shared" si="98"/>
        <v>publishing</v>
      </c>
      <c r="T1578" t="str">
        <f t="shared" si="99"/>
        <v>art books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0">
        <f t="shared" si="96"/>
        <v>41133.847777777773</v>
      </c>
      <c r="K1579">
        <v>1337977248</v>
      </c>
      <c r="L1579" s="10">
        <f t="shared" si="97"/>
        <v>41073.847777777773</v>
      </c>
      <c r="M1579" t="b">
        <v>0</v>
      </c>
      <c r="N1579">
        <v>2</v>
      </c>
      <c r="O1579" t="b">
        <v>0</v>
      </c>
      <c r="P1579" t="s">
        <v>8290</v>
      </c>
      <c r="Q1579" s="6">
        <f>E1579/D1579</f>
        <v>5.4999999999999997E-3</v>
      </c>
      <c r="R1579">
        <f>IFERROR(ROUND(E1579/N1579,0),0)</f>
        <v>28</v>
      </c>
      <c r="S1579" t="str">
        <f t="shared" si="98"/>
        <v>publishing</v>
      </c>
      <c r="T1579" t="str">
        <f t="shared" si="99"/>
        <v>art books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0">
        <f t="shared" si="96"/>
        <v>40442.083333333336</v>
      </c>
      <c r="K1580">
        <v>1281317691</v>
      </c>
      <c r="L1580" s="10">
        <f t="shared" si="97"/>
        <v>40418.065868055557</v>
      </c>
      <c r="M1580" t="b">
        <v>0</v>
      </c>
      <c r="N1580">
        <v>4</v>
      </c>
      <c r="O1580" t="b">
        <v>0</v>
      </c>
      <c r="P1580" t="s">
        <v>8290</v>
      </c>
      <c r="Q1580" s="6">
        <f>E1580/D1580</f>
        <v>0.10806536636794939</v>
      </c>
      <c r="R1580">
        <f>IFERROR(ROUND(E1580/N1580,0),0)</f>
        <v>51</v>
      </c>
      <c r="S1580" t="str">
        <f t="shared" si="98"/>
        <v>publishing</v>
      </c>
      <c r="T1580" t="str">
        <f t="shared" si="99"/>
        <v>art books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0">
        <f t="shared" si="96"/>
        <v>41533.996423611112</v>
      </c>
      <c r="K1581">
        <v>1374882891</v>
      </c>
      <c r="L1581" s="10">
        <f t="shared" si="97"/>
        <v>41500.996423611112</v>
      </c>
      <c r="M1581" t="b">
        <v>0</v>
      </c>
      <c r="N1581">
        <v>2</v>
      </c>
      <c r="O1581" t="b">
        <v>0</v>
      </c>
      <c r="P1581" t="s">
        <v>8290</v>
      </c>
      <c r="Q1581" s="6">
        <f>E1581/D1581</f>
        <v>8.4008400840084006E-3</v>
      </c>
      <c r="R1581">
        <f>IFERROR(ROUND(E1581/N1581,0),0)</f>
        <v>14</v>
      </c>
      <c r="S1581" t="str">
        <f t="shared" si="98"/>
        <v>publishing</v>
      </c>
      <c r="T1581" t="str">
        <f t="shared" si="99"/>
        <v>art books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0">
        <f t="shared" si="96"/>
        <v>41069.050069444442</v>
      </c>
      <c r="K1582">
        <v>1332378726</v>
      </c>
      <c r="L1582" s="10">
        <f t="shared" si="97"/>
        <v>41009.050069444442</v>
      </c>
      <c r="M1582" t="b">
        <v>0</v>
      </c>
      <c r="N1582">
        <v>0</v>
      </c>
      <c r="O1582" t="b">
        <v>0</v>
      </c>
      <c r="P1582" t="s">
        <v>8290</v>
      </c>
      <c r="Q1582" s="6">
        <f>E1582/D1582</f>
        <v>0</v>
      </c>
      <c r="R1582">
        <f>IFERROR(ROUND(E1582/N1582,0),0)</f>
        <v>0</v>
      </c>
      <c r="S1582" t="str">
        <f t="shared" si="98"/>
        <v>publishing</v>
      </c>
      <c r="T1582" t="str">
        <f t="shared" si="99"/>
        <v>art books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0">
        <f t="shared" si="96"/>
        <v>42376.448958333334</v>
      </c>
      <c r="K1583">
        <v>1447757190</v>
      </c>
      <c r="L1583" s="10">
        <f t="shared" si="97"/>
        <v>42344.448958333334</v>
      </c>
      <c r="M1583" t="b">
        <v>0</v>
      </c>
      <c r="N1583">
        <v>1</v>
      </c>
      <c r="O1583" t="b">
        <v>0</v>
      </c>
      <c r="P1583" t="s">
        <v>8291</v>
      </c>
      <c r="Q1583" s="6">
        <f>E1583/D1583</f>
        <v>5.0000000000000001E-3</v>
      </c>
      <c r="R1583">
        <f>IFERROR(ROUND(E1583/N1583,0),0)</f>
        <v>5</v>
      </c>
      <c r="S1583" t="str">
        <f t="shared" si="98"/>
        <v>photography</v>
      </c>
      <c r="T1583" t="str">
        <f t="shared" si="99"/>
        <v>places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0">
        <f t="shared" si="96"/>
        <v>42322.888888888891</v>
      </c>
      <c r="K1584">
        <v>1440961053</v>
      </c>
      <c r="L1584" s="10">
        <f t="shared" si="97"/>
        <v>42265.789965277778</v>
      </c>
      <c r="M1584" t="b">
        <v>0</v>
      </c>
      <c r="N1584">
        <v>3</v>
      </c>
      <c r="O1584" t="b">
        <v>0</v>
      </c>
      <c r="P1584" t="s">
        <v>8291</v>
      </c>
      <c r="Q1584" s="6">
        <f>E1584/D1584</f>
        <v>9.2999999999999999E-2</v>
      </c>
      <c r="R1584">
        <f>IFERROR(ROUND(E1584/N1584,0),0)</f>
        <v>31</v>
      </c>
      <c r="S1584" t="str">
        <f t="shared" si="98"/>
        <v>photography</v>
      </c>
      <c r="T1584" t="str">
        <f t="shared" si="99"/>
        <v>places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0">
        <f t="shared" si="96"/>
        <v>41926.904988425929</v>
      </c>
      <c r="K1585">
        <v>1409089391</v>
      </c>
      <c r="L1585" s="10">
        <f t="shared" si="97"/>
        <v>41896.904988425929</v>
      </c>
      <c r="M1585" t="b">
        <v>0</v>
      </c>
      <c r="N1585">
        <v>1</v>
      </c>
      <c r="O1585" t="b">
        <v>0</v>
      </c>
      <c r="P1585" t="s">
        <v>8291</v>
      </c>
      <c r="Q1585" s="6">
        <f>E1585/D1585</f>
        <v>7.5000000000000002E-4</v>
      </c>
      <c r="R1585">
        <f>IFERROR(ROUND(E1585/N1585,0),0)</f>
        <v>15</v>
      </c>
      <c r="S1585" t="str">
        <f t="shared" si="98"/>
        <v>photography</v>
      </c>
      <c r="T1585" t="str">
        <f t="shared" si="99"/>
        <v>places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0">
        <f t="shared" si="96"/>
        <v>41808.649317129632</v>
      </c>
      <c r="K1586">
        <v>1400600101</v>
      </c>
      <c r="L1586" s="10">
        <f t="shared" si="97"/>
        <v>41798.649317129632</v>
      </c>
      <c r="M1586" t="b">
        <v>0</v>
      </c>
      <c r="N1586">
        <v>0</v>
      </c>
      <c r="O1586" t="b">
        <v>0</v>
      </c>
      <c r="P1586" t="s">
        <v>8291</v>
      </c>
      <c r="Q1586" s="6">
        <f>E1586/D1586</f>
        <v>0</v>
      </c>
      <c r="R1586">
        <f>IFERROR(ROUND(E1586/N1586,0),0)</f>
        <v>0</v>
      </c>
      <c r="S1586" t="str">
        <f t="shared" si="98"/>
        <v>photography</v>
      </c>
      <c r="T1586" t="str">
        <f t="shared" si="99"/>
        <v>places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0">
        <f t="shared" si="96"/>
        <v>42748.458333333328</v>
      </c>
      <c r="K1587">
        <v>1480800568</v>
      </c>
      <c r="L1587" s="10">
        <f t="shared" si="97"/>
        <v>42726.895462962959</v>
      </c>
      <c r="M1587" t="b">
        <v>0</v>
      </c>
      <c r="N1587">
        <v>12</v>
      </c>
      <c r="O1587" t="b">
        <v>0</v>
      </c>
      <c r="P1587" t="s">
        <v>8291</v>
      </c>
      <c r="Q1587" s="6">
        <f>E1587/D1587</f>
        <v>0.79</v>
      </c>
      <c r="R1587">
        <f>IFERROR(ROUND(E1587/N1587,0),0)</f>
        <v>132</v>
      </c>
      <c r="S1587" t="str">
        <f t="shared" si="98"/>
        <v>photography</v>
      </c>
      <c r="T1587" t="str">
        <f t="shared" si="99"/>
        <v>places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0">
        <f t="shared" si="96"/>
        <v>42118.062754629631</v>
      </c>
      <c r="K1588">
        <v>1425609022</v>
      </c>
      <c r="L1588" s="10">
        <f t="shared" si="97"/>
        <v>42088.104421296295</v>
      </c>
      <c r="M1588" t="b">
        <v>0</v>
      </c>
      <c r="N1588">
        <v>0</v>
      </c>
      <c r="O1588" t="b">
        <v>0</v>
      </c>
      <c r="P1588" t="s">
        <v>8291</v>
      </c>
      <c r="Q1588" s="6">
        <f>E1588/D1588</f>
        <v>0</v>
      </c>
      <c r="R1588">
        <f>IFERROR(ROUND(E1588/N1588,0),0)</f>
        <v>0</v>
      </c>
      <c r="S1588" t="str">
        <f t="shared" si="98"/>
        <v>photography</v>
      </c>
      <c r="T1588" t="str">
        <f t="shared" si="99"/>
        <v>places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0">
        <f t="shared" si="96"/>
        <v>42005.950983796298</v>
      </c>
      <c r="K1589">
        <v>1415918965</v>
      </c>
      <c r="L1589" s="10">
        <f t="shared" si="97"/>
        <v>41975.950983796298</v>
      </c>
      <c r="M1589" t="b">
        <v>0</v>
      </c>
      <c r="N1589">
        <v>1</v>
      </c>
      <c r="O1589" t="b">
        <v>0</v>
      </c>
      <c r="P1589" t="s">
        <v>8291</v>
      </c>
      <c r="Q1589" s="6">
        <f>E1589/D1589</f>
        <v>1.3333333333333334E-4</v>
      </c>
      <c r="R1589">
        <f>IFERROR(ROUND(E1589/N1589,0),0)</f>
        <v>1</v>
      </c>
      <c r="S1589" t="str">
        <f t="shared" si="98"/>
        <v>photography</v>
      </c>
      <c r="T1589" t="str">
        <f t="shared" si="99"/>
        <v>places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0">
        <f t="shared" si="96"/>
        <v>42054.841666666667</v>
      </c>
      <c r="K1590">
        <v>1420091999</v>
      </c>
      <c r="L1590" s="10">
        <f t="shared" si="97"/>
        <v>42024.24998842593</v>
      </c>
      <c r="M1590" t="b">
        <v>0</v>
      </c>
      <c r="N1590">
        <v>0</v>
      </c>
      <c r="O1590" t="b">
        <v>0</v>
      </c>
      <c r="P1590" t="s">
        <v>8291</v>
      </c>
      <c r="Q1590" s="6">
        <f>E1590/D1590</f>
        <v>0</v>
      </c>
      <c r="R1590">
        <f>IFERROR(ROUND(E1590/N1590,0),0)</f>
        <v>0</v>
      </c>
      <c r="S1590" t="str">
        <f t="shared" si="98"/>
        <v>photography</v>
      </c>
      <c r="T1590" t="str">
        <f t="shared" si="99"/>
        <v>places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0">
        <f t="shared" si="96"/>
        <v>42305.984791666662</v>
      </c>
      <c r="K1591">
        <v>1441841886</v>
      </c>
      <c r="L1591" s="10">
        <f t="shared" si="97"/>
        <v>42275.984791666662</v>
      </c>
      <c r="M1591" t="b">
        <v>0</v>
      </c>
      <c r="N1591">
        <v>0</v>
      </c>
      <c r="O1591" t="b">
        <v>0</v>
      </c>
      <c r="P1591" t="s">
        <v>8291</v>
      </c>
      <c r="Q1591" s="6">
        <f>E1591/D1591</f>
        <v>0</v>
      </c>
      <c r="R1591">
        <f>IFERROR(ROUND(E1591/N1591,0),0)</f>
        <v>0</v>
      </c>
      <c r="S1591" t="str">
        <f t="shared" si="98"/>
        <v>photography</v>
      </c>
      <c r="T1591" t="str">
        <f t="shared" si="99"/>
        <v>places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0">
        <f t="shared" si="96"/>
        <v>42289.857222222221</v>
      </c>
      <c r="K1592">
        <v>1440448464</v>
      </c>
      <c r="L1592" s="10">
        <f t="shared" si="97"/>
        <v>42259.857222222221</v>
      </c>
      <c r="M1592" t="b">
        <v>0</v>
      </c>
      <c r="N1592">
        <v>2</v>
      </c>
      <c r="O1592" t="b">
        <v>0</v>
      </c>
      <c r="P1592" t="s">
        <v>8291</v>
      </c>
      <c r="Q1592" s="6">
        <f>E1592/D1592</f>
        <v>1.7000000000000001E-2</v>
      </c>
      <c r="R1592">
        <f>IFERROR(ROUND(E1592/N1592,0),0)</f>
        <v>510</v>
      </c>
      <c r="S1592" t="str">
        <f t="shared" si="98"/>
        <v>photography</v>
      </c>
      <c r="T1592" t="str">
        <f t="shared" si="99"/>
        <v>places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0">
        <f t="shared" si="96"/>
        <v>42482.68450231482</v>
      </c>
      <c r="K1593">
        <v>1457112341</v>
      </c>
      <c r="L1593" s="10">
        <f t="shared" si="97"/>
        <v>42452.726168981477</v>
      </c>
      <c r="M1593" t="b">
        <v>0</v>
      </c>
      <c r="N1593">
        <v>92</v>
      </c>
      <c r="O1593" t="b">
        <v>0</v>
      </c>
      <c r="P1593" t="s">
        <v>8291</v>
      </c>
      <c r="Q1593" s="6">
        <f>E1593/D1593</f>
        <v>0.29228571428571426</v>
      </c>
      <c r="R1593">
        <f>IFERROR(ROUND(E1593/N1593,0),0)</f>
        <v>44</v>
      </c>
      <c r="S1593" t="str">
        <f t="shared" si="98"/>
        <v>photography</v>
      </c>
      <c r="T1593" t="str">
        <f t="shared" si="99"/>
        <v>places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0">
        <f t="shared" si="96"/>
        <v>42110.031076388885</v>
      </c>
      <c r="K1594">
        <v>1423619085</v>
      </c>
      <c r="L1594" s="10">
        <f t="shared" si="97"/>
        <v>42065.072743055556</v>
      </c>
      <c r="M1594" t="b">
        <v>0</v>
      </c>
      <c r="N1594">
        <v>0</v>
      </c>
      <c r="O1594" t="b">
        <v>0</v>
      </c>
      <c r="P1594" t="s">
        <v>8291</v>
      </c>
      <c r="Q1594" s="6">
        <f>E1594/D1594</f>
        <v>0</v>
      </c>
      <c r="R1594">
        <f>IFERROR(ROUND(E1594/N1594,0),0)</f>
        <v>0</v>
      </c>
      <c r="S1594" t="str">
        <f t="shared" si="98"/>
        <v>photography</v>
      </c>
      <c r="T1594" t="str">
        <f t="shared" si="99"/>
        <v>places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0">
        <f t="shared" si="96"/>
        <v>42082.845543981486</v>
      </c>
      <c r="K1595">
        <v>1422562655</v>
      </c>
      <c r="L1595" s="10">
        <f t="shared" si="97"/>
        <v>42052.845543981486</v>
      </c>
      <c r="M1595" t="b">
        <v>0</v>
      </c>
      <c r="N1595">
        <v>3</v>
      </c>
      <c r="O1595" t="b">
        <v>0</v>
      </c>
      <c r="P1595" t="s">
        <v>8291</v>
      </c>
      <c r="Q1595" s="6">
        <f>E1595/D1595</f>
        <v>1.3636363636363637E-4</v>
      </c>
      <c r="R1595">
        <f>IFERROR(ROUND(E1595/N1595,0),0)</f>
        <v>1</v>
      </c>
      <c r="S1595" t="str">
        <f t="shared" si="98"/>
        <v>photography</v>
      </c>
      <c r="T1595" t="str">
        <f t="shared" si="99"/>
        <v>places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0">
        <f t="shared" si="96"/>
        <v>42524.681250000001</v>
      </c>
      <c r="K1596">
        <v>1458147982</v>
      </c>
      <c r="L1596" s="10">
        <f t="shared" si="97"/>
        <v>42464.712754629625</v>
      </c>
      <c r="M1596" t="b">
        <v>0</v>
      </c>
      <c r="N1596">
        <v>10</v>
      </c>
      <c r="O1596" t="b">
        <v>0</v>
      </c>
      <c r="P1596" t="s">
        <v>8291</v>
      </c>
      <c r="Q1596" s="6">
        <f>E1596/D1596</f>
        <v>0.20499999999999999</v>
      </c>
      <c r="R1596">
        <f>IFERROR(ROUND(E1596/N1596,0),0)</f>
        <v>21</v>
      </c>
      <c r="S1596" t="str">
        <f t="shared" si="98"/>
        <v>photography</v>
      </c>
      <c r="T1596" t="str">
        <f t="shared" si="99"/>
        <v>places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0">
        <f t="shared" si="96"/>
        <v>41827.842361111107</v>
      </c>
      <c r="K1597">
        <v>1400634728</v>
      </c>
      <c r="L1597" s="10">
        <f t="shared" si="97"/>
        <v>41799.050092592595</v>
      </c>
      <c r="M1597" t="b">
        <v>0</v>
      </c>
      <c r="N1597">
        <v>7</v>
      </c>
      <c r="O1597" t="b">
        <v>0</v>
      </c>
      <c r="P1597" t="s">
        <v>8291</v>
      </c>
      <c r="Q1597" s="6">
        <f>E1597/D1597</f>
        <v>2.8E-3</v>
      </c>
      <c r="R1597">
        <f>IFERROR(ROUND(E1597/N1597,0),0)</f>
        <v>40</v>
      </c>
      <c r="S1597" t="str">
        <f t="shared" si="98"/>
        <v>photography</v>
      </c>
      <c r="T1597" t="str">
        <f t="shared" si="99"/>
        <v>places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0">
        <f t="shared" si="96"/>
        <v>42005.471863425926</v>
      </c>
      <c r="K1598">
        <v>1414577969</v>
      </c>
      <c r="L1598" s="10">
        <f t="shared" si="97"/>
        <v>41960.430196759262</v>
      </c>
      <c r="M1598" t="b">
        <v>0</v>
      </c>
      <c r="N1598">
        <v>3</v>
      </c>
      <c r="O1598" t="b">
        <v>0</v>
      </c>
      <c r="P1598" t="s">
        <v>8291</v>
      </c>
      <c r="Q1598" s="6">
        <f>E1598/D1598</f>
        <v>2.3076923076923078E-2</v>
      </c>
      <c r="R1598">
        <f>IFERROR(ROUND(E1598/N1598,0),0)</f>
        <v>25</v>
      </c>
      <c r="S1598" t="str">
        <f t="shared" si="98"/>
        <v>photography</v>
      </c>
      <c r="T1598" t="str">
        <f t="shared" si="99"/>
        <v>places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0">
        <f t="shared" si="96"/>
        <v>42652.354131944448</v>
      </c>
      <c r="K1599">
        <v>1471768197</v>
      </c>
      <c r="L1599" s="10">
        <f t="shared" si="97"/>
        <v>42622.354131944448</v>
      </c>
      <c r="M1599" t="b">
        <v>0</v>
      </c>
      <c r="N1599">
        <v>0</v>
      </c>
      <c r="O1599" t="b">
        <v>0</v>
      </c>
      <c r="P1599" t="s">
        <v>8291</v>
      </c>
      <c r="Q1599" s="6">
        <f>E1599/D1599</f>
        <v>0</v>
      </c>
      <c r="R1599">
        <f>IFERROR(ROUND(E1599/N1599,0),0)</f>
        <v>0</v>
      </c>
      <c r="S1599" t="str">
        <f t="shared" si="98"/>
        <v>photography</v>
      </c>
      <c r="T1599" t="str">
        <f t="shared" si="99"/>
        <v>places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0">
        <f t="shared" si="96"/>
        <v>42230.667337962965</v>
      </c>
      <c r="K1600">
        <v>1432742458</v>
      </c>
      <c r="L1600" s="10">
        <f t="shared" si="97"/>
        <v>42170.667337962965</v>
      </c>
      <c r="M1600" t="b">
        <v>0</v>
      </c>
      <c r="N1600">
        <v>1</v>
      </c>
      <c r="O1600" t="b">
        <v>0</v>
      </c>
      <c r="P1600" t="s">
        <v>8291</v>
      </c>
      <c r="Q1600" s="6">
        <f>E1600/D1600</f>
        <v>1.25E-3</v>
      </c>
      <c r="R1600">
        <f>IFERROR(ROUND(E1600/N1600,0),0)</f>
        <v>1</v>
      </c>
      <c r="S1600" t="str">
        <f t="shared" si="98"/>
        <v>photography</v>
      </c>
      <c r="T1600" t="str">
        <f t="shared" si="99"/>
        <v>places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0">
        <f t="shared" si="96"/>
        <v>42487.497407407413</v>
      </c>
      <c r="K1601">
        <v>1457528176</v>
      </c>
      <c r="L1601" s="10">
        <f t="shared" si="97"/>
        <v>42457.53907407407</v>
      </c>
      <c r="M1601" t="b">
        <v>0</v>
      </c>
      <c r="N1601">
        <v>0</v>
      </c>
      <c r="O1601" t="b">
        <v>0</v>
      </c>
      <c r="P1601" t="s">
        <v>8291</v>
      </c>
      <c r="Q1601" s="6">
        <f>E1601/D1601</f>
        <v>0</v>
      </c>
      <c r="R1601">
        <f>IFERROR(ROUND(E1601/N1601,0),0)</f>
        <v>0</v>
      </c>
      <c r="S1601" t="str">
        <f t="shared" si="98"/>
        <v>photography</v>
      </c>
      <c r="T1601" t="str">
        <f t="shared" si="99"/>
        <v>places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0">
        <f t="shared" si="96"/>
        <v>41854.21597222222</v>
      </c>
      <c r="K1602">
        <v>1401585752</v>
      </c>
      <c r="L1602" s="10">
        <f t="shared" si="97"/>
        <v>41810.057314814811</v>
      </c>
      <c r="M1602" t="b">
        <v>0</v>
      </c>
      <c r="N1602">
        <v>9</v>
      </c>
      <c r="O1602" t="b">
        <v>0</v>
      </c>
      <c r="P1602" t="s">
        <v>8291</v>
      </c>
      <c r="Q1602" s="6">
        <f>E1602/D1602</f>
        <v>7.3400000000000007E-2</v>
      </c>
      <c r="R1602">
        <f>IFERROR(ROUND(E1602/N1602,0),0)</f>
        <v>41</v>
      </c>
      <c r="S1602" t="str">
        <f t="shared" si="98"/>
        <v>photography</v>
      </c>
      <c r="T1602" t="str">
        <f t="shared" si="99"/>
        <v>places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0">
        <f t="shared" ref="J1603:J1666" si="100">(I1603/86400)+25569+(-5+24)</f>
        <v>40687.092974537038</v>
      </c>
      <c r="K1603">
        <v>1301969633</v>
      </c>
      <c r="L1603" s="10">
        <f t="shared" ref="L1603:L1666" si="101">(K1603/86400)+25569+(-5+24)</f>
        <v>40657.092974537038</v>
      </c>
      <c r="M1603" t="b">
        <v>0</v>
      </c>
      <c r="N1603">
        <v>56</v>
      </c>
      <c r="O1603" t="b">
        <v>1</v>
      </c>
      <c r="P1603" t="s">
        <v>8276</v>
      </c>
      <c r="Q1603" s="6">
        <f>E1603/D1603</f>
        <v>1.082492</v>
      </c>
      <c r="R1603">
        <f>IFERROR(ROUND(E1603/N1603,0),0)</f>
        <v>48</v>
      </c>
      <c r="S1603" t="str">
        <f t="shared" ref="S1603:S1666" si="102">LEFT(P1603,FIND("/",P1603)-1)</f>
        <v>music</v>
      </c>
      <c r="T1603" t="str">
        <f t="shared" ref="T1603:T1666" si="103">RIGHT(P1603,LEN(P1603)-FIND("/",P1603))</f>
        <v>rock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0">
        <f t="shared" si="100"/>
        <v>40849.958333333336</v>
      </c>
      <c r="K1604">
        <v>1314947317</v>
      </c>
      <c r="L1604" s="10">
        <f t="shared" si="101"/>
        <v>40807.297650462962</v>
      </c>
      <c r="M1604" t="b">
        <v>0</v>
      </c>
      <c r="N1604">
        <v>32</v>
      </c>
      <c r="O1604" t="b">
        <v>1</v>
      </c>
      <c r="P1604" t="s">
        <v>8276</v>
      </c>
      <c r="Q1604" s="6">
        <f>E1604/D1604</f>
        <v>1.0016666666666667</v>
      </c>
      <c r="R1604">
        <f>IFERROR(ROUND(E1604/N1604,0),0)</f>
        <v>47</v>
      </c>
      <c r="S1604" t="str">
        <f t="shared" si="102"/>
        <v>music</v>
      </c>
      <c r="T1604" t="str">
        <f t="shared" si="103"/>
        <v>rock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0">
        <f t="shared" si="100"/>
        <v>40955.169664351852</v>
      </c>
      <c r="K1605">
        <v>1322539459</v>
      </c>
      <c r="L1605" s="10">
        <f t="shared" si="101"/>
        <v>40895.169664351852</v>
      </c>
      <c r="M1605" t="b">
        <v>0</v>
      </c>
      <c r="N1605">
        <v>30</v>
      </c>
      <c r="O1605" t="b">
        <v>1</v>
      </c>
      <c r="P1605" t="s">
        <v>8276</v>
      </c>
      <c r="Q1605" s="6">
        <f>E1605/D1605</f>
        <v>1.0003299999999999</v>
      </c>
      <c r="R1605">
        <f>IFERROR(ROUND(E1605/N1605,0),0)</f>
        <v>67</v>
      </c>
      <c r="S1605" t="str">
        <f t="shared" si="102"/>
        <v>music</v>
      </c>
      <c r="T1605" t="str">
        <f t="shared" si="103"/>
        <v>rock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0">
        <f t="shared" si="100"/>
        <v>41004.803645833337</v>
      </c>
      <c r="K1606">
        <v>1328559435</v>
      </c>
      <c r="L1606" s="10">
        <f t="shared" si="101"/>
        <v>40964.845312500001</v>
      </c>
      <c r="M1606" t="b">
        <v>0</v>
      </c>
      <c r="N1606">
        <v>70</v>
      </c>
      <c r="O1606" t="b">
        <v>1</v>
      </c>
      <c r="P1606" t="s">
        <v>8276</v>
      </c>
      <c r="Q1606" s="6">
        <f>E1606/D1606</f>
        <v>1.2210714285714286</v>
      </c>
      <c r="R1606">
        <f>IFERROR(ROUND(E1606/N1606,0),0)</f>
        <v>49</v>
      </c>
      <c r="S1606" t="str">
        <f t="shared" si="102"/>
        <v>music</v>
      </c>
      <c r="T1606" t="str">
        <f t="shared" si="103"/>
        <v>rock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0">
        <f t="shared" si="100"/>
        <v>40775.291666666664</v>
      </c>
      <c r="K1607">
        <v>1311380313</v>
      </c>
      <c r="L1607" s="10">
        <f t="shared" si="101"/>
        <v>40766.012881944444</v>
      </c>
      <c r="M1607" t="b">
        <v>0</v>
      </c>
      <c r="N1607">
        <v>44</v>
      </c>
      <c r="O1607" t="b">
        <v>1</v>
      </c>
      <c r="P1607" t="s">
        <v>8276</v>
      </c>
      <c r="Q1607" s="6">
        <f>E1607/D1607</f>
        <v>1.0069333333333335</v>
      </c>
      <c r="R1607">
        <f>IFERROR(ROUND(E1607/N1607,0),0)</f>
        <v>137</v>
      </c>
      <c r="S1607" t="str">
        <f t="shared" si="102"/>
        <v>music</v>
      </c>
      <c r="T1607" t="str">
        <f t="shared" si="103"/>
        <v>rock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0">
        <f t="shared" si="100"/>
        <v>40645.069884259261</v>
      </c>
      <c r="K1608">
        <v>1293158438</v>
      </c>
      <c r="L1608" s="10">
        <f t="shared" si="101"/>
        <v>40555.111550925925</v>
      </c>
      <c r="M1608" t="b">
        <v>0</v>
      </c>
      <c r="N1608">
        <v>92</v>
      </c>
      <c r="O1608" t="b">
        <v>1</v>
      </c>
      <c r="P1608" t="s">
        <v>8276</v>
      </c>
      <c r="Q1608" s="6">
        <f>E1608/D1608</f>
        <v>1.01004125</v>
      </c>
      <c r="R1608">
        <f>IFERROR(ROUND(E1608/N1608,0),0)</f>
        <v>88</v>
      </c>
      <c r="S1608" t="str">
        <f t="shared" si="102"/>
        <v>music</v>
      </c>
      <c r="T1608" t="str">
        <f t="shared" si="103"/>
        <v>rock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0">
        <f t="shared" si="100"/>
        <v>41093.80846064815</v>
      </c>
      <c r="K1609">
        <v>1337887451</v>
      </c>
      <c r="L1609" s="10">
        <f t="shared" si="101"/>
        <v>41072.80846064815</v>
      </c>
      <c r="M1609" t="b">
        <v>0</v>
      </c>
      <c r="N1609">
        <v>205</v>
      </c>
      <c r="O1609" t="b">
        <v>1</v>
      </c>
      <c r="P1609" t="s">
        <v>8276</v>
      </c>
      <c r="Q1609" s="6">
        <f>E1609/D1609</f>
        <v>1.4511000000000001</v>
      </c>
      <c r="R1609">
        <f>IFERROR(ROUND(E1609/N1609,0),0)</f>
        <v>71</v>
      </c>
      <c r="S1609" t="str">
        <f t="shared" si="102"/>
        <v>music</v>
      </c>
      <c r="T1609" t="str">
        <f t="shared" si="103"/>
        <v>rock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0">
        <f t="shared" si="100"/>
        <v>41659.226388888885</v>
      </c>
      <c r="K1610">
        <v>1385754986</v>
      </c>
      <c r="L1610" s="10">
        <f t="shared" si="101"/>
        <v>41626.83085648148</v>
      </c>
      <c r="M1610" t="b">
        <v>0</v>
      </c>
      <c r="N1610">
        <v>23</v>
      </c>
      <c r="O1610" t="b">
        <v>1</v>
      </c>
      <c r="P1610" t="s">
        <v>8276</v>
      </c>
      <c r="Q1610" s="6">
        <f>E1610/D1610</f>
        <v>1.0125</v>
      </c>
      <c r="R1610">
        <f>IFERROR(ROUND(E1610/N1610,0),0)</f>
        <v>53</v>
      </c>
      <c r="S1610" t="str">
        <f t="shared" si="102"/>
        <v>music</v>
      </c>
      <c r="T1610" t="str">
        <f t="shared" si="103"/>
        <v>rock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0">
        <f t="shared" si="100"/>
        <v>40868.333333333336</v>
      </c>
      <c r="K1611">
        <v>1315612909</v>
      </c>
      <c r="L1611" s="10">
        <f t="shared" si="101"/>
        <v>40815.001261574071</v>
      </c>
      <c r="M1611" t="b">
        <v>0</v>
      </c>
      <c r="N1611">
        <v>4</v>
      </c>
      <c r="O1611" t="b">
        <v>1</v>
      </c>
      <c r="P1611" t="s">
        <v>8276</v>
      </c>
      <c r="Q1611" s="6">
        <f>E1611/D1611</f>
        <v>1.1833333333333333</v>
      </c>
      <c r="R1611">
        <f>IFERROR(ROUND(E1611/N1611,0),0)</f>
        <v>444</v>
      </c>
      <c r="S1611" t="str">
        <f t="shared" si="102"/>
        <v>music</v>
      </c>
      <c r="T1611" t="str">
        <f t="shared" si="103"/>
        <v>rock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0">
        <f t="shared" si="100"/>
        <v>41277.924884259257</v>
      </c>
      <c r="K1612">
        <v>1353017510</v>
      </c>
      <c r="L1612" s="10">
        <f t="shared" si="101"/>
        <v>41247.924884259257</v>
      </c>
      <c r="M1612" t="b">
        <v>0</v>
      </c>
      <c r="N1612">
        <v>112</v>
      </c>
      <c r="O1612" t="b">
        <v>1</v>
      </c>
      <c r="P1612" t="s">
        <v>8276</v>
      </c>
      <c r="Q1612" s="6">
        <f>E1612/D1612</f>
        <v>2.7185000000000001</v>
      </c>
      <c r="R1612">
        <f>IFERROR(ROUND(E1612/N1612,0),0)</f>
        <v>49</v>
      </c>
      <c r="S1612" t="str">
        <f t="shared" si="102"/>
        <v>music</v>
      </c>
      <c r="T1612" t="str">
        <f t="shared" si="103"/>
        <v>rock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0">
        <f t="shared" si="100"/>
        <v>41449.00037037037</v>
      </c>
      <c r="K1613">
        <v>1368576032</v>
      </c>
      <c r="L1613" s="10">
        <f t="shared" si="101"/>
        <v>41428.00037037037</v>
      </c>
      <c r="M1613" t="b">
        <v>0</v>
      </c>
      <c r="N1613">
        <v>27</v>
      </c>
      <c r="O1613" t="b">
        <v>1</v>
      </c>
      <c r="P1613" t="s">
        <v>8276</v>
      </c>
      <c r="Q1613" s="6">
        <f>E1613/D1613</f>
        <v>1.25125</v>
      </c>
      <c r="R1613">
        <f>IFERROR(ROUND(E1613/N1613,0),0)</f>
        <v>37</v>
      </c>
      <c r="S1613" t="str">
        <f t="shared" si="102"/>
        <v>music</v>
      </c>
      <c r="T1613" t="str">
        <f t="shared" si="103"/>
        <v>rock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0">
        <f t="shared" si="100"/>
        <v>41295.874814814815</v>
      </c>
      <c r="K1614">
        <v>1354568384</v>
      </c>
      <c r="L1614" s="10">
        <f t="shared" si="101"/>
        <v>41265.874814814815</v>
      </c>
      <c r="M1614" t="b">
        <v>0</v>
      </c>
      <c r="N1614">
        <v>11</v>
      </c>
      <c r="O1614" t="b">
        <v>1</v>
      </c>
      <c r="P1614" t="s">
        <v>8276</v>
      </c>
      <c r="Q1614" s="6">
        <f>E1614/D1614</f>
        <v>1.1000000000000001</v>
      </c>
      <c r="R1614">
        <f>IFERROR(ROUND(E1614/N1614,0),0)</f>
        <v>50</v>
      </c>
      <c r="S1614" t="str">
        <f t="shared" si="102"/>
        <v>music</v>
      </c>
      <c r="T1614" t="str">
        <f t="shared" si="103"/>
        <v>rock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0">
        <f t="shared" si="100"/>
        <v>41131.069467592592</v>
      </c>
      <c r="K1615">
        <v>1340329202</v>
      </c>
      <c r="L1615" s="10">
        <f t="shared" si="101"/>
        <v>41101.069467592592</v>
      </c>
      <c r="M1615" t="b">
        <v>0</v>
      </c>
      <c r="N1615">
        <v>26</v>
      </c>
      <c r="O1615" t="b">
        <v>1</v>
      </c>
      <c r="P1615" t="s">
        <v>8276</v>
      </c>
      <c r="Q1615" s="6">
        <f>E1615/D1615</f>
        <v>1.0149999999999999</v>
      </c>
      <c r="R1615">
        <f>IFERROR(ROUND(E1615/N1615,0),0)</f>
        <v>39</v>
      </c>
      <c r="S1615" t="str">
        <f t="shared" si="102"/>
        <v>music</v>
      </c>
      <c r="T1615" t="str">
        <f t="shared" si="103"/>
        <v>rock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0">
        <f t="shared" si="100"/>
        <v>41873.708333333336</v>
      </c>
      <c r="K1616">
        <v>1401924769</v>
      </c>
      <c r="L1616" s="10">
        <f t="shared" si="101"/>
        <v>41813.981122685189</v>
      </c>
      <c r="M1616" t="b">
        <v>0</v>
      </c>
      <c r="N1616">
        <v>77</v>
      </c>
      <c r="O1616" t="b">
        <v>1</v>
      </c>
      <c r="P1616" t="s">
        <v>8276</v>
      </c>
      <c r="Q1616" s="6">
        <f>E1616/D1616</f>
        <v>1.0269999999999999</v>
      </c>
      <c r="R1616">
        <f>IFERROR(ROUND(E1616/N1616,0),0)</f>
        <v>67</v>
      </c>
      <c r="S1616" t="str">
        <f t="shared" si="102"/>
        <v>music</v>
      </c>
      <c r="T1616" t="str">
        <f t="shared" si="103"/>
        <v>rock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0">
        <f t="shared" si="100"/>
        <v>40909.092546296299</v>
      </c>
      <c r="K1617">
        <v>1319850796</v>
      </c>
      <c r="L1617" s="10">
        <f t="shared" si="101"/>
        <v>40864.050879629627</v>
      </c>
      <c r="M1617" t="b">
        <v>0</v>
      </c>
      <c r="N1617">
        <v>136</v>
      </c>
      <c r="O1617" t="b">
        <v>1</v>
      </c>
      <c r="P1617" t="s">
        <v>8276</v>
      </c>
      <c r="Q1617" s="6">
        <f>E1617/D1617</f>
        <v>1.1412500000000001</v>
      </c>
      <c r="R1617">
        <f>IFERROR(ROUND(E1617/N1617,0),0)</f>
        <v>67</v>
      </c>
      <c r="S1617" t="str">
        <f t="shared" si="102"/>
        <v>music</v>
      </c>
      <c r="T1617" t="str">
        <f t="shared" si="103"/>
        <v>rock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0">
        <f t="shared" si="100"/>
        <v>41254.916666666664</v>
      </c>
      <c r="K1618">
        <v>1350061821</v>
      </c>
      <c r="L1618" s="10">
        <f t="shared" si="101"/>
        <v>41213.715520833335</v>
      </c>
      <c r="M1618" t="b">
        <v>0</v>
      </c>
      <c r="N1618">
        <v>157</v>
      </c>
      <c r="O1618" t="b">
        <v>1</v>
      </c>
      <c r="P1618" t="s">
        <v>8276</v>
      </c>
      <c r="Q1618" s="6">
        <f>E1618/D1618</f>
        <v>1.042</v>
      </c>
      <c r="R1618">
        <f>IFERROR(ROUND(E1618/N1618,0),0)</f>
        <v>66</v>
      </c>
      <c r="S1618" t="str">
        <f t="shared" si="102"/>
        <v>music</v>
      </c>
      <c r="T1618" t="str">
        <f t="shared" si="103"/>
        <v>rock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0">
        <f t="shared" si="100"/>
        <v>41598.791666666664</v>
      </c>
      <c r="K1619">
        <v>1380470188</v>
      </c>
      <c r="L1619" s="10">
        <f t="shared" si="101"/>
        <v>41565.664212962962</v>
      </c>
      <c r="M1619" t="b">
        <v>0</v>
      </c>
      <c r="N1619">
        <v>158</v>
      </c>
      <c r="O1619" t="b">
        <v>1</v>
      </c>
      <c r="P1619" t="s">
        <v>8276</v>
      </c>
      <c r="Q1619" s="6">
        <f>E1619/D1619</f>
        <v>1.4585714285714286</v>
      </c>
      <c r="R1619">
        <f>IFERROR(ROUND(E1619/N1619,0),0)</f>
        <v>65</v>
      </c>
      <c r="S1619" t="str">
        <f t="shared" si="102"/>
        <v>music</v>
      </c>
      <c r="T1619" t="str">
        <f t="shared" si="103"/>
        <v>rock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0">
        <f t="shared" si="100"/>
        <v>41360.654340277775</v>
      </c>
      <c r="K1620">
        <v>1359301335</v>
      </c>
      <c r="L1620" s="10">
        <f t="shared" si="101"/>
        <v>41320.654340277775</v>
      </c>
      <c r="M1620" t="b">
        <v>0</v>
      </c>
      <c r="N1620">
        <v>27</v>
      </c>
      <c r="O1620" t="b">
        <v>1</v>
      </c>
      <c r="P1620" t="s">
        <v>8276</v>
      </c>
      <c r="Q1620" s="6">
        <f>E1620/D1620</f>
        <v>1.0506666666666666</v>
      </c>
      <c r="R1620">
        <f>IFERROR(ROUND(E1620/N1620,0),0)</f>
        <v>58</v>
      </c>
      <c r="S1620" t="str">
        <f t="shared" si="102"/>
        <v>music</v>
      </c>
      <c r="T1620" t="str">
        <f t="shared" si="103"/>
        <v>rock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0">
        <f t="shared" si="100"/>
        <v>41916.186180555553</v>
      </c>
      <c r="K1621">
        <v>1408940886</v>
      </c>
      <c r="L1621" s="10">
        <f t="shared" si="101"/>
        <v>41895.186180555553</v>
      </c>
      <c r="M1621" t="b">
        <v>0</v>
      </c>
      <c r="N1621">
        <v>23</v>
      </c>
      <c r="O1621" t="b">
        <v>1</v>
      </c>
      <c r="P1621" t="s">
        <v>8276</v>
      </c>
      <c r="Q1621" s="6">
        <f>E1621/D1621</f>
        <v>1.3333333333333333</v>
      </c>
      <c r="R1621">
        <f>IFERROR(ROUND(E1621/N1621,0),0)</f>
        <v>87</v>
      </c>
      <c r="S1621" t="str">
        <f t="shared" si="102"/>
        <v>music</v>
      </c>
      <c r="T1621" t="str">
        <f t="shared" si="103"/>
        <v>rock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0">
        <f t="shared" si="100"/>
        <v>41347.339583333334</v>
      </c>
      <c r="K1622">
        <v>1361002140</v>
      </c>
      <c r="L1622" s="10">
        <f t="shared" si="101"/>
        <v>41340.339583333334</v>
      </c>
      <c r="M1622" t="b">
        <v>0</v>
      </c>
      <c r="N1622">
        <v>17</v>
      </c>
      <c r="O1622" t="b">
        <v>1</v>
      </c>
      <c r="P1622" t="s">
        <v>8276</v>
      </c>
      <c r="Q1622" s="6">
        <f>E1622/D1622</f>
        <v>1.1299999999999999</v>
      </c>
      <c r="R1622">
        <f>IFERROR(ROUND(E1622/N1622,0),0)</f>
        <v>66</v>
      </c>
      <c r="S1622" t="str">
        <f t="shared" si="102"/>
        <v>music</v>
      </c>
      <c r="T1622" t="str">
        <f t="shared" si="103"/>
        <v>rock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0">
        <f t="shared" si="100"/>
        <v>41076.165972222225</v>
      </c>
      <c r="K1623">
        <v>1333550015</v>
      </c>
      <c r="L1623" s="10">
        <f t="shared" si="101"/>
        <v>41022.60665509259</v>
      </c>
      <c r="M1623" t="b">
        <v>0</v>
      </c>
      <c r="N1623">
        <v>37</v>
      </c>
      <c r="O1623" t="b">
        <v>1</v>
      </c>
      <c r="P1623" t="s">
        <v>8276</v>
      </c>
      <c r="Q1623" s="6">
        <f>E1623/D1623</f>
        <v>1.212</v>
      </c>
      <c r="R1623">
        <f>IFERROR(ROUND(E1623/N1623,0),0)</f>
        <v>164</v>
      </c>
      <c r="S1623" t="str">
        <f t="shared" si="102"/>
        <v>music</v>
      </c>
      <c r="T1623" t="str">
        <f t="shared" si="103"/>
        <v>rock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0">
        <f t="shared" si="100"/>
        <v>42009.332638888889</v>
      </c>
      <c r="K1624">
        <v>1415343874</v>
      </c>
      <c r="L1624" s="10">
        <f t="shared" si="101"/>
        <v>41969.294837962967</v>
      </c>
      <c r="M1624" t="b">
        <v>0</v>
      </c>
      <c r="N1624">
        <v>65</v>
      </c>
      <c r="O1624" t="b">
        <v>1</v>
      </c>
      <c r="P1624" t="s">
        <v>8276</v>
      </c>
      <c r="Q1624" s="6">
        <f>E1624/D1624</f>
        <v>1.0172463768115942</v>
      </c>
      <c r="R1624">
        <f>IFERROR(ROUND(E1624/N1624,0),0)</f>
        <v>108</v>
      </c>
      <c r="S1624" t="str">
        <f t="shared" si="102"/>
        <v>music</v>
      </c>
      <c r="T1624" t="str">
        <f t="shared" si="103"/>
        <v>rock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0">
        <f t="shared" si="100"/>
        <v>41532.688530092593</v>
      </c>
      <c r="K1625">
        <v>1372437089</v>
      </c>
      <c r="L1625" s="10">
        <f t="shared" si="101"/>
        <v>41472.688530092593</v>
      </c>
      <c r="M1625" t="b">
        <v>0</v>
      </c>
      <c r="N1625">
        <v>18</v>
      </c>
      <c r="O1625" t="b">
        <v>1</v>
      </c>
      <c r="P1625" t="s">
        <v>8276</v>
      </c>
      <c r="Q1625" s="6">
        <f>E1625/D1625</f>
        <v>1.0106666666666666</v>
      </c>
      <c r="R1625">
        <f>IFERROR(ROUND(E1625/N1625,0),0)</f>
        <v>42</v>
      </c>
      <c r="S1625" t="str">
        <f t="shared" si="102"/>
        <v>music</v>
      </c>
      <c r="T1625" t="str">
        <f t="shared" si="103"/>
        <v>rock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0">
        <f t="shared" si="100"/>
        <v>41302.367303240739</v>
      </c>
      <c r="K1626">
        <v>1354265335</v>
      </c>
      <c r="L1626" s="10">
        <f t="shared" si="101"/>
        <v>41262.367303240739</v>
      </c>
      <c r="M1626" t="b">
        <v>0</v>
      </c>
      <c r="N1626">
        <v>25</v>
      </c>
      <c r="O1626" t="b">
        <v>1</v>
      </c>
      <c r="P1626" t="s">
        <v>8276</v>
      </c>
      <c r="Q1626" s="6">
        <f>E1626/D1626</f>
        <v>1.18</v>
      </c>
      <c r="R1626">
        <f>IFERROR(ROUND(E1626/N1626,0),0)</f>
        <v>47</v>
      </c>
      <c r="S1626" t="str">
        <f t="shared" si="102"/>
        <v>music</v>
      </c>
      <c r="T1626" t="str">
        <f t="shared" si="103"/>
        <v>rock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0">
        <f t="shared" si="100"/>
        <v>41182.699687500004</v>
      </c>
      <c r="K1627">
        <v>1344962853</v>
      </c>
      <c r="L1627" s="10">
        <f t="shared" si="101"/>
        <v>41154.699687500004</v>
      </c>
      <c r="M1627" t="b">
        <v>0</v>
      </c>
      <c r="N1627">
        <v>104</v>
      </c>
      <c r="O1627" t="b">
        <v>1</v>
      </c>
      <c r="P1627" t="s">
        <v>8276</v>
      </c>
      <c r="Q1627" s="6">
        <f>E1627/D1627</f>
        <v>1.5533333333333332</v>
      </c>
      <c r="R1627">
        <f>IFERROR(ROUND(E1627/N1627,0),0)</f>
        <v>112</v>
      </c>
      <c r="S1627" t="str">
        <f t="shared" si="102"/>
        <v>music</v>
      </c>
      <c r="T1627" t="str">
        <f t="shared" si="103"/>
        <v>rock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0">
        <f t="shared" si="100"/>
        <v>41628.889664351853</v>
      </c>
      <c r="K1628">
        <v>1383337267</v>
      </c>
      <c r="L1628" s="10">
        <f t="shared" si="101"/>
        <v>41598.847997685181</v>
      </c>
      <c r="M1628" t="b">
        <v>0</v>
      </c>
      <c r="N1628">
        <v>108</v>
      </c>
      <c r="O1628" t="b">
        <v>1</v>
      </c>
      <c r="P1628" t="s">
        <v>8276</v>
      </c>
      <c r="Q1628" s="6">
        <f>E1628/D1628</f>
        <v>1.0118750000000001</v>
      </c>
      <c r="R1628">
        <f>IFERROR(ROUND(E1628/N1628,0),0)</f>
        <v>75</v>
      </c>
      <c r="S1628" t="str">
        <f t="shared" si="102"/>
        <v>music</v>
      </c>
      <c r="T1628" t="str">
        <f t="shared" si="103"/>
        <v>rock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0">
        <f t="shared" si="100"/>
        <v>41258.207638888889</v>
      </c>
      <c r="K1629">
        <v>1351011489</v>
      </c>
      <c r="L1629" s="10">
        <f t="shared" si="101"/>
        <v>41224.707048611112</v>
      </c>
      <c r="M1629" t="b">
        <v>0</v>
      </c>
      <c r="N1629">
        <v>38</v>
      </c>
      <c r="O1629" t="b">
        <v>1</v>
      </c>
      <c r="P1629" t="s">
        <v>8276</v>
      </c>
      <c r="Q1629" s="6">
        <f>E1629/D1629</f>
        <v>1.17</v>
      </c>
      <c r="R1629">
        <f>IFERROR(ROUND(E1629/N1629,0),0)</f>
        <v>62</v>
      </c>
      <c r="S1629" t="str">
        <f t="shared" si="102"/>
        <v>music</v>
      </c>
      <c r="T1629" t="str">
        <f t="shared" si="103"/>
        <v>rock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0">
        <f t="shared" si="100"/>
        <v>41826.737060185187</v>
      </c>
      <c r="K1630">
        <v>1400175682</v>
      </c>
      <c r="L1630" s="10">
        <f t="shared" si="101"/>
        <v>41793.737060185187</v>
      </c>
      <c r="M1630" t="b">
        <v>0</v>
      </c>
      <c r="N1630">
        <v>88</v>
      </c>
      <c r="O1630" t="b">
        <v>1</v>
      </c>
      <c r="P1630" t="s">
        <v>8276</v>
      </c>
      <c r="Q1630" s="6">
        <f>E1630/D1630</f>
        <v>1.00925</v>
      </c>
      <c r="R1630">
        <f>IFERROR(ROUND(E1630/N1630,0),0)</f>
        <v>46</v>
      </c>
      <c r="S1630" t="str">
        <f t="shared" si="102"/>
        <v>music</v>
      </c>
      <c r="T1630" t="str">
        <f t="shared" si="103"/>
        <v>rock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0">
        <f t="shared" si="100"/>
        <v>41709.867280092592</v>
      </c>
      <c r="K1631">
        <v>1389041333</v>
      </c>
      <c r="L1631" s="10">
        <f t="shared" si="101"/>
        <v>41664.867280092592</v>
      </c>
      <c r="M1631" t="b">
        <v>0</v>
      </c>
      <c r="N1631">
        <v>82</v>
      </c>
      <c r="O1631" t="b">
        <v>1</v>
      </c>
      <c r="P1631" t="s">
        <v>8276</v>
      </c>
      <c r="Q1631" s="6">
        <f>E1631/D1631</f>
        <v>1.0366666666666666</v>
      </c>
      <c r="R1631">
        <f>IFERROR(ROUND(E1631/N1631,0),0)</f>
        <v>76</v>
      </c>
      <c r="S1631" t="str">
        <f t="shared" si="102"/>
        <v>music</v>
      </c>
      <c r="T1631" t="str">
        <f t="shared" si="103"/>
        <v>rock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0">
        <f t="shared" si="100"/>
        <v>40989.290972222225</v>
      </c>
      <c r="K1632">
        <v>1328040375</v>
      </c>
      <c r="L1632" s="10">
        <f t="shared" si="101"/>
        <v>40958.837673611109</v>
      </c>
      <c r="M1632" t="b">
        <v>0</v>
      </c>
      <c r="N1632">
        <v>126</v>
      </c>
      <c r="O1632" t="b">
        <v>1</v>
      </c>
      <c r="P1632" t="s">
        <v>8276</v>
      </c>
      <c r="Q1632" s="6">
        <f>E1632/D1632</f>
        <v>2.6524999999999999</v>
      </c>
      <c r="R1632">
        <f>IFERROR(ROUND(E1632/N1632,0),0)</f>
        <v>84</v>
      </c>
      <c r="S1632" t="str">
        <f t="shared" si="102"/>
        <v>music</v>
      </c>
      <c r="T1632" t="str">
        <f t="shared" si="103"/>
        <v>rock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0">
        <f t="shared" si="100"/>
        <v>41213.859502314815</v>
      </c>
      <c r="K1633">
        <v>1347482261</v>
      </c>
      <c r="L1633" s="10">
        <f t="shared" si="101"/>
        <v>41183.859502314815</v>
      </c>
      <c r="M1633" t="b">
        <v>0</v>
      </c>
      <c r="N1633">
        <v>133</v>
      </c>
      <c r="O1633" t="b">
        <v>1</v>
      </c>
      <c r="P1633" t="s">
        <v>8276</v>
      </c>
      <c r="Q1633" s="6">
        <f>E1633/D1633</f>
        <v>1.5590999999999999</v>
      </c>
      <c r="R1633">
        <f>IFERROR(ROUND(E1633/N1633,0),0)</f>
        <v>117</v>
      </c>
      <c r="S1633" t="str">
        <f t="shared" si="102"/>
        <v>music</v>
      </c>
      <c r="T1633" t="str">
        <f t="shared" si="103"/>
        <v>rock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0">
        <f t="shared" si="100"/>
        <v>40829.340902777782</v>
      </c>
      <c r="K1634">
        <v>1311667854</v>
      </c>
      <c r="L1634" s="10">
        <f t="shared" si="101"/>
        <v>40769.340902777782</v>
      </c>
      <c r="M1634" t="b">
        <v>0</v>
      </c>
      <c r="N1634">
        <v>47</v>
      </c>
      <c r="O1634" t="b">
        <v>1</v>
      </c>
      <c r="P1634" t="s">
        <v>8276</v>
      </c>
      <c r="Q1634" s="6">
        <f>E1634/D1634</f>
        <v>1.0162500000000001</v>
      </c>
      <c r="R1634">
        <f>IFERROR(ROUND(E1634/N1634,0),0)</f>
        <v>86</v>
      </c>
      <c r="S1634" t="str">
        <f t="shared" si="102"/>
        <v>music</v>
      </c>
      <c r="T1634" t="str">
        <f t="shared" si="103"/>
        <v>rock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0">
        <f t="shared" si="100"/>
        <v>40943.208333333336</v>
      </c>
      <c r="K1635">
        <v>1324329156</v>
      </c>
      <c r="L1635" s="10">
        <f t="shared" si="101"/>
        <v>40915.883750000001</v>
      </c>
      <c r="M1635" t="b">
        <v>0</v>
      </c>
      <c r="N1635">
        <v>58</v>
      </c>
      <c r="O1635" t="b">
        <v>1</v>
      </c>
      <c r="P1635" t="s">
        <v>8276</v>
      </c>
      <c r="Q1635" s="6">
        <f>E1635/D1635</f>
        <v>1</v>
      </c>
      <c r="R1635">
        <f>IFERROR(ROUND(E1635/N1635,0),0)</f>
        <v>172</v>
      </c>
      <c r="S1635" t="str">
        <f t="shared" si="102"/>
        <v>music</v>
      </c>
      <c r="T1635" t="str">
        <f t="shared" si="103"/>
        <v>rock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0">
        <f t="shared" si="100"/>
        <v>40715.249305555553</v>
      </c>
      <c r="K1636">
        <v>1303706001</v>
      </c>
      <c r="L1636" s="10">
        <f t="shared" si="101"/>
        <v>40677.189826388887</v>
      </c>
      <c r="M1636" t="b">
        <v>0</v>
      </c>
      <c r="N1636">
        <v>32</v>
      </c>
      <c r="O1636" t="b">
        <v>1</v>
      </c>
      <c r="P1636" t="s">
        <v>8276</v>
      </c>
      <c r="Q1636" s="6">
        <f>E1636/D1636</f>
        <v>1.0049999999999999</v>
      </c>
      <c r="R1636">
        <f>IFERROR(ROUND(E1636/N1636,0),0)</f>
        <v>63</v>
      </c>
      <c r="S1636" t="str">
        <f t="shared" si="102"/>
        <v>music</v>
      </c>
      <c r="T1636" t="str">
        <f t="shared" si="103"/>
        <v>rock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0">
        <f t="shared" si="100"/>
        <v>42581.868761574078</v>
      </c>
      <c r="K1637">
        <v>1463086261</v>
      </c>
      <c r="L1637" s="10">
        <f t="shared" si="101"/>
        <v>42521.868761574078</v>
      </c>
      <c r="M1637" t="b">
        <v>0</v>
      </c>
      <c r="N1637">
        <v>37</v>
      </c>
      <c r="O1637" t="b">
        <v>1</v>
      </c>
      <c r="P1637" t="s">
        <v>8276</v>
      </c>
      <c r="Q1637" s="6">
        <f>E1637/D1637</f>
        <v>1.2529999999999999</v>
      </c>
      <c r="R1637">
        <f>IFERROR(ROUND(E1637/N1637,0),0)</f>
        <v>68</v>
      </c>
      <c r="S1637" t="str">
        <f t="shared" si="102"/>
        <v>music</v>
      </c>
      <c r="T1637" t="str">
        <f t="shared" si="103"/>
        <v>rock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0">
        <f t="shared" si="100"/>
        <v>40725.166666666664</v>
      </c>
      <c r="K1638">
        <v>1304129088</v>
      </c>
      <c r="L1638" s="10">
        <f t="shared" si="101"/>
        <v>40682.08666666667</v>
      </c>
      <c r="M1638" t="b">
        <v>0</v>
      </c>
      <c r="N1638">
        <v>87</v>
      </c>
      <c r="O1638" t="b">
        <v>1</v>
      </c>
      <c r="P1638" t="s">
        <v>8276</v>
      </c>
      <c r="Q1638" s="6">
        <f>E1638/D1638</f>
        <v>1.0355555555555556</v>
      </c>
      <c r="R1638">
        <f>IFERROR(ROUND(E1638/N1638,0),0)</f>
        <v>54</v>
      </c>
      <c r="S1638" t="str">
        <f t="shared" si="102"/>
        <v>music</v>
      </c>
      <c r="T1638" t="str">
        <f t="shared" si="103"/>
        <v>rock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0">
        <f t="shared" si="100"/>
        <v>40197.985416666663</v>
      </c>
      <c r="K1639">
        <v>1257444140</v>
      </c>
      <c r="L1639" s="10">
        <f t="shared" si="101"/>
        <v>40141.751620370371</v>
      </c>
      <c r="M1639" t="b">
        <v>0</v>
      </c>
      <c r="N1639">
        <v>15</v>
      </c>
      <c r="O1639" t="b">
        <v>1</v>
      </c>
      <c r="P1639" t="s">
        <v>8276</v>
      </c>
      <c r="Q1639" s="6">
        <f>E1639/D1639</f>
        <v>1.038</v>
      </c>
      <c r="R1639">
        <f>IFERROR(ROUND(E1639/N1639,0),0)</f>
        <v>35</v>
      </c>
      <c r="S1639" t="str">
        <f t="shared" si="102"/>
        <v>music</v>
      </c>
      <c r="T1639" t="str">
        <f t="shared" si="103"/>
        <v>rock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0">
        <f t="shared" si="100"/>
        <v>41352.892361111109</v>
      </c>
      <c r="K1640">
        <v>1358180968</v>
      </c>
      <c r="L1640" s="10">
        <f t="shared" si="101"/>
        <v>41307.68712962963</v>
      </c>
      <c r="M1640" t="b">
        <v>0</v>
      </c>
      <c r="N1640">
        <v>27</v>
      </c>
      <c r="O1640" t="b">
        <v>1</v>
      </c>
      <c r="P1640" t="s">
        <v>8276</v>
      </c>
      <c r="Q1640" s="6">
        <f>E1640/D1640</f>
        <v>1.05</v>
      </c>
      <c r="R1640">
        <f>IFERROR(ROUND(E1640/N1640,0),0)</f>
        <v>39</v>
      </c>
      <c r="S1640" t="str">
        <f t="shared" si="102"/>
        <v>music</v>
      </c>
      <c r="T1640" t="str">
        <f t="shared" si="103"/>
        <v>rock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0">
        <f t="shared" si="100"/>
        <v>40990.652372685188</v>
      </c>
      <c r="K1641">
        <v>1328197165</v>
      </c>
      <c r="L1641" s="10">
        <f t="shared" si="101"/>
        <v>40960.652372685188</v>
      </c>
      <c r="M1641" t="b">
        <v>0</v>
      </c>
      <c r="N1641">
        <v>19</v>
      </c>
      <c r="O1641" t="b">
        <v>1</v>
      </c>
      <c r="P1641" t="s">
        <v>8276</v>
      </c>
      <c r="Q1641" s="6">
        <f>E1641/D1641</f>
        <v>1</v>
      </c>
      <c r="R1641">
        <f>IFERROR(ROUND(E1641/N1641,0),0)</f>
        <v>95</v>
      </c>
      <c r="S1641" t="str">
        <f t="shared" si="102"/>
        <v>music</v>
      </c>
      <c r="T1641" t="str">
        <f t="shared" si="103"/>
        <v>rock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0">
        <f t="shared" si="100"/>
        <v>40412.082638888889</v>
      </c>
      <c r="K1642">
        <v>1279603955</v>
      </c>
      <c r="L1642" s="10">
        <f t="shared" si="101"/>
        <v>40398.23096064815</v>
      </c>
      <c r="M1642" t="b">
        <v>0</v>
      </c>
      <c r="N1642">
        <v>17</v>
      </c>
      <c r="O1642" t="b">
        <v>1</v>
      </c>
      <c r="P1642" t="s">
        <v>8276</v>
      </c>
      <c r="Q1642" s="6">
        <f>E1642/D1642</f>
        <v>1.6986000000000001</v>
      </c>
      <c r="R1642">
        <f>IFERROR(ROUND(E1642/N1642,0),0)</f>
        <v>40</v>
      </c>
      <c r="S1642" t="str">
        <f t="shared" si="102"/>
        <v>music</v>
      </c>
      <c r="T1642" t="str">
        <f t="shared" si="103"/>
        <v>rock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0">
        <f t="shared" si="100"/>
        <v>42011.596574074079</v>
      </c>
      <c r="K1643">
        <v>1416406744</v>
      </c>
      <c r="L1643" s="10">
        <f t="shared" si="101"/>
        <v>41981.596574074079</v>
      </c>
      <c r="M1643" t="b">
        <v>0</v>
      </c>
      <c r="N1643">
        <v>26</v>
      </c>
      <c r="O1643" t="b">
        <v>1</v>
      </c>
      <c r="P1643" t="s">
        <v>8292</v>
      </c>
      <c r="Q1643" s="6">
        <f>E1643/D1643</f>
        <v>1.014</v>
      </c>
      <c r="R1643">
        <f>IFERROR(ROUND(E1643/N1643,0),0)</f>
        <v>98</v>
      </c>
      <c r="S1643" t="str">
        <f t="shared" si="102"/>
        <v>music</v>
      </c>
      <c r="T1643" t="str">
        <f t="shared" si="103"/>
        <v>pop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0">
        <f t="shared" si="100"/>
        <v>40727.024618055555</v>
      </c>
      <c r="K1644">
        <v>1306283727</v>
      </c>
      <c r="L1644" s="10">
        <f t="shared" si="101"/>
        <v>40707.024618055555</v>
      </c>
      <c r="M1644" t="b">
        <v>0</v>
      </c>
      <c r="N1644">
        <v>28</v>
      </c>
      <c r="O1644" t="b">
        <v>1</v>
      </c>
      <c r="P1644" t="s">
        <v>8292</v>
      </c>
      <c r="Q1644" s="6">
        <f>E1644/D1644</f>
        <v>1</v>
      </c>
      <c r="R1644">
        <f>IFERROR(ROUND(E1644/N1644,0),0)</f>
        <v>43</v>
      </c>
      <c r="S1644" t="str">
        <f t="shared" si="102"/>
        <v>music</v>
      </c>
      <c r="T1644" t="str">
        <f t="shared" si="103"/>
        <v>pop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0">
        <f t="shared" si="100"/>
        <v>41195.824212962965</v>
      </c>
      <c r="K1645">
        <v>1345924012</v>
      </c>
      <c r="L1645" s="10">
        <f t="shared" si="101"/>
        <v>41165.824212962965</v>
      </c>
      <c r="M1645" t="b">
        <v>0</v>
      </c>
      <c r="N1645">
        <v>37</v>
      </c>
      <c r="O1645" t="b">
        <v>1</v>
      </c>
      <c r="P1645" t="s">
        <v>8292</v>
      </c>
      <c r="Q1645" s="6">
        <f>E1645/D1645</f>
        <v>1.2470000000000001</v>
      </c>
      <c r="R1645">
        <f>IFERROR(ROUND(E1645/N1645,0),0)</f>
        <v>169</v>
      </c>
      <c r="S1645" t="str">
        <f t="shared" si="102"/>
        <v>music</v>
      </c>
      <c r="T1645" t="str">
        <f t="shared" si="103"/>
        <v>pop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0">
        <f t="shared" si="100"/>
        <v>41254.101388888885</v>
      </c>
      <c r="K1646">
        <v>1348363560</v>
      </c>
      <c r="L1646" s="10">
        <f t="shared" si="101"/>
        <v>41194.05972222222</v>
      </c>
      <c r="M1646" t="b">
        <v>0</v>
      </c>
      <c r="N1646">
        <v>128</v>
      </c>
      <c r="O1646" t="b">
        <v>1</v>
      </c>
      <c r="P1646" t="s">
        <v>8292</v>
      </c>
      <c r="Q1646" s="6">
        <f>E1646/D1646</f>
        <v>1.095</v>
      </c>
      <c r="R1646">
        <f>IFERROR(ROUND(E1646/N1646,0),0)</f>
        <v>86</v>
      </c>
      <c r="S1646" t="str">
        <f t="shared" si="102"/>
        <v>music</v>
      </c>
      <c r="T1646" t="str">
        <f t="shared" si="103"/>
        <v>pop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0">
        <f t="shared" si="100"/>
        <v>41554.617361111115</v>
      </c>
      <c r="K1647">
        <v>1378306140</v>
      </c>
      <c r="L1647" s="10">
        <f t="shared" si="101"/>
        <v>41540.617361111115</v>
      </c>
      <c r="M1647" t="b">
        <v>0</v>
      </c>
      <c r="N1647">
        <v>10</v>
      </c>
      <c r="O1647" t="b">
        <v>1</v>
      </c>
      <c r="P1647" t="s">
        <v>8292</v>
      </c>
      <c r="Q1647" s="6">
        <f>E1647/D1647</f>
        <v>1.1080000000000001</v>
      </c>
      <c r="R1647">
        <f>IFERROR(ROUND(E1647/N1647,0),0)</f>
        <v>554</v>
      </c>
      <c r="S1647" t="str">
        <f t="shared" si="102"/>
        <v>music</v>
      </c>
      <c r="T1647" t="str">
        <f t="shared" si="103"/>
        <v>pop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0">
        <f t="shared" si="100"/>
        <v>41884.757638888885</v>
      </c>
      <c r="K1648">
        <v>1405248503</v>
      </c>
      <c r="L1648" s="10">
        <f t="shared" si="101"/>
        <v>41852.450266203705</v>
      </c>
      <c r="M1648" t="b">
        <v>0</v>
      </c>
      <c r="N1648">
        <v>83</v>
      </c>
      <c r="O1648" t="b">
        <v>1</v>
      </c>
      <c r="P1648" t="s">
        <v>8292</v>
      </c>
      <c r="Q1648" s="6">
        <f>E1648/D1648</f>
        <v>1.1020000000000001</v>
      </c>
      <c r="R1648">
        <f>IFERROR(ROUND(E1648/N1648,0),0)</f>
        <v>27</v>
      </c>
      <c r="S1648" t="str">
        <f t="shared" si="102"/>
        <v>music</v>
      </c>
      <c r="T1648" t="str">
        <f t="shared" si="103"/>
        <v>pop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0">
        <f t="shared" si="100"/>
        <v>41088.409456018519</v>
      </c>
      <c r="K1649">
        <v>1336643377</v>
      </c>
      <c r="L1649" s="10">
        <f t="shared" si="101"/>
        <v>41058.409456018519</v>
      </c>
      <c r="M1649" t="b">
        <v>0</v>
      </c>
      <c r="N1649">
        <v>46</v>
      </c>
      <c r="O1649" t="b">
        <v>1</v>
      </c>
      <c r="P1649" t="s">
        <v>8292</v>
      </c>
      <c r="Q1649" s="6">
        <f>E1649/D1649</f>
        <v>1.0471999999999999</v>
      </c>
      <c r="R1649">
        <f>IFERROR(ROUND(E1649/N1649,0),0)</f>
        <v>114</v>
      </c>
      <c r="S1649" t="str">
        <f t="shared" si="102"/>
        <v>music</v>
      </c>
      <c r="T1649" t="str">
        <f t="shared" si="103"/>
        <v>pop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0">
        <f t="shared" si="100"/>
        <v>40641.662986111114</v>
      </c>
      <c r="K1650">
        <v>1298048082</v>
      </c>
      <c r="L1650" s="10">
        <f t="shared" si="101"/>
        <v>40611.704652777778</v>
      </c>
      <c r="M1650" t="b">
        <v>0</v>
      </c>
      <c r="N1650">
        <v>90</v>
      </c>
      <c r="O1650" t="b">
        <v>1</v>
      </c>
      <c r="P1650" t="s">
        <v>8292</v>
      </c>
      <c r="Q1650" s="6">
        <f>E1650/D1650</f>
        <v>1.2526086956521738</v>
      </c>
      <c r="R1650">
        <f>IFERROR(ROUND(E1650/N1650,0),0)</f>
        <v>32</v>
      </c>
      <c r="S1650" t="str">
        <f t="shared" si="102"/>
        <v>music</v>
      </c>
      <c r="T1650" t="str">
        <f t="shared" si="103"/>
        <v>pop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0">
        <f t="shared" si="100"/>
        <v>41801.684664351851</v>
      </c>
      <c r="K1651">
        <v>1396974355</v>
      </c>
      <c r="L1651" s="10">
        <f t="shared" si="101"/>
        <v>41756.684664351851</v>
      </c>
      <c r="M1651" t="b">
        <v>0</v>
      </c>
      <c r="N1651">
        <v>81</v>
      </c>
      <c r="O1651" t="b">
        <v>1</v>
      </c>
      <c r="P1651" t="s">
        <v>8292</v>
      </c>
      <c r="Q1651" s="6">
        <f>E1651/D1651</f>
        <v>1.0058763157894737</v>
      </c>
      <c r="R1651">
        <f>IFERROR(ROUND(E1651/N1651,0),0)</f>
        <v>47</v>
      </c>
      <c r="S1651" t="str">
        <f t="shared" si="102"/>
        <v>music</v>
      </c>
      <c r="T1651" t="str">
        <f t="shared" si="103"/>
        <v>pop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0">
        <f t="shared" si="100"/>
        <v>41575.435613425929</v>
      </c>
      <c r="K1652">
        <v>1378722437</v>
      </c>
      <c r="L1652" s="10">
        <f t="shared" si="101"/>
        <v>41545.435613425929</v>
      </c>
      <c r="M1652" t="b">
        <v>0</v>
      </c>
      <c r="N1652">
        <v>32</v>
      </c>
      <c r="O1652" t="b">
        <v>1</v>
      </c>
      <c r="P1652" t="s">
        <v>8292</v>
      </c>
      <c r="Q1652" s="6">
        <f>E1652/D1652</f>
        <v>1.4155</v>
      </c>
      <c r="R1652">
        <f>IFERROR(ROUND(E1652/N1652,0),0)</f>
        <v>88</v>
      </c>
      <c r="S1652" t="str">
        <f t="shared" si="102"/>
        <v>music</v>
      </c>
      <c r="T1652" t="str">
        <f t="shared" si="103"/>
        <v>pop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0">
        <f t="shared" si="100"/>
        <v>40678.290972222225</v>
      </c>
      <c r="K1653">
        <v>1300916220</v>
      </c>
      <c r="L1653" s="10">
        <f t="shared" si="101"/>
        <v>40644.900694444441</v>
      </c>
      <c r="M1653" t="b">
        <v>0</v>
      </c>
      <c r="N1653">
        <v>20</v>
      </c>
      <c r="O1653" t="b">
        <v>1</v>
      </c>
      <c r="P1653" t="s">
        <v>8292</v>
      </c>
      <c r="Q1653" s="6">
        <f>E1653/D1653</f>
        <v>1.0075000000000001</v>
      </c>
      <c r="R1653">
        <f>IFERROR(ROUND(E1653/N1653,0),0)</f>
        <v>101</v>
      </c>
      <c r="S1653" t="str">
        <f t="shared" si="102"/>
        <v>music</v>
      </c>
      <c r="T1653" t="str">
        <f t="shared" si="103"/>
        <v>pop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0">
        <f t="shared" si="100"/>
        <v>41621.534641203703</v>
      </c>
      <c r="K1654">
        <v>1382701793</v>
      </c>
      <c r="L1654" s="10">
        <f t="shared" si="101"/>
        <v>41591.492974537039</v>
      </c>
      <c r="M1654" t="b">
        <v>0</v>
      </c>
      <c r="N1654">
        <v>70</v>
      </c>
      <c r="O1654" t="b">
        <v>1</v>
      </c>
      <c r="P1654" t="s">
        <v>8292</v>
      </c>
      <c r="Q1654" s="6">
        <f>E1654/D1654</f>
        <v>1.0066666666666666</v>
      </c>
      <c r="R1654">
        <f>IFERROR(ROUND(E1654/N1654,0),0)</f>
        <v>65</v>
      </c>
      <c r="S1654" t="str">
        <f t="shared" si="102"/>
        <v>music</v>
      </c>
      <c r="T1654" t="str">
        <f t="shared" si="103"/>
        <v>pop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0">
        <f t="shared" si="100"/>
        <v>40676.834444444445</v>
      </c>
      <c r="K1655">
        <v>1300996896</v>
      </c>
      <c r="L1655" s="10">
        <f t="shared" si="101"/>
        <v>40645.834444444445</v>
      </c>
      <c r="M1655" t="b">
        <v>0</v>
      </c>
      <c r="N1655">
        <v>168</v>
      </c>
      <c r="O1655" t="b">
        <v>1</v>
      </c>
      <c r="P1655" t="s">
        <v>8292</v>
      </c>
      <c r="Q1655" s="6">
        <f>E1655/D1655</f>
        <v>1.7423040000000001</v>
      </c>
      <c r="R1655">
        <f>IFERROR(ROUND(E1655/N1655,0),0)</f>
        <v>52</v>
      </c>
      <c r="S1655" t="str">
        <f t="shared" si="102"/>
        <v>music</v>
      </c>
      <c r="T1655" t="str">
        <f t="shared" si="103"/>
        <v>pop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0">
        <f t="shared" si="100"/>
        <v>41036.890740740739</v>
      </c>
      <c r="K1656">
        <v>1332192160</v>
      </c>
      <c r="L1656" s="10">
        <f t="shared" si="101"/>
        <v>41006.890740740739</v>
      </c>
      <c r="M1656" t="b">
        <v>0</v>
      </c>
      <c r="N1656">
        <v>34</v>
      </c>
      <c r="O1656" t="b">
        <v>1</v>
      </c>
      <c r="P1656" t="s">
        <v>8292</v>
      </c>
      <c r="Q1656" s="6">
        <f>E1656/D1656</f>
        <v>1.199090909090909</v>
      </c>
      <c r="R1656">
        <f>IFERROR(ROUND(E1656/N1656,0),0)</f>
        <v>39</v>
      </c>
      <c r="S1656" t="str">
        <f t="shared" si="102"/>
        <v>music</v>
      </c>
      <c r="T1656" t="str">
        <f t="shared" si="103"/>
        <v>pop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0">
        <f t="shared" si="100"/>
        <v>41023.750231481477</v>
      </c>
      <c r="K1657">
        <v>1331060420</v>
      </c>
      <c r="L1657" s="10">
        <f t="shared" si="101"/>
        <v>40993.791898148149</v>
      </c>
      <c r="M1657" t="b">
        <v>0</v>
      </c>
      <c r="N1657">
        <v>48</v>
      </c>
      <c r="O1657" t="b">
        <v>1</v>
      </c>
      <c r="P1657" t="s">
        <v>8292</v>
      </c>
      <c r="Q1657" s="6">
        <f>E1657/D1657</f>
        <v>1.4286666666666668</v>
      </c>
      <c r="R1657">
        <f>IFERROR(ROUND(E1657/N1657,0),0)</f>
        <v>45</v>
      </c>
      <c r="S1657" t="str">
        <f t="shared" si="102"/>
        <v>music</v>
      </c>
      <c r="T1657" t="str">
        <f t="shared" si="103"/>
        <v>pop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0">
        <f t="shared" si="100"/>
        <v>41275.928842592592</v>
      </c>
      <c r="K1658">
        <v>1352845052</v>
      </c>
      <c r="L1658" s="10">
        <f t="shared" si="101"/>
        <v>41245.928842592592</v>
      </c>
      <c r="M1658" t="b">
        <v>0</v>
      </c>
      <c r="N1658">
        <v>48</v>
      </c>
      <c r="O1658" t="b">
        <v>1</v>
      </c>
      <c r="P1658" t="s">
        <v>8292</v>
      </c>
      <c r="Q1658" s="6">
        <f>E1658/D1658</f>
        <v>1.0033493333333334</v>
      </c>
      <c r="R1658">
        <f>IFERROR(ROUND(E1658/N1658,0),0)</f>
        <v>157</v>
      </c>
      <c r="S1658" t="str">
        <f t="shared" si="102"/>
        <v>music</v>
      </c>
      <c r="T1658" t="str">
        <f t="shared" si="103"/>
        <v>pop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0">
        <f t="shared" si="100"/>
        <v>41072.782037037039</v>
      </c>
      <c r="K1659">
        <v>1335293168</v>
      </c>
      <c r="L1659" s="10">
        <f t="shared" si="101"/>
        <v>41042.782037037039</v>
      </c>
      <c r="M1659" t="b">
        <v>0</v>
      </c>
      <c r="N1659">
        <v>221</v>
      </c>
      <c r="O1659" t="b">
        <v>1</v>
      </c>
      <c r="P1659" t="s">
        <v>8292</v>
      </c>
      <c r="Q1659" s="6">
        <f>E1659/D1659</f>
        <v>1.0493380000000001</v>
      </c>
      <c r="R1659">
        <f>IFERROR(ROUND(E1659/N1659,0),0)</f>
        <v>119</v>
      </c>
      <c r="S1659" t="str">
        <f t="shared" si="102"/>
        <v>music</v>
      </c>
      <c r="T1659" t="str">
        <f t="shared" si="103"/>
        <v>pop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0">
        <f t="shared" si="100"/>
        <v>41280.597222222219</v>
      </c>
      <c r="K1660">
        <v>1352524767</v>
      </c>
      <c r="L1660" s="10">
        <f t="shared" si="101"/>
        <v>41242.22184027778</v>
      </c>
      <c r="M1660" t="b">
        <v>0</v>
      </c>
      <c r="N1660">
        <v>107</v>
      </c>
      <c r="O1660" t="b">
        <v>1</v>
      </c>
      <c r="P1660" t="s">
        <v>8292</v>
      </c>
      <c r="Q1660" s="6">
        <f>E1660/D1660</f>
        <v>1.3223333333333334</v>
      </c>
      <c r="R1660">
        <f>IFERROR(ROUND(E1660/N1660,0),0)</f>
        <v>74</v>
      </c>
      <c r="S1660" t="str">
        <f t="shared" si="102"/>
        <v>music</v>
      </c>
      <c r="T1660" t="str">
        <f t="shared" si="103"/>
        <v>pop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0">
        <f t="shared" si="100"/>
        <v>41644.5</v>
      </c>
      <c r="K1661">
        <v>1384811721</v>
      </c>
      <c r="L1661" s="10">
        <f t="shared" si="101"/>
        <v>41615.913437499999</v>
      </c>
      <c r="M1661" t="b">
        <v>0</v>
      </c>
      <c r="N1661">
        <v>45</v>
      </c>
      <c r="O1661" t="b">
        <v>1</v>
      </c>
      <c r="P1661" t="s">
        <v>8292</v>
      </c>
      <c r="Q1661" s="6">
        <f>E1661/D1661</f>
        <v>1.1279999999999999</v>
      </c>
      <c r="R1661">
        <f>IFERROR(ROUND(E1661/N1661,0),0)</f>
        <v>13</v>
      </c>
      <c r="S1661" t="str">
        <f t="shared" si="102"/>
        <v>music</v>
      </c>
      <c r="T1661" t="str">
        <f t="shared" si="103"/>
        <v>pop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0">
        <f t="shared" si="100"/>
        <v>42509.915972222225</v>
      </c>
      <c r="K1662">
        <v>1459355950</v>
      </c>
      <c r="L1662" s="10">
        <f t="shared" si="101"/>
        <v>42478.693865740745</v>
      </c>
      <c r="M1662" t="b">
        <v>0</v>
      </c>
      <c r="N1662">
        <v>36</v>
      </c>
      <c r="O1662" t="b">
        <v>1</v>
      </c>
      <c r="P1662" t="s">
        <v>8292</v>
      </c>
      <c r="Q1662" s="6">
        <f>E1662/D1662</f>
        <v>12.5375</v>
      </c>
      <c r="R1662">
        <f>IFERROR(ROUND(E1662/N1662,0),0)</f>
        <v>28</v>
      </c>
      <c r="S1662" t="str">
        <f t="shared" si="102"/>
        <v>music</v>
      </c>
      <c r="T1662" t="str">
        <f t="shared" si="103"/>
        <v>pop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0">
        <f t="shared" si="100"/>
        <v>42405.875</v>
      </c>
      <c r="K1663">
        <v>1449359831</v>
      </c>
      <c r="L1663" s="10">
        <f t="shared" si="101"/>
        <v>42362.998043981483</v>
      </c>
      <c r="M1663" t="b">
        <v>0</v>
      </c>
      <c r="N1663">
        <v>101</v>
      </c>
      <c r="O1663" t="b">
        <v>1</v>
      </c>
      <c r="P1663" t="s">
        <v>8292</v>
      </c>
      <c r="Q1663" s="6">
        <f>E1663/D1663</f>
        <v>1.0250632911392406</v>
      </c>
      <c r="R1663">
        <f>IFERROR(ROUND(E1663/N1663,0),0)</f>
        <v>80</v>
      </c>
      <c r="S1663" t="str">
        <f t="shared" si="102"/>
        <v>music</v>
      </c>
      <c r="T1663" t="str">
        <f t="shared" si="103"/>
        <v>pop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0">
        <f t="shared" si="100"/>
        <v>40927.24</v>
      </c>
      <c r="K1664">
        <v>1320122736</v>
      </c>
      <c r="L1664" s="10">
        <f t="shared" si="101"/>
        <v>40867.198333333334</v>
      </c>
      <c r="M1664" t="b">
        <v>0</v>
      </c>
      <c r="N1664">
        <v>62</v>
      </c>
      <c r="O1664" t="b">
        <v>1</v>
      </c>
      <c r="P1664" t="s">
        <v>8292</v>
      </c>
      <c r="Q1664" s="6">
        <f>E1664/D1664</f>
        <v>1.026375</v>
      </c>
      <c r="R1664">
        <f>IFERROR(ROUND(E1664/N1664,0),0)</f>
        <v>132</v>
      </c>
      <c r="S1664" t="str">
        <f t="shared" si="102"/>
        <v>music</v>
      </c>
      <c r="T1664" t="str">
        <f t="shared" si="103"/>
        <v>pop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0">
        <f t="shared" si="100"/>
        <v>42055.02207175926</v>
      </c>
      <c r="K1665">
        <v>1420158707</v>
      </c>
      <c r="L1665" s="10">
        <f t="shared" si="101"/>
        <v>42025.02207175926</v>
      </c>
      <c r="M1665" t="b">
        <v>0</v>
      </c>
      <c r="N1665">
        <v>32</v>
      </c>
      <c r="O1665" t="b">
        <v>1</v>
      </c>
      <c r="P1665" t="s">
        <v>8292</v>
      </c>
      <c r="Q1665" s="6">
        <f>E1665/D1665</f>
        <v>1.08</v>
      </c>
      <c r="R1665">
        <f>IFERROR(ROUND(E1665/N1665,0),0)</f>
        <v>34</v>
      </c>
      <c r="S1665" t="str">
        <f t="shared" si="102"/>
        <v>music</v>
      </c>
      <c r="T1665" t="str">
        <f t="shared" si="103"/>
        <v>pop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0">
        <f t="shared" si="100"/>
        <v>41003.165972222225</v>
      </c>
      <c r="K1666">
        <v>1328033818</v>
      </c>
      <c r="L1666" s="10">
        <f t="shared" si="101"/>
        <v>40958.761782407411</v>
      </c>
      <c r="M1666" t="b">
        <v>0</v>
      </c>
      <c r="N1666">
        <v>89</v>
      </c>
      <c r="O1666" t="b">
        <v>1</v>
      </c>
      <c r="P1666" t="s">
        <v>8292</v>
      </c>
      <c r="Q1666" s="6">
        <f>E1666/D1666</f>
        <v>1.2240879999999998</v>
      </c>
      <c r="R1666">
        <f>IFERROR(ROUND(E1666/N1666,0),0)</f>
        <v>34</v>
      </c>
      <c r="S1666" t="str">
        <f t="shared" si="102"/>
        <v>music</v>
      </c>
      <c r="T1666" t="str">
        <f t="shared" si="103"/>
        <v>pop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0">
        <f t="shared" ref="J1667:J1730" si="104">(I1667/86400)+25569+(-5+24)</f>
        <v>40615.125</v>
      </c>
      <c r="K1667">
        <v>1295624113</v>
      </c>
      <c r="L1667" s="10">
        <f t="shared" ref="L1667:L1730" si="105">(K1667/86400)+25569+(-5+24)</f>
        <v>40583.649456018517</v>
      </c>
      <c r="M1667" t="b">
        <v>0</v>
      </c>
      <c r="N1667">
        <v>93</v>
      </c>
      <c r="O1667" t="b">
        <v>1</v>
      </c>
      <c r="P1667" t="s">
        <v>8292</v>
      </c>
      <c r="Q1667" s="6">
        <f>E1667/D1667</f>
        <v>1.1945714285714286</v>
      </c>
      <c r="R1667">
        <f>IFERROR(ROUND(E1667/N1667,0),0)</f>
        <v>45</v>
      </c>
      <c r="S1667" t="str">
        <f t="shared" ref="S1667:S1730" si="106">LEFT(P1667,FIND("/",P1667)-1)</f>
        <v>music</v>
      </c>
      <c r="T1667" t="str">
        <f t="shared" ref="T1667:T1730" si="107">RIGHT(P1667,LEN(P1667)-FIND("/",P1667))</f>
        <v>pop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0">
        <f t="shared" si="104"/>
        <v>41380.211493055554</v>
      </c>
      <c r="K1668">
        <v>1361858673</v>
      </c>
      <c r="L1668" s="10">
        <f t="shared" si="105"/>
        <v>41350.253159722226</v>
      </c>
      <c r="M1668" t="b">
        <v>0</v>
      </c>
      <c r="N1668">
        <v>98</v>
      </c>
      <c r="O1668" t="b">
        <v>1</v>
      </c>
      <c r="P1668" t="s">
        <v>8292</v>
      </c>
      <c r="Q1668" s="6">
        <f>E1668/D1668</f>
        <v>1.6088</v>
      </c>
      <c r="R1668">
        <f>IFERROR(ROUND(E1668/N1668,0),0)</f>
        <v>41</v>
      </c>
      <c r="S1668" t="str">
        <f t="shared" si="106"/>
        <v>music</v>
      </c>
      <c r="T1668" t="str">
        <f t="shared" si="107"/>
        <v>pop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0">
        <f t="shared" si="104"/>
        <v>41728.290972222225</v>
      </c>
      <c r="K1669">
        <v>1392169298</v>
      </c>
      <c r="L1669" s="10">
        <f t="shared" si="105"/>
        <v>41701.0705787037</v>
      </c>
      <c r="M1669" t="b">
        <v>0</v>
      </c>
      <c r="N1669">
        <v>82</v>
      </c>
      <c r="O1669" t="b">
        <v>1</v>
      </c>
      <c r="P1669" t="s">
        <v>8292</v>
      </c>
      <c r="Q1669" s="6">
        <f>E1669/D1669</f>
        <v>1.2685294117647059</v>
      </c>
      <c r="R1669">
        <f>IFERROR(ROUND(E1669/N1669,0),0)</f>
        <v>53</v>
      </c>
      <c r="S1669" t="str">
        <f t="shared" si="106"/>
        <v>music</v>
      </c>
      <c r="T1669" t="str">
        <f t="shared" si="107"/>
        <v>pop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0">
        <f t="shared" si="104"/>
        <v>40894.191423611112</v>
      </c>
      <c r="K1670">
        <v>1319859339</v>
      </c>
      <c r="L1670" s="10">
        <f t="shared" si="105"/>
        <v>40864.149756944447</v>
      </c>
      <c r="M1670" t="b">
        <v>0</v>
      </c>
      <c r="N1670">
        <v>116</v>
      </c>
      <c r="O1670" t="b">
        <v>1</v>
      </c>
      <c r="P1670" t="s">
        <v>8292</v>
      </c>
      <c r="Q1670" s="6">
        <f>E1670/D1670</f>
        <v>1.026375</v>
      </c>
      <c r="R1670">
        <f>IFERROR(ROUND(E1670/N1670,0),0)</f>
        <v>71</v>
      </c>
      <c r="S1670" t="str">
        <f t="shared" si="106"/>
        <v>music</v>
      </c>
      <c r="T1670" t="str">
        <f t="shared" si="107"/>
        <v>pop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0">
        <f t="shared" si="104"/>
        <v>42540.885138888887</v>
      </c>
      <c r="K1671">
        <v>1459545276</v>
      </c>
      <c r="L1671" s="10">
        <f t="shared" si="105"/>
        <v>42480.885138888887</v>
      </c>
      <c r="M1671" t="b">
        <v>0</v>
      </c>
      <c r="N1671">
        <v>52</v>
      </c>
      <c r="O1671" t="b">
        <v>1</v>
      </c>
      <c r="P1671" t="s">
        <v>8292</v>
      </c>
      <c r="Q1671" s="6">
        <f>E1671/D1671</f>
        <v>1.3975</v>
      </c>
      <c r="R1671">
        <f>IFERROR(ROUND(E1671/N1671,0),0)</f>
        <v>54</v>
      </c>
      <c r="S1671" t="str">
        <f t="shared" si="106"/>
        <v>music</v>
      </c>
      <c r="T1671" t="str">
        <f t="shared" si="107"/>
        <v>pop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0">
        <f t="shared" si="104"/>
        <v>40383.166666666664</v>
      </c>
      <c r="K1672">
        <v>1273961999</v>
      </c>
      <c r="L1672" s="10">
        <f t="shared" si="105"/>
        <v>40332.930543981478</v>
      </c>
      <c r="M1672" t="b">
        <v>0</v>
      </c>
      <c r="N1672">
        <v>23</v>
      </c>
      <c r="O1672" t="b">
        <v>1</v>
      </c>
      <c r="P1672" t="s">
        <v>8292</v>
      </c>
      <c r="Q1672" s="6">
        <f>E1672/D1672</f>
        <v>1.026</v>
      </c>
      <c r="R1672">
        <f>IFERROR(ROUND(E1672/N1672,0),0)</f>
        <v>45</v>
      </c>
      <c r="S1672" t="str">
        <f t="shared" si="106"/>
        <v>music</v>
      </c>
      <c r="T1672" t="str">
        <f t="shared" si="107"/>
        <v>pop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0">
        <f t="shared" si="104"/>
        <v>42602.54414351852</v>
      </c>
      <c r="K1673">
        <v>1467464614</v>
      </c>
      <c r="L1673" s="10">
        <f t="shared" si="105"/>
        <v>42572.54414351852</v>
      </c>
      <c r="M1673" t="b">
        <v>0</v>
      </c>
      <c r="N1673">
        <v>77</v>
      </c>
      <c r="O1673" t="b">
        <v>1</v>
      </c>
      <c r="P1673" t="s">
        <v>8292</v>
      </c>
      <c r="Q1673" s="6">
        <f>E1673/D1673</f>
        <v>1.0067349999999999</v>
      </c>
      <c r="R1673">
        <f>IFERROR(ROUND(E1673/N1673,0),0)</f>
        <v>26</v>
      </c>
      <c r="S1673" t="str">
        <f t="shared" si="106"/>
        <v>music</v>
      </c>
      <c r="T1673" t="str">
        <f t="shared" si="107"/>
        <v>pop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0">
        <f t="shared" si="104"/>
        <v>41083.656597222223</v>
      </c>
      <c r="K1674">
        <v>1336232730</v>
      </c>
      <c r="L1674" s="10">
        <f t="shared" si="105"/>
        <v>41053.656597222223</v>
      </c>
      <c r="M1674" t="b">
        <v>0</v>
      </c>
      <c r="N1674">
        <v>49</v>
      </c>
      <c r="O1674" t="b">
        <v>1</v>
      </c>
      <c r="P1674" t="s">
        <v>8292</v>
      </c>
      <c r="Q1674" s="6">
        <f>E1674/D1674</f>
        <v>1.1294117647058823</v>
      </c>
      <c r="R1674">
        <f>IFERROR(ROUND(E1674/N1674,0),0)</f>
        <v>39</v>
      </c>
      <c r="S1674" t="str">
        <f t="shared" si="106"/>
        <v>music</v>
      </c>
      <c r="T1674" t="str">
        <f t="shared" si="107"/>
        <v>pop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0">
        <f t="shared" si="104"/>
        <v>42088.878379629634</v>
      </c>
      <c r="K1675">
        <v>1423083892</v>
      </c>
      <c r="L1675" s="10">
        <f t="shared" si="105"/>
        <v>42058.878379629634</v>
      </c>
      <c r="M1675" t="b">
        <v>0</v>
      </c>
      <c r="N1675">
        <v>59</v>
      </c>
      <c r="O1675" t="b">
        <v>1</v>
      </c>
      <c r="P1675" t="s">
        <v>8292</v>
      </c>
      <c r="Q1675" s="6">
        <f>E1675/D1675</f>
        <v>1.2809523809523808</v>
      </c>
      <c r="R1675">
        <f>IFERROR(ROUND(E1675/N1675,0),0)</f>
        <v>46</v>
      </c>
      <c r="S1675" t="str">
        <f t="shared" si="106"/>
        <v>music</v>
      </c>
      <c r="T1675" t="str">
        <f t="shared" si="107"/>
        <v>pop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0">
        <f t="shared" si="104"/>
        <v>42619.290972222225</v>
      </c>
      <c r="K1676">
        <v>1468852306</v>
      </c>
      <c r="L1676" s="10">
        <f t="shared" si="105"/>
        <v>42588.605393518519</v>
      </c>
      <c r="M1676" t="b">
        <v>0</v>
      </c>
      <c r="N1676">
        <v>113</v>
      </c>
      <c r="O1676" t="b">
        <v>1</v>
      </c>
      <c r="P1676" t="s">
        <v>8292</v>
      </c>
      <c r="Q1676" s="6">
        <f>E1676/D1676</f>
        <v>2.0169999999999999</v>
      </c>
      <c r="R1676">
        <f>IFERROR(ROUND(E1676/N1676,0),0)</f>
        <v>89</v>
      </c>
      <c r="S1676" t="str">
        <f t="shared" si="106"/>
        <v>music</v>
      </c>
      <c r="T1676" t="str">
        <f t="shared" si="107"/>
        <v>pop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0">
        <f t="shared" si="104"/>
        <v>40851.918749999997</v>
      </c>
      <c r="K1677">
        <v>1316194540</v>
      </c>
      <c r="L1677" s="10">
        <f t="shared" si="105"/>
        <v>40821.733101851853</v>
      </c>
      <c r="M1677" t="b">
        <v>0</v>
      </c>
      <c r="N1677">
        <v>34</v>
      </c>
      <c r="O1677" t="b">
        <v>1</v>
      </c>
      <c r="P1677" t="s">
        <v>8292</v>
      </c>
      <c r="Q1677" s="6">
        <f>E1677/D1677</f>
        <v>1.37416</v>
      </c>
      <c r="R1677">
        <f>IFERROR(ROUND(E1677/N1677,0),0)</f>
        <v>40</v>
      </c>
      <c r="S1677" t="str">
        <f t="shared" si="106"/>
        <v>music</v>
      </c>
      <c r="T1677" t="str">
        <f t="shared" si="107"/>
        <v>pop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0">
        <f t="shared" si="104"/>
        <v>41039.165972222225</v>
      </c>
      <c r="K1678">
        <v>1330968347</v>
      </c>
      <c r="L1678" s="10">
        <f t="shared" si="105"/>
        <v>40992.726238425923</v>
      </c>
      <c r="M1678" t="b">
        <v>0</v>
      </c>
      <c r="N1678">
        <v>42</v>
      </c>
      <c r="O1678" t="b">
        <v>1</v>
      </c>
      <c r="P1678" t="s">
        <v>8292</v>
      </c>
      <c r="Q1678" s="6">
        <f>E1678/D1678</f>
        <v>1.1533333333333333</v>
      </c>
      <c r="R1678">
        <f>IFERROR(ROUND(E1678/N1678,0),0)</f>
        <v>82</v>
      </c>
      <c r="S1678" t="str">
        <f t="shared" si="106"/>
        <v>music</v>
      </c>
      <c r="T1678" t="str">
        <f t="shared" si="107"/>
        <v>pop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0">
        <f t="shared" si="104"/>
        <v>42495.249305555553</v>
      </c>
      <c r="K1679">
        <v>1455615976</v>
      </c>
      <c r="L1679" s="10">
        <f t="shared" si="105"/>
        <v>42435.407129629632</v>
      </c>
      <c r="M1679" t="b">
        <v>0</v>
      </c>
      <c r="N1679">
        <v>42</v>
      </c>
      <c r="O1679" t="b">
        <v>1</v>
      </c>
      <c r="P1679" t="s">
        <v>8292</v>
      </c>
      <c r="Q1679" s="6">
        <f>E1679/D1679</f>
        <v>1.1166666666666667</v>
      </c>
      <c r="R1679">
        <f>IFERROR(ROUND(E1679/N1679,0),0)</f>
        <v>160</v>
      </c>
      <c r="S1679" t="str">
        <f t="shared" si="106"/>
        <v>music</v>
      </c>
      <c r="T1679" t="str">
        <f t="shared" si="107"/>
        <v>pop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0">
        <f t="shared" si="104"/>
        <v>41695.854988425926</v>
      </c>
      <c r="K1680">
        <v>1390509071</v>
      </c>
      <c r="L1680" s="10">
        <f t="shared" si="105"/>
        <v>41681.854988425926</v>
      </c>
      <c r="M1680" t="b">
        <v>0</v>
      </c>
      <c r="N1680">
        <v>49</v>
      </c>
      <c r="O1680" t="b">
        <v>1</v>
      </c>
      <c r="P1680" t="s">
        <v>8292</v>
      </c>
      <c r="Q1680" s="6">
        <f>E1680/D1680</f>
        <v>1.1839999999999999</v>
      </c>
      <c r="R1680">
        <f>IFERROR(ROUND(E1680/N1680,0),0)</f>
        <v>36</v>
      </c>
      <c r="S1680" t="str">
        <f t="shared" si="106"/>
        <v>music</v>
      </c>
      <c r="T1680" t="str">
        <f t="shared" si="107"/>
        <v>pop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0">
        <f t="shared" si="104"/>
        <v>40765.068807870368</v>
      </c>
      <c r="K1681">
        <v>1309311545</v>
      </c>
      <c r="L1681" s="10">
        <f t="shared" si="105"/>
        <v>40742.068807870368</v>
      </c>
      <c r="M1681" t="b">
        <v>0</v>
      </c>
      <c r="N1681">
        <v>56</v>
      </c>
      <c r="O1681" t="b">
        <v>1</v>
      </c>
      <c r="P1681" t="s">
        <v>8292</v>
      </c>
      <c r="Q1681" s="6">
        <f>E1681/D1681</f>
        <v>1.75</v>
      </c>
      <c r="R1681">
        <f>IFERROR(ROUND(E1681/N1681,0),0)</f>
        <v>63</v>
      </c>
      <c r="S1681" t="str">
        <f t="shared" si="106"/>
        <v>music</v>
      </c>
      <c r="T1681" t="str">
        <f t="shared" si="107"/>
        <v>pop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0">
        <f t="shared" si="104"/>
        <v>41851.757719907408</v>
      </c>
      <c r="K1682">
        <v>1402596667</v>
      </c>
      <c r="L1682" s="10">
        <f t="shared" si="105"/>
        <v>41821.757719907408</v>
      </c>
      <c r="M1682" t="b">
        <v>0</v>
      </c>
      <c r="N1682">
        <v>25</v>
      </c>
      <c r="O1682" t="b">
        <v>1</v>
      </c>
      <c r="P1682" t="s">
        <v>8292</v>
      </c>
      <c r="Q1682" s="6">
        <f>E1682/D1682</f>
        <v>1.175</v>
      </c>
      <c r="R1682">
        <f>IFERROR(ROUND(E1682/N1682,0),0)</f>
        <v>47</v>
      </c>
      <c r="S1682" t="str">
        <f t="shared" si="106"/>
        <v>music</v>
      </c>
      <c r="T1682" t="str">
        <f t="shared" si="107"/>
        <v>pop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0">
        <f t="shared" si="104"/>
        <v>42842.083333333328</v>
      </c>
      <c r="K1683">
        <v>1486522484</v>
      </c>
      <c r="L1683" s="10">
        <f t="shared" si="105"/>
        <v>42793.121342592596</v>
      </c>
      <c r="M1683" t="b">
        <v>0</v>
      </c>
      <c r="N1683">
        <v>884</v>
      </c>
      <c r="O1683" t="b">
        <v>0</v>
      </c>
      <c r="P1683" t="s">
        <v>8293</v>
      </c>
      <c r="Q1683" s="6">
        <f>E1683/D1683</f>
        <v>1.0142212307692309</v>
      </c>
      <c r="R1683">
        <f>IFERROR(ROUND(E1683/N1683,0),0)</f>
        <v>75</v>
      </c>
      <c r="S1683" t="str">
        <f t="shared" si="106"/>
        <v>music</v>
      </c>
      <c r="T1683" t="str">
        <f t="shared" si="107"/>
        <v>faith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0">
        <f t="shared" si="104"/>
        <v>42858.171990740739</v>
      </c>
      <c r="K1684">
        <v>1486962460</v>
      </c>
      <c r="L1684" s="10">
        <f t="shared" si="105"/>
        <v>42798.21365740741</v>
      </c>
      <c r="M1684" t="b">
        <v>0</v>
      </c>
      <c r="N1684">
        <v>0</v>
      </c>
      <c r="O1684" t="b">
        <v>0</v>
      </c>
      <c r="P1684" t="s">
        <v>8293</v>
      </c>
      <c r="Q1684" s="6">
        <f>E1684/D1684</f>
        <v>0</v>
      </c>
      <c r="R1684">
        <f>IFERROR(ROUND(E1684/N1684,0),0)</f>
        <v>0</v>
      </c>
      <c r="S1684" t="str">
        <f t="shared" si="106"/>
        <v>music</v>
      </c>
      <c r="T1684" t="str">
        <f t="shared" si="107"/>
        <v>faith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0">
        <f t="shared" si="104"/>
        <v>42851.781689814816</v>
      </c>
      <c r="K1685">
        <v>1489517138</v>
      </c>
      <c r="L1685" s="10">
        <f t="shared" si="105"/>
        <v>42827.781689814816</v>
      </c>
      <c r="M1685" t="b">
        <v>0</v>
      </c>
      <c r="N1685">
        <v>10</v>
      </c>
      <c r="O1685" t="b">
        <v>0</v>
      </c>
      <c r="P1685" t="s">
        <v>8293</v>
      </c>
      <c r="Q1685" s="6">
        <f>E1685/D1685</f>
        <v>0.21714285714285714</v>
      </c>
      <c r="R1685">
        <f>IFERROR(ROUND(E1685/N1685,0),0)</f>
        <v>76</v>
      </c>
      <c r="S1685" t="str">
        <f t="shared" si="106"/>
        <v>music</v>
      </c>
      <c r="T1685" t="str">
        <f t="shared" si="107"/>
        <v>faith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0">
        <f t="shared" si="104"/>
        <v>42830.773622685185</v>
      </c>
      <c r="K1686">
        <v>1487360041</v>
      </c>
      <c r="L1686" s="10">
        <f t="shared" si="105"/>
        <v>42802.815289351856</v>
      </c>
      <c r="M1686" t="b">
        <v>0</v>
      </c>
      <c r="N1686">
        <v>101</v>
      </c>
      <c r="O1686" t="b">
        <v>0</v>
      </c>
      <c r="P1686" t="s">
        <v>8293</v>
      </c>
      <c r="Q1686" s="6">
        <f>E1686/D1686</f>
        <v>1.0912500000000001</v>
      </c>
      <c r="R1686">
        <f>IFERROR(ROUND(E1686/N1686,0),0)</f>
        <v>86</v>
      </c>
      <c r="S1686" t="str">
        <f t="shared" si="106"/>
        <v>music</v>
      </c>
      <c r="T1686" t="str">
        <f t="shared" si="107"/>
        <v>faith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0">
        <f t="shared" si="104"/>
        <v>42837.208599537036</v>
      </c>
      <c r="K1687">
        <v>1487743223</v>
      </c>
      <c r="L1687" s="10">
        <f t="shared" si="105"/>
        <v>42807.2502662037</v>
      </c>
      <c r="M1687" t="b">
        <v>0</v>
      </c>
      <c r="N1687">
        <v>15</v>
      </c>
      <c r="O1687" t="b">
        <v>0</v>
      </c>
      <c r="P1687" t="s">
        <v>8293</v>
      </c>
      <c r="Q1687" s="6">
        <f>E1687/D1687</f>
        <v>1.0285714285714285</v>
      </c>
      <c r="R1687">
        <f>IFERROR(ROUND(E1687/N1687,0),0)</f>
        <v>24</v>
      </c>
      <c r="S1687" t="str">
        <f t="shared" si="106"/>
        <v>music</v>
      </c>
      <c r="T1687" t="str">
        <f t="shared" si="107"/>
        <v>faith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0">
        <f t="shared" si="104"/>
        <v>42871.802303240736</v>
      </c>
      <c r="K1688">
        <v>1488140119</v>
      </c>
      <c r="L1688" s="10">
        <f t="shared" si="105"/>
        <v>42811.843969907408</v>
      </c>
      <c r="M1688" t="b">
        <v>0</v>
      </c>
      <c r="N1688">
        <v>1</v>
      </c>
      <c r="O1688" t="b">
        <v>0</v>
      </c>
      <c r="P1688" t="s">
        <v>8293</v>
      </c>
      <c r="Q1688" s="6">
        <f>E1688/D1688</f>
        <v>3.5999999999999999E-3</v>
      </c>
      <c r="R1688">
        <f>IFERROR(ROUND(E1688/N1688,0),0)</f>
        <v>18</v>
      </c>
      <c r="S1688" t="str">
        <f t="shared" si="106"/>
        <v>music</v>
      </c>
      <c r="T1688" t="str">
        <f t="shared" si="107"/>
        <v>faith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0">
        <f t="shared" si="104"/>
        <v>42854.84375</v>
      </c>
      <c r="K1689">
        <v>1488935245</v>
      </c>
      <c r="L1689" s="10">
        <f t="shared" si="105"/>
        <v>42821.046817129631</v>
      </c>
      <c r="M1689" t="b">
        <v>0</v>
      </c>
      <c r="N1689">
        <v>39</v>
      </c>
      <c r="O1689" t="b">
        <v>0</v>
      </c>
      <c r="P1689" t="s">
        <v>8293</v>
      </c>
      <c r="Q1689" s="6">
        <f>E1689/D1689</f>
        <v>0.3125</v>
      </c>
      <c r="R1689">
        <f>IFERROR(ROUND(E1689/N1689,0),0)</f>
        <v>80</v>
      </c>
      <c r="S1689" t="str">
        <f t="shared" si="106"/>
        <v>music</v>
      </c>
      <c r="T1689" t="str">
        <f t="shared" si="107"/>
        <v>faith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0">
        <f t="shared" si="104"/>
        <v>42853.492986111116</v>
      </c>
      <c r="K1690">
        <v>1489150194</v>
      </c>
      <c r="L1690" s="10">
        <f t="shared" si="105"/>
        <v>42823.534652777773</v>
      </c>
      <c r="M1690" t="b">
        <v>0</v>
      </c>
      <c r="N1690">
        <v>7</v>
      </c>
      <c r="O1690" t="b">
        <v>0</v>
      </c>
      <c r="P1690" t="s">
        <v>8293</v>
      </c>
      <c r="Q1690" s="6">
        <f>E1690/D1690</f>
        <v>0.443</v>
      </c>
      <c r="R1690">
        <f>IFERROR(ROUND(E1690/N1690,0),0)</f>
        <v>253</v>
      </c>
      <c r="S1690" t="str">
        <f t="shared" si="106"/>
        <v>music</v>
      </c>
      <c r="T1690" t="str">
        <f t="shared" si="107"/>
        <v>faith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0">
        <f t="shared" si="104"/>
        <v>42829.900810185187</v>
      </c>
      <c r="K1691">
        <v>1487111830</v>
      </c>
      <c r="L1691" s="10">
        <f t="shared" si="105"/>
        <v>42799.942476851851</v>
      </c>
      <c r="M1691" t="b">
        <v>0</v>
      </c>
      <c r="N1691">
        <v>14</v>
      </c>
      <c r="O1691" t="b">
        <v>0</v>
      </c>
      <c r="P1691" t="s">
        <v>8293</v>
      </c>
      <c r="Q1691" s="6">
        <f>E1691/D1691</f>
        <v>1</v>
      </c>
      <c r="R1691">
        <f>IFERROR(ROUND(E1691/N1691,0),0)</f>
        <v>171</v>
      </c>
      <c r="S1691" t="str">
        <f t="shared" si="106"/>
        <v>music</v>
      </c>
      <c r="T1691" t="str">
        <f t="shared" si="107"/>
        <v>faith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0">
        <f t="shared" si="104"/>
        <v>42850.389374999999</v>
      </c>
      <c r="K1692">
        <v>1488882042</v>
      </c>
      <c r="L1692" s="10">
        <f t="shared" si="105"/>
        <v>42820.43104166667</v>
      </c>
      <c r="M1692" t="b">
        <v>0</v>
      </c>
      <c r="N1692">
        <v>11</v>
      </c>
      <c r="O1692" t="b">
        <v>0</v>
      </c>
      <c r="P1692" t="s">
        <v>8293</v>
      </c>
      <c r="Q1692" s="6">
        <f>E1692/D1692</f>
        <v>0.254</v>
      </c>
      <c r="R1692">
        <f>IFERROR(ROUND(E1692/N1692,0),0)</f>
        <v>58</v>
      </c>
      <c r="S1692" t="str">
        <f t="shared" si="106"/>
        <v>music</v>
      </c>
      <c r="T1692" t="str">
        <f t="shared" si="107"/>
        <v>faith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0">
        <f t="shared" si="104"/>
        <v>42847.041666666672</v>
      </c>
      <c r="K1693">
        <v>1488387008</v>
      </c>
      <c r="L1693" s="10">
        <f t="shared" si="105"/>
        <v>42814.701481481483</v>
      </c>
      <c r="M1693" t="b">
        <v>0</v>
      </c>
      <c r="N1693">
        <v>38</v>
      </c>
      <c r="O1693" t="b">
        <v>0</v>
      </c>
      <c r="P1693" t="s">
        <v>8293</v>
      </c>
      <c r="Q1693" s="6">
        <f>E1693/D1693</f>
        <v>0.33473333333333333</v>
      </c>
      <c r="R1693">
        <f>IFERROR(ROUND(E1693/N1693,0),0)</f>
        <v>264</v>
      </c>
      <c r="S1693" t="str">
        <f t="shared" si="106"/>
        <v>music</v>
      </c>
      <c r="T1693" t="str">
        <f t="shared" si="107"/>
        <v>faith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0">
        <f t="shared" si="104"/>
        <v>42839.999305555553</v>
      </c>
      <c r="K1694">
        <v>1487734667</v>
      </c>
      <c r="L1694" s="10">
        <f t="shared" si="105"/>
        <v>42807.151238425926</v>
      </c>
      <c r="M1694" t="b">
        <v>0</v>
      </c>
      <c r="N1694">
        <v>15</v>
      </c>
      <c r="O1694" t="b">
        <v>0</v>
      </c>
      <c r="P1694" t="s">
        <v>8293</v>
      </c>
      <c r="Q1694" s="6">
        <f>E1694/D1694</f>
        <v>0.47799999999999998</v>
      </c>
      <c r="R1694">
        <f>IFERROR(ROUND(E1694/N1694,0),0)</f>
        <v>159</v>
      </c>
      <c r="S1694" t="str">
        <f t="shared" si="106"/>
        <v>music</v>
      </c>
      <c r="T1694" t="str">
        <f t="shared" si="107"/>
        <v>faith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0">
        <f t="shared" si="104"/>
        <v>42853.833333333328</v>
      </c>
      <c r="K1695">
        <v>1489097112</v>
      </c>
      <c r="L1695" s="10">
        <f t="shared" si="105"/>
        <v>42822.920277777783</v>
      </c>
      <c r="M1695" t="b">
        <v>0</v>
      </c>
      <c r="N1695">
        <v>8</v>
      </c>
      <c r="O1695" t="b">
        <v>0</v>
      </c>
      <c r="P1695" t="s">
        <v>8293</v>
      </c>
      <c r="Q1695" s="6">
        <f>E1695/D1695</f>
        <v>9.3333333333333338E-2</v>
      </c>
      <c r="R1695">
        <f>IFERROR(ROUND(E1695/N1695,0),0)</f>
        <v>35</v>
      </c>
      <c r="S1695" t="str">
        <f t="shared" si="106"/>
        <v>music</v>
      </c>
      <c r="T1695" t="str">
        <f t="shared" si="107"/>
        <v>faith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0">
        <f t="shared" si="104"/>
        <v>42840.191666666666</v>
      </c>
      <c r="K1696">
        <v>1488038674</v>
      </c>
      <c r="L1696" s="10">
        <f t="shared" si="105"/>
        <v>42810.669837962967</v>
      </c>
      <c r="M1696" t="b">
        <v>0</v>
      </c>
      <c r="N1696">
        <v>1</v>
      </c>
      <c r="O1696" t="b">
        <v>0</v>
      </c>
      <c r="P1696" t="s">
        <v>8293</v>
      </c>
      <c r="Q1696" s="6">
        <f>E1696/D1696</f>
        <v>5.0000000000000001E-4</v>
      </c>
      <c r="R1696">
        <f>IFERROR(ROUND(E1696/N1696,0),0)</f>
        <v>5</v>
      </c>
      <c r="S1696" t="str">
        <f t="shared" si="106"/>
        <v>music</v>
      </c>
      <c r="T1696" t="str">
        <f t="shared" si="107"/>
        <v>faith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0">
        <f t="shared" si="104"/>
        <v>42854.041666666672</v>
      </c>
      <c r="K1697">
        <v>1488847514</v>
      </c>
      <c r="L1697" s="10">
        <f t="shared" si="105"/>
        <v>42820.031412037039</v>
      </c>
      <c r="M1697" t="b">
        <v>0</v>
      </c>
      <c r="N1697">
        <v>23</v>
      </c>
      <c r="O1697" t="b">
        <v>0</v>
      </c>
      <c r="P1697" t="s">
        <v>8293</v>
      </c>
      <c r="Q1697" s="6">
        <f>E1697/D1697</f>
        <v>0.11708333333333333</v>
      </c>
      <c r="R1697">
        <f>IFERROR(ROUND(E1697/N1697,0),0)</f>
        <v>61</v>
      </c>
      <c r="S1697" t="str">
        <f t="shared" si="106"/>
        <v>music</v>
      </c>
      <c r="T1697" t="str">
        <f t="shared" si="107"/>
        <v>faith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0">
        <f t="shared" si="104"/>
        <v>42845.027905092589</v>
      </c>
      <c r="K1698">
        <v>1488418811</v>
      </c>
      <c r="L1698" s="10">
        <f t="shared" si="105"/>
        <v>42815.069571759261</v>
      </c>
      <c r="M1698" t="b">
        <v>0</v>
      </c>
      <c r="N1698">
        <v>0</v>
      </c>
      <c r="O1698" t="b">
        <v>0</v>
      </c>
      <c r="P1698" t="s">
        <v>8293</v>
      </c>
      <c r="Q1698" s="6">
        <f>E1698/D1698</f>
        <v>0</v>
      </c>
      <c r="R1698">
        <f>IFERROR(ROUND(E1698/N1698,0),0)</f>
        <v>0</v>
      </c>
      <c r="S1698" t="str">
        <f t="shared" si="106"/>
        <v>music</v>
      </c>
      <c r="T1698" t="str">
        <f t="shared" si="107"/>
        <v>faith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0">
        <f t="shared" si="104"/>
        <v>42853.991296296299</v>
      </c>
      <c r="K1699">
        <v>1489193248</v>
      </c>
      <c r="L1699" s="10">
        <f t="shared" si="105"/>
        <v>42824.032962962963</v>
      </c>
      <c r="M1699" t="b">
        <v>0</v>
      </c>
      <c r="N1699">
        <v>22</v>
      </c>
      <c r="O1699" t="b">
        <v>0</v>
      </c>
      <c r="P1699" t="s">
        <v>8293</v>
      </c>
      <c r="Q1699" s="6">
        <f>E1699/D1699</f>
        <v>0.20208000000000001</v>
      </c>
      <c r="R1699">
        <f>IFERROR(ROUND(E1699/N1699,0),0)</f>
        <v>115</v>
      </c>
      <c r="S1699" t="str">
        <f t="shared" si="106"/>
        <v>music</v>
      </c>
      <c r="T1699" t="str">
        <f t="shared" si="107"/>
        <v>faith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0">
        <f t="shared" si="104"/>
        <v>42839.147916666669</v>
      </c>
      <c r="K1700">
        <v>1488430760</v>
      </c>
      <c r="L1700" s="10">
        <f t="shared" si="105"/>
        <v>42815.207870370374</v>
      </c>
      <c r="M1700" t="b">
        <v>0</v>
      </c>
      <c r="N1700">
        <v>0</v>
      </c>
      <c r="O1700" t="b">
        <v>0</v>
      </c>
      <c r="P1700" t="s">
        <v>8293</v>
      </c>
      <c r="Q1700" s="6">
        <f>E1700/D1700</f>
        <v>0</v>
      </c>
      <c r="R1700">
        <f>IFERROR(ROUND(E1700/N1700,0),0)</f>
        <v>0</v>
      </c>
      <c r="S1700" t="str">
        <f t="shared" si="106"/>
        <v>music</v>
      </c>
      <c r="T1700" t="str">
        <f t="shared" si="107"/>
        <v>faith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0">
        <f t="shared" si="104"/>
        <v>42855.863946759258</v>
      </c>
      <c r="K1701">
        <v>1489351445</v>
      </c>
      <c r="L1701" s="10">
        <f t="shared" si="105"/>
        <v>42825.863946759258</v>
      </c>
      <c r="M1701" t="b">
        <v>0</v>
      </c>
      <c r="N1701">
        <v>4</v>
      </c>
      <c r="O1701" t="b">
        <v>0</v>
      </c>
      <c r="P1701" t="s">
        <v>8293</v>
      </c>
      <c r="Q1701" s="6">
        <f>E1701/D1701</f>
        <v>4.2311459353574929E-2</v>
      </c>
      <c r="R1701">
        <f>IFERROR(ROUND(E1701/N1701,0),0)</f>
        <v>54</v>
      </c>
      <c r="S1701" t="str">
        <f t="shared" si="106"/>
        <v>music</v>
      </c>
      <c r="T1701" t="str">
        <f t="shared" si="107"/>
        <v>faith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0">
        <f t="shared" si="104"/>
        <v>42845.166666666672</v>
      </c>
      <c r="K1702">
        <v>1488418990</v>
      </c>
      <c r="L1702" s="10">
        <f t="shared" si="105"/>
        <v>42815.071643518517</v>
      </c>
      <c r="M1702" t="b">
        <v>0</v>
      </c>
      <c r="N1702">
        <v>79</v>
      </c>
      <c r="O1702" t="b">
        <v>0</v>
      </c>
      <c r="P1702" t="s">
        <v>8293</v>
      </c>
      <c r="Q1702" s="6">
        <f>E1702/D1702</f>
        <v>0.2606</v>
      </c>
      <c r="R1702">
        <f>IFERROR(ROUND(E1702/N1702,0),0)</f>
        <v>66</v>
      </c>
      <c r="S1702" t="str">
        <f t="shared" si="106"/>
        <v>music</v>
      </c>
      <c r="T1702" t="str">
        <f t="shared" si="107"/>
        <v>faith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0">
        <f t="shared" si="104"/>
        <v>42038.664409722223</v>
      </c>
      <c r="K1703">
        <v>1418745405</v>
      </c>
      <c r="L1703" s="10">
        <f t="shared" si="105"/>
        <v>42008.664409722223</v>
      </c>
      <c r="M1703" t="b">
        <v>0</v>
      </c>
      <c r="N1703">
        <v>2</v>
      </c>
      <c r="O1703" t="b">
        <v>0</v>
      </c>
      <c r="P1703" t="s">
        <v>8293</v>
      </c>
      <c r="Q1703" s="6">
        <f>E1703/D1703</f>
        <v>1.9801980198019802E-3</v>
      </c>
      <c r="R1703">
        <f>IFERROR(ROUND(E1703/N1703,0),0)</f>
        <v>5</v>
      </c>
      <c r="S1703" t="str">
        <f t="shared" si="106"/>
        <v>music</v>
      </c>
      <c r="T1703" t="str">
        <f t="shared" si="107"/>
        <v>faith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0">
        <f t="shared" si="104"/>
        <v>42112.828125</v>
      </c>
      <c r="K1704">
        <v>1425156750</v>
      </c>
      <c r="L1704" s="10">
        <f t="shared" si="105"/>
        <v>42082.869791666672</v>
      </c>
      <c r="M1704" t="b">
        <v>0</v>
      </c>
      <c r="N1704">
        <v>1</v>
      </c>
      <c r="O1704" t="b">
        <v>0</v>
      </c>
      <c r="P1704" t="s">
        <v>8293</v>
      </c>
      <c r="Q1704" s="6">
        <f>E1704/D1704</f>
        <v>6.0606060606060605E-5</v>
      </c>
      <c r="R1704">
        <f>IFERROR(ROUND(E1704/N1704,0),0)</f>
        <v>1</v>
      </c>
      <c r="S1704" t="str">
        <f t="shared" si="106"/>
        <v>music</v>
      </c>
      <c r="T1704" t="str">
        <f t="shared" si="107"/>
        <v>faith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0">
        <f t="shared" si="104"/>
        <v>42266.281678240739</v>
      </c>
      <c r="K1705">
        <v>1435819537</v>
      </c>
      <c r="L1705" s="10">
        <f t="shared" si="105"/>
        <v>42206.281678240739</v>
      </c>
      <c r="M1705" t="b">
        <v>0</v>
      </c>
      <c r="N1705">
        <v>2</v>
      </c>
      <c r="O1705" t="b">
        <v>0</v>
      </c>
      <c r="P1705" t="s">
        <v>8293</v>
      </c>
      <c r="Q1705" s="6">
        <f>E1705/D1705</f>
        <v>1.0200000000000001E-2</v>
      </c>
      <c r="R1705">
        <f>IFERROR(ROUND(E1705/N1705,0),0)</f>
        <v>26</v>
      </c>
      <c r="S1705" t="str">
        <f t="shared" si="106"/>
        <v>music</v>
      </c>
      <c r="T1705" t="str">
        <f t="shared" si="107"/>
        <v>faith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0">
        <f t="shared" si="104"/>
        <v>42070.139733796299</v>
      </c>
      <c r="K1706">
        <v>1421464873</v>
      </c>
      <c r="L1706" s="10">
        <f t="shared" si="105"/>
        <v>42040.139733796299</v>
      </c>
      <c r="M1706" t="b">
        <v>0</v>
      </c>
      <c r="N1706">
        <v>11</v>
      </c>
      <c r="O1706" t="b">
        <v>0</v>
      </c>
      <c r="P1706" t="s">
        <v>8293</v>
      </c>
      <c r="Q1706" s="6">
        <f>E1706/D1706</f>
        <v>0.65100000000000002</v>
      </c>
      <c r="R1706">
        <f>IFERROR(ROUND(E1706/N1706,0),0)</f>
        <v>118</v>
      </c>
      <c r="S1706" t="str">
        <f t="shared" si="106"/>
        <v>music</v>
      </c>
      <c r="T1706" t="str">
        <f t="shared" si="107"/>
        <v>faith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0">
        <f t="shared" si="104"/>
        <v>42275.666666666672</v>
      </c>
      <c r="K1707">
        <v>1440807846</v>
      </c>
      <c r="L1707" s="10">
        <f t="shared" si="105"/>
        <v>42264.016736111109</v>
      </c>
      <c r="M1707" t="b">
        <v>0</v>
      </c>
      <c r="N1707">
        <v>0</v>
      </c>
      <c r="O1707" t="b">
        <v>0</v>
      </c>
      <c r="P1707" t="s">
        <v>8293</v>
      </c>
      <c r="Q1707" s="6">
        <f>E1707/D1707</f>
        <v>0</v>
      </c>
      <c r="R1707">
        <f>IFERROR(ROUND(E1707/N1707,0),0)</f>
        <v>0</v>
      </c>
      <c r="S1707" t="str">
        <f t="shared" si="106"/>
        <v>music</v>
      </c>
      <c r="T1707" t="str">
        <f t="shared" si="107"/>
        <v>faith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0">
        <f t="shared" si="104"/>
        <v>42258.306388888886</v>
      </c>
      <c r="K1708">
        <v>1435130472</v>
      </c>
      <c r="L1708" s="10">
        <f t="shared" si="105"/>
        <v>42198.306388888886</v>
      </c>
      <c r="M1708" t="b">
        <v>0</v>
      </c>
      <c r="N1708">
        <v>0</v>
      </c>
      <c r="O1708" t="b">
        <v>0</v>
      </c>
      <c r="P1708" t="s">
        <v>8293</v>
      </c>
      <c r="Q1708" s="6">
        <f>E1708/D1708</f>
        <v>0</v>
      </c>
      <c r="R1708">
        <f>IFERROR(ROUND(E1708/N1708,0),0)</f>
        <v>0</v>
      </c>
      <c r="S1708" t="str">
        <f t="shared" si="106"/>
        <v>music</v>
      </c>
      <c r="T1708" t="str">
        <f t="shared" si="107"/>
        <v>faith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0">
        <f t="shared" si="104"/>
        <v>42476.679340277777</v>
      </c>
      <c r="K1709">
        <v>1456593495</v>
      </c>
      <c r="L1709" s="10">
        <f t="shared" si="105"/>
        <v>42446.721006944441</v>
      </c>
      <c r="M1709" t="b">
        <v>0</v>
      </c>
      <c r="N1709">
        <v>9</v>
      </c>
      <c r="O1709" t="b">
        <v>0</v>
      </c>
      <c r="P1709" t="s">
        <v>8293</v>
      </c>
      <c r="Q1709" s="6">
        <f>E1709/D1709</f>
        <v>9.74E-2</v>
      </c>
      <c r="R1709">
        <f>IFERROR(ROUND(E1709/N1709,0),0)</f>
        <v>54</v>
      </c>
      <c r="S1709" t="str">
        <f t="shared" si="106"/>
        <v>music</v>
      </c>
      <c r="T1709" t="str">
        <f t="shared" si="107"/>
        <v>faith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0">
        <f t="shared" si="104"/>
        <v>42510.866967592592</v>
      </c>
      <c r="K1710">
        <v>1458679706</v>
      </c>
      <c r="L1710" s="10">
        <f t="shared" si="105"/>
        <v>42470.866967592592</v>
      </c>
      <c r="M1710" t="b">
        <v>0</v>
      </c>
      <c r="N1710">
        <v>0</v>
      </c>
      <c r="O1710" t="b">
        <v>0</v>
      </c>
      <c r="P1710" t="s">
        <v>8293</v>
      </c>
      <c r="Q1710" s="6">
        <f>E1710/D1710</f>
        <v>0</v>
      </c>
      <c r="R1710">
        <f>IFERROR(ROUND(E1710/N1710,0),0)</f>
        <v>0</v>
      </c>
      <c r="S1710" t="str">
        <f t="shared" si="106"/>
        <v>music</v>
      </c>
      <c r="T1710" t="str">
        <f t="shared" si="107"/>
        <v>faith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0">
        <f t="shared" si="104"/>
        <v>41901.818749999999</v>
      </c>
      <c r="K1711">
        <v>1405949514</v>
      </c>
      <c r="L1711" s="10">
        <f t="shared" si="105"/>
        <v>41860.563819444447</v>
      </c>
      <c r="M1711" t="b">
        <v>0</v>
      </c>
      <c r="N1711">
        <v>4</v>
      </c>
      <c r="O1711" t="b">
        <v>0</v>
      </c>
      <c r="P1711" t="s">
        <v>8293</v>
      </c>
      <c r="Q1711" s="6">
        <f>E1711/D1711</f>
        <v>4.8571428571428571E-2</v>
      </c>
      <c r="R1711">
        <f>IFERROR(ROUND(E1711/N1711,0),0)</f>
        <v>21</v>
      </c>
      <c r="S1711" t="str">
        <f t="shared" si="106"/>
        <v>music</v>
      </c>
      <c r="T1711" t="str">
        <f t="shared" si="107"/>
        <v>faith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0">
        <f t="shared" si="104"/>
        <v>42406.541666666672</v>
      </c>
      <c r="K1712">
        <v>1449151888</v>
      </c>
      <c r="L1712" s="10">
        <f t="shared" si="105"/>
        <v>42360.591296296298</v>
      </c>
      <c r="M1712" t="b">
        <v>0</v>
      </c>
      <c r="N1712">
        <v>1</v>
      </c>
      <c r="O1712" t="b">
        <v>0</v>
      </c>
      <c r="P1712" t="s">
        <v>8293</v>
      </c>
      <c r="Q1712" s="6">
        <f>E1712/D1712</f>
        <v>6.7999999999999996E-3</v>
      </c>
      <c r="R1712">
        <f>IFERROR(ROUND(E1712/N1712,0),0)</f>
        <v>34</v>
      </c>
      <c r="S1712" t="str">
        <f t="shared" si="106"/>
        <v>music</v>
      </c>
      <c r="T1712" t="str">
        <f t="shared" si="107"/>
        <v>faith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0">
        <f t="shared" si="104"/>
        <v>41902.646226851852</v>
      </c>
      <c r="K1713">
        <v>1406907034</v>
      </c>
      <c r="L1713" s="10">
        <f t="shared" si="105"/>
        <v>41871.646226851852</v>
      </c>
      <c r="M1713" t="b">
        <v>0</v>
      </c>
      <c r="N1713">
        <v>2</v>
      </c>
      <c r="O1713" t="b">
        <v>0</v>
      </c>
      <c r="P1713" t="s">
        <v>8293</v>
      </c>
      <c r="Q1713" s="6">
        <f>E1713/D1713</f>
        <v>0.105</v>
      </c>
      <c r="R1713">
        <f>IFERROR(ROUND(E1713/N1713,0),0)</f>
        <v>525</v>
      </c>
      <c r="S1713" t="str">
        <f t="shared" si="106"/>
        <v>music</v>
      </c>
      <c r="T1713" t="str">
        <f t="shared" si="107"/>
        <v>faith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0">
        <f t="shared" si="104"/>
        <v>42204.913807870369</v>
      </c>
      <c r="K1714">
        <v>1430517353</v>
      </c>
      <c r="L1714" s="10">
        <f t="shared" si="105"/>
        <v>42144.913807870369</v>
      </c>
      <c r="M1714" t="b">
        <v>0</v>
      </c>
      <c r="N1714">
        <v>0</v>
      </c>
      <c r="O1714" t="b">
        <v>0</v>
      </c>
      <c r="P1714" t="s">
        <v>8293</v>
      </c>
      <c r="Q1714" s="6">
        <f>E1714/D1714</f>
        <v>0</v>
      </c>
      <c r="R1714">
        <f>IFERROR(ROUND(E1714/N1714,0),0)</f>
        <v>0</v>
      </c>
      <c r="S1714" t="str">
        <f t="shared" si="106"/>
        <v>music</v>
      </c>
      <c r="T1714" t="str">
        <f t="shared" si="107"/>
        <v>faith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0">
        <f t="shared" si="104"/>
        <v>41936.801064814819</v>
      </c>
      <c r="K1715">
        <v>1409944412</v>
      </c>
      <c r="L1715" s="10">
        <f t="shared" si="105"/>
        <v>41906.801064814819</v>
      </c>
      <c r="M1715" t="b">
        <v>0</v>
      </c>
      <c r="N1715">
        <v>1</v>
      </c>
      <c r="O1715" t="b">
        <v>0</v>
      </c>
      <c r="P1715" t="s">
        <v>8293</v>
      </c>
      <c r="Q1715" s="6">
        <f>E1715/D1715</f>
        <v>1.6666666666666666E-2</v>
      </c>
      <c r="R1715">
        <f>IFERROR(ROUND(E1715/N1715,0),0)</f>
        <v>50</v>
      </c>
      <c r="S1715" t="str">
        <f t="shared" si="106"/>
        <v>music</v>
      </c>
      <c r="T1715" t="str">
        <f t="shared" si="107"/>
        <v>faith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0">
        <f t="shared" si="104"/>
        <v>42144.918530092589</v>
      </c>
      <c r="K1716">
        <v>1427925761</v>
      </c>
      <c r="L1716" s="10">
        <f t="shared" si="105"/>
        <v>42114.918530092589</v>
      </c>
      <c r="M1716" t="b">
        <v>0</v>
      </c>
      <c r="N1716">
        <v>17</v>
      </c>
      <c r="O1716" t="b">
        <v>0</v>
      </c>
      <c r="P1716" t="s">
        <v>8293</v>
      </c>
      <c r="Q1716" s="6">
        <f>E1716/D1716</f>
        <v>7.868E-2</v>
      </c>
      <c r="R1716">
        <f>IFERROR(ROUND(E1716/N1716,0),0)</f>
        <v>116</v>
      </c>
      <c r="S1716" t="str">
        <f t="shared" si="106"/>
        <v>music</v>
      </c>
      <c r="T1716" t="str">
        <f t="shared" si="107"/>
        <v>faith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0">
        <f t="shared" si="104"/>
        <v>42113.140277777777</v>
      </c>
      <c r="K1717">
        <v>1425186785</v>
      </c>
      <c r="L1717" s="10">
        <f t="shared" si="105"/>
        <v>42083.217418981483</v>
      </c>
      <c r="M1717" t="b">
        <v>0</v>
      </c>
      <c r="N1717">
        <v>2</v>
      </c>
      <c r="O1717" t="b">
        <v>0</v>
      </c>
      <c r="P1717" t="s">
        <v>8293</v>
      </c>
      <c r="Q1717" s="6">
        <f>E1717/D1717</f>
        <v>2.2000000000000001E-3</v>
      </c>
      <c r="R1717">
        <f>IFERROR(ROUND(E1717/N1717,0),0)</f>
        <v>6</v>
      </c>
      <c r="S1717" t="str">
        <f t="shared" si="106"/>
        <v>music</v>
      </c>
      <c r="T1717" t="str">
        <f t="shared" si="107"/>
        <v>faith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0">
        <f t="shared" si="104"/>
        <v>42732.619201388894</v>
      </c>
      <c r="K1718">
        <v>1477835499</v>
      </c>
      <c r="L1718" s="10">
        <f t="shared" si="105"/>
        <v>42692.577534722222</v>
      </c>
      <c r="M1718" t="b">
        <v>0</v>
      </c>
      <c r="N1718">
        <v>3</v>
      </c>
      <c r="O1718" t="b">
        <v>0</v>
      </c>
      <c r="P1718" t="s">
        <v>8293</v>
      </c>
      <c r="Q1718" s="6">
        <f>E1718/D1718</f>
        <v>7.4999999999999997E-2</v>
      </c>
      <c r="R1718">
        <f>IFERROR(ROUND(E1718/N1718,0),0)</f>
        <v>50</v>
      </c>
      <c r="S1718" t="str">
        <f t="shared" si="106"/>
        <v>music</v>
      </c>
      <c r="T1718" t="str">
        <f t="shared" si="107"/>
        <v>faith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0">
        <f t="shared" si="104"/>
        <v>42500.166666666672</v>
      </c>
      <c r="K1719">
        <v>1459467238</v>
      </c>
      <c r="L1719" s="10">
        <f t="shared" si="105"/>
        <v>42479.981921296298</v>
      </c>
      <c r="M1719" t="b">
        <v>0</v>
      </c>
      <c r="N1719">
        <v>41</v>
      </c>
      <c r="O1719" t="b">
        <v>0</v>
      </c>
      <c r="P1719" t="s">
        <v>8293</v>
      </c>
      <c r="Q1719" s="6">
        <f>E1719/D1719</f>
        <v>0.42725880551301687</v>
      </c>
      <c r="R1719">
        <f>IFERROR(ROUND(E1719/N1719,0),0)</f>
        <v>34</v>
      </c>
      <c r="S1719" t="str">
        <f t="shared" si="106"/>
        <v>music</v>
      </c>
      <c r="T1719" t="str">
        <f t="shared" si="107"/>
        <v>faith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0">
        <f t="shared" si="104"/>
        <v>42523.207638888889</v>
      </c>
      <c r="K1720">
        <v>1459435149</v>
      </c>
      <c r="L1720" s="10">
        <f t="shared" si="105"/>
        <v>42479.610520833332</v>
      </c>
      <c r="M1720" t="b">
        <v>0</v>
      </c>
      <c r="N1720">
        <v>2</v>
      </c>
      <c r="O1720" t="b">
        <v>0</v>
      </c>
      <c r="P1720" t="s">
        <v>8293</v>
      </c>
      <c r="Q1720" s="6">
        <f>E1720/D1720</f>
        <v>2.142857142857143E-3</v>
      </c>
      <c r="R1720">
        <f>IFERROR(ROUND(E1720/N1720,0),0)</f>
        <v>38</v>
      </c>
      <c r="S1720" t="str">
        <f t="shared" si="106"/>
        <v>music</v>
      </c>
      <c r="T1720" t="str">
        <f t="shared" si="107"/>
        <v>faith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0">
        <f t="shared" si="104"/>
        <v>41918.534618055557</v>
      </c>
      <c r="K1721">
        <v>1408366191</v>
      </c>
      <c r="L1721" s="10">
        <f t="shared" si="105"/>
        <v>41888.534618055557</v>
      </c>
      <c r="M1721" t="b">
        <v>0</v>
      </c>
      <c r="N1721">
        <v>3</v>
      </c>
      <c r="O1721" t="b">
        <v>0</v>
      </c>
      <c r="P1721" t="s">
        <v>8293</v>
      </c>
      <c r="Q1721" s="6">
        <f>E1721/D1721</f>
        <v>8.7500000000000008E-3</v>
      </c>
      <c r="R1721">
        <f>IFERROR(ROUND(E1721/N1721,0),0)</f>
        <v>12</v>
      </c>
      <c r="S1721" t="str">
        <f t="shared" si="106"/>
        <v>music</v>
      </c>
      <c r="T1721" t="str">
        <f t="shared" si="107"/>
        <v>faith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0">
        <f t="shared" si="104"/>
        <v>41971.824895833335</v>
      </c>
      <c r="K1722">
        <v>1412966871</v>
      </c>
      <c r="L1722" s="10">
        <f t="shared" si="105"/>
        <v>41941.783229166671</v>
      </c>
      <c r="M1722" t="b">
        <v>0</v>
      </c>
      <c r="N1722">
        <v>8</v>
      </c>
      <c r="O1722" t="b">
        <v>0</v>
      </c>
      <c r="P1722" t="s">
        <v>8293</v>
      </c>
      <c r="Q1722" s="6">
        <f>E1722/D1722</f>
        <v>5.6250000000000001E-2</v>
      </c>
      <c r="R1722">
        <f>IFERROR(ROUND(E1722/N1722,0),0)</f>
        <v>28</v>
      </c>
      <c r="S1722" t="str">
        <f t="shared" si="106"/>
        <v>music</v>
      </c>
      <c r="T1722" t="str">
        <f t="shared" si="107"/>
        <v>faith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0">
        <f t="shared" si="104"/>
        <v>42368.461377314816</v>
      </c>
      <c r="K1723">
        <v>1447239863</v>
      </c>
      <c r="L1723" s="10">
        <f t="shared" si="105"/>
        <v>42338.461377314816</v>
      </c>
      <c r="M1723" t="b">
        <v>0</v>
      </c>
      <c r="N1723">
        <v>0</v>
      </c>
      <c r="O1723" t="b">
        <v>0</v>
      </c>
      <c r="P1723" t="s">
        <v>8293</v>
      </c>
      <c r="Q1723" s="6">
        <f>E1723/D1723</f>
        <v>0</v>
      </c>
      <c r="R1723">
        <f>IFERROR(ROUND(E1723/N1723,0),0)</f>
        <v>0</v>
      </c>
      <c r="S1723" t="str">
        <f t="shared" si="106"/>
        <v>music</v>
      </c>
      <c r="T1723" t="str">
        <f t="shared" si="107"/>
        <v>faith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0">
        <f t="shared" si="104"/>
        <v>42482.006944444445</v>
      </c>
      <c r="K1724">
        <v>1456441429</v>
      </c>
      <c r="L1724" s="10">
        <f t="shared" si="105"/>
        <v>42444.960983796293</v>
      </c>
      <c r="M1724" t="b">
        <v>0</v>
      </c>
      <c r="N1724">
        <v>1</v>
      </c>
      <c r="O1724" t="b">
        <v>0</v>
      </c>
      <c r="P1724" t="s">
        <v>8293</v>
      </c>
      <c r="Q1724" s="6">
        <f>E1724/D1724</f>
        <v>3.4722222222222224E-4</v>
      </c>
      <c r="R1724">
        <f>IFERROR(ROUND(E1724/N1724,0),0)</f>
        <v>1</v>
      </c>
      <c r="S1724" t="str">
        <f t="shared" si="106"/>
        <v>music</v>
      </c>
      <c r="T1724" t="str">
        <f t="shared" si="107"/>
        <v>faith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0">
        <f t="shared" si="104"/>
        <v>42205.25</v>
      </c>
      <c r="K1725">
        <v>1430855315</v>
      </c>
      <c r="L1725" s="10">
        <f t="shared" si="105"/>
        <v>42148.82540509259</v>
      </c>
      <c r="M1725" t="b">
        <v>0</v>
      </c>
      <c r="N1725">
        <v>3</v>
      </c>
      <c r="O1725" t="b">
        <v>0</v>
      </c>
      <c r="P1725" t="s">
        <v>8293</v>
      </c>
      <c r="Q1725" s="6">
        <f>E1725/D1725</f>
        <v>6.5000000000000002E-2</v>
      </c>
      <c r="R1725">
        <f>IFERROR(ROUND(E1725/N1725,0),0)</f>
        <v>217</v>
      </c>
      <c r="S1725" t="str">
        <f t="shared" si="106"/>
        <v>music</v>
      </c>
      <c r="T1725" t="str">
        <f t="shared" si="107"/>
        <v>faith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0">
        <f t="shared" si="104"/>
        <v>41961.932430555556</v>
      </c>
      <c r="K1726">
        <v>1412115762</v>
      </c>
      <c r="L1726" s="10">
        <f t="shared" si="105"/>
        <v>41931.932430555556</v>
      </c>
      <c r="M1726" t="b">
        <v>0</v>
      </c>
      <c r="N1726">
        <v>4</v>
      </c>
      <c r="O1726" t="b">
        <v>0</v>
      </c>
      <c r="P1726" t="s">
        <v>8293</v>
      </c>
      <c r="Q1726" s="6">
        <f>E1726/D1726</f>
        <v>5.8333333333333336E-3</v>
      </c>
      <c r="R1726">
        <f>IFERROR(ROUND(E1726/N1726,0),0)</f>
        <v>9</v>
      </c>
      <c r="S1726" t="str">
        <f t="shared" si="106"/>
        <v>music</v>
      </c>
      <c r="T1726" t="str">
        <f t="shared" si="107"/>
        <v>faith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0">
        <f t="shared" si="104"/>
        <v>41894.968159722222</v>
      </c>
      <c r="K1727">
        <v>1406330049</v>
      </c>
      <c r="L1727" s="10">
        <f t="shared" si="105"/>
        <v>41864.968159722222</v>
      </c>
      <c r="M1727" t="b">
        <v>0</v>
      </c>
      <c r="N1727">
        <v>9</v>
      </c>
      <c r="O1727" t="b">
        <v>0</v>
      </c>
      <c r="P1727" t="s">
        <v>8293</v>
      </c>
      <c r="Q1727" s="6">
        <f>E1727/D1727</f>
        <v>0.10181818181818182</v>
      </c>
      <c r="R1727">
        <f>IFERROR(ROUND(E1727/N1727,0),0)</f>
        <v>62</v>
      </c>
      <c r="S1727" t="str">
        <f t="shared" si="106"/>
        <v>music</v>
      </c>
      <c r="T1727" t="str">
        <f t="shared" si="107"/>
        <v>faith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0">
        <f t="shared" si="104"/>
        <v>41836.919722222221</v>
      </c>
      <c r="K1728">
        <v>1401401064</v>
      </c>
      <c r="L1728" s="10">
        <f t="shared" si="105"/>
        <v>41807.919722222221</v>
      </c>
      <c r="M1728" t="b">
        <v>0</v>
      </c>
      <c r="N1728">
        <v>16</v>
      </c>
      <c r="O1728" t="b">
        <v>0</v>
      </c>
      <c r="P1728" t="s">
        <v>8293</v>
      </c>
      <c r="Q1728" s="6">
        <f>E1728/D1728</f>
        <v>0.33784615384615385</v>
      </c>
      <c r="R1728">
        <f>IFERROR(ROUND(E1728/N1728,0),0)</f>
        <v>137</v>
      </c>
      <c r="S1728" t="str">
        <f t="shared" si="106"/>
        <v>music</v>
      </c>
      <c r="T1728" t="str">
        <f t="shared" si="107"/>
        <v>faith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0">
        <f t="shared" si="104"/>
        <v>42118.458333333328</v>
      </c>
      <c r="K1729">
        <v>1423520177</v>
      </c>
      <c r="L1729" s="10">
        <f t="shared" si="105"/>
        <v>42063.927974537037</v>
      </c>
      <c r="M1729" t="b">
        <v>0</v>
      </c>
      <c r="N1729">
        <v>1</v>
      </c>
      <c r="O1729" t="b">
        <v>0</v>
      </c>
      <c r="P1729" t="s">
        <v>8293</v>
      </c>
      <c r="Q1729" s="6">
        <f>E1729/D1729</f>
        <v>3.3333333333333332E-4</v>
      </c>
      <c r="R1729">
        <f>IFERROR(ROUND(E1729/N1729,0),0)</f>
        <v>1</v>
      </c>
      <c r="S1729" t="str">
        <f t="shared" si="106"/>
        <v>music</v>
      </c>
      <c r="T1729" t="str">
        <f t="shared" si="107"/>
        <v>faith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0">
        <f t="shared" si="104"/>
        <v>42317.625856481478</v>
      </c>
      <c r="K1730">
        <v>1442847674</v>
      </c>
      <c r="L1730" s="10">
        <f t="shared" si="105"/>
        <v>42287.625856481478</v>
      </c>
      <c r="M1730" t="b">
        <v>0</v>
      </c>
      <c r="N1730">
        <v>7</v>
      </c>
      <c r="O1730" t="b">
        <v>0</v>
      </c>
      <c r="P1730" t="s">
        <v>8293</v>
      </c>
      <c r="Q1730" s="6">
        <f>E1730/D1730</f>
        <v>0.68400000000000005</v>
      </c>
      <c r="R1730">
        <f>IFERROR(ROUND(E1730/N1730,0),0)</f>
        <v>122</v>
      </c>
      <c r="S1730" t="str">
        <f t="shared" si="106"/>
        <v>music</v>
      </c>
      <c r="T1730" t="str">
        <f t="shared" si="107"/>
        <v>faith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0">
        <f t="shared" ref="J1731:J1794" si="108">(I1731/86400)+25569+(-5+24)</f>
        <v>42550.052152777775</v>
      </c>
      <c r="K1731">
        <v>1460337306</v>
      </c>
      <c r="L1731" s="10">
        <f t="shared" ref="L1731:L1794" si="109">(K1731/86400)+25569+(-5+24)</f>
        <v>42490.052152777775</v>
      </c>
      <c r="M1731" t="b">
        <v>0</v>
      </c>
      <c r="N1731">
        <v>0</v>
      </c>
      <c r="O1731" t="b">
        <v>0</v>
      </c>
      <c r="P1731" t="s">
        <v>8293</v>
      </c>
      <c r="Q1731" s="6">
        <f>E1731/D1731</f>
        <v>0</v>
      </c>
      <c r="R1731">
        <f>IFERROR(ROUND(E1731/N1731,0),0)</f>
        <v>0</v>
      </c>
      <c r="S1731" t="str">
        <f t="shared" ref="S1731:S1794" si="110">LEFT(P1731,FIND("/",P1731)-1)</f>
        <v>music</v>
      </c>
      <c r="T1731" t="str">
        <f t="shared" ref="T1731:T1794" si="111">RIGHT(P1731,LEN(P1731)-FIND("/",P1731))</f>
        <v>faith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0">
        <f t="shared" si="108"/>
        <v>42321.087766203702</v>
      </c>
      <c r="K1732">
        <v>1443146783</v>
      </c>
      <c r="L1732" s="10">
        <f t="shared" si="109"/>
        <v>42291.087766203702</v>
      </c>
      <c r="M1732" t="b">
        <v>0</v>
      </c>
      <c r="N1732">
        <v>0</v>
      </c>
      <c r="O1732" t="b">
        <v>0</v>
      </c>
      <c r="P1732" t="s">
        <v>8293</v>
      </c>
      <c r="Q1732" s="6">
        <f>E1732/D1732</f>
        <v>0</v>
      </c>
      <c r="R1732">
        <f>IFERROR(ROUND(E1732/N1732,0),0)</f>
        <v>0</v>
      </c>
      <c r="S1732" t="str">
        <f t="shared" si="110"/>
        <v>music</v>
      </c>
      <c r="T1732" t="str">
        <f t="shared" si="111"/>
        <v>faith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0">
        <f t="shared" si="108"/>
        <v>42185.625</v>
      </c>
      <c r="K1733">
        <v>1432849552</v>
      </c>
      <c r="L1733" s="10">
        <f t="shared" si="109"/>
        <v>42171.906851851847</v>
      </c>
      <c r="M1733" t="b">
        <v>0</v>
      </c>
      <c r="N1733">
        <v>0</v>
      </c>
      <c r="O1733" t="b">
        <v>0</v>
      </c>
      <c r="P1733" t="s">
        <v>8293</v>
      </c>
      <c r="Q1733" s="6">
        <f>E1733/D1733</f>
        <v>0</v>
      </c>
      <c r="R1733">
        <f>IFERROR(ROUND(E1733/N1733,0),0)</f>
        <v>0</v>
      </c>
      <c r="S1733" t="str">
        <f t="shared" si="110"/>
        <v>music</v>
      </c>
      <c r="T1733" t="str">
        <f t="shared" si="111"/>
        <v>faith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0">
        <f t="shared" si="108"/>
        <v>42404.208333333328</v>
      </c>
      <c r="K1734">
        <v>1447777481</v>
      </c>
      <c r="L1734" s="10">
        <f t="shared" si="109"/>
        <v>42344.683807870373</v>
      </c>
      <c r="M1734" t="b">
        <v>0</v>
      </c>
      <c r="N1734">
        <v>0</v>
      </c>
      <c r="O1734" t="b">
        <v>0</v>
      </c>
      <c r="P1734" t="s">
        <v>8293</v>
      </c>
      <c r="Q1734" s="6">
        <f>E1734/D1734</f>
        <v>0</v>
      </c>
      <c r="R1734">
        <f>IFERROR(ROUND(E1734/N1734,0),0)</f>
        <v>0</v>
      </c>
      <c r="S1734" t="str">
        <f t="shared" si="110"/>
        <v>music</v>
      </c>
      <c r="T1734" t="str">
        <f t="shared" si="111"/>
        <v>faith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0">
        <f t="shared" si="108"/>
        <v>42645.895833333328</v>
      </c>
      <c r="K1735">
        <v>1472746374</v>
      </c>
      <c r="L1735" s="10">
        <f t="shared" si="109"/>
        <v>42633.675625000003</v>
      </c>
      <c r="M1735" t="b">
        <v>0</v>
      </c>
      <c r="N1735">
        <v>0</v>
      </c>
      <c r="O1735" t="b">
        <v>0</v>
      </c>
      <c r="P1735" t="s">
        <v>8293</v>
      </c>
      <c r="Q1735" s="6">
        <f>E1735/D1735</f>
        <v>0</v>
      </c>
      <c r="R1735">
        <f>IFERROR(ROUND(E1735/N1735,0),0)</f>
        <v>0</v>
      </c>
      <c r="S1735" t="str">
        <f t="shared" si="110"/>
        <v>music</v>
      </c>
      <c r="T1735" t="str">
        <f t="shared" si="111"/>
        <v>faith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0">
        <f t="shared" si="108"/>
        <v>42151.036527777775</v>
      </c>
      <c r="K1736">
        <v>1428454356</v>
      </c>
      <c r="L1736" s="10">
        <f t="shared" si="109"/>
        <v>42121.036527777775</v>
      </c>
      <c r="M1736" t="b">
        <v>0</v>
      </c>
      <c r="N1736">
        <v>1</v>
      </c>
      <c r="O1736" t="b">
        <v>0</v>
      </c>
      <c r="P1736" t="s">
        <v>8293</v>
      </c>
      <c r="Q1736" s="6">
        <f>E1736/D1736</f>
        <v>2.2222222222222223E-4</v>
      </c>
      <c r="R1736">
        <f>IFERROR(ROUND(E1736/N1736,0),0)</f>
        <v>1</v>
      </c>
      <c r="S1736" t="str">
        <f t="shared" si="110"/>
        <v>music</v>
      </c>
      <c r="T1736" t="str">
        <f t="shared" si="111"/>
        <v>faith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0">
        <f t="shared" si="108"/>
        <v>42608.81417824074</v>
      </c>
      <c r="K1737">
        <v>1468006345</v>
      </c>
      <c r="L1737" s="10">
        <f t="shared" si="109"/>
        <v>42578.81417824074</v>
      </c>
      <c r="M1737" t="b">
        <v>0</v>
      </c>
      <c r="N1737">
        <v>2</v>
      </c>
      <c r="O1737" t="b">
        <v>0</v>
      </c>
      <c r="P1737" t="s">
        <v>8293</v>
      </c>
      <c r="Q1737" s="6">
        <f>E1737/D1737</f>
        <v>0.11</v>
      </c>
      <c r="R1737">
        <f>IFERROR(ROUND(E1737/N1737,0),0)</f>
        <v>55</v>
      </c>
      <c r="S1737" t="str">
        <f t="shared" si="110"/>
        <v>music</v>
      </c>
      <c r="T1737" t="str">
        <f t="shared" si="111"/>
        <v>faith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0">
        <f t="shared" si="108"/>
        <v>42335.90315972222</v>
      </c>
      <c r="K1738">
        <v>1444423233</v>
      </c>
      <c r="L1738" s="10">
        <f t="shared" si="109"/>
        <v>42305.861493055556</v>
      </c>
      <c r="M1738" t="b">
        <v>0</v>
      </c>
      <c r="N1738">
        <v>1</v>
      </c>
      <c r="O1738" t="b">
        <v>0</v>
      </c>
      <c r="P1738" t="s">
        <v>8293</v>
      </c>
      <c r="Q1738" s="6">
        <f>E1738/D1738</f>
        <v>7.3333333333333332E-3</v>
      </c>
      <c r="R1738">
        <f>IFERROR(ROUND(E1738/N1738,0),0)</f>
        <v>22</v>
      </c>
      <c r="S1738" t="str">
        <f t="shared" si="110"/>
        <v>music</v>
      </c>
      <c r="T1738" t="str">
        <f t="shared" si="111"/>
        <v>faith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0">
        <f t="shared" si="108"/>
        <v>42224.948981481481</v>
      </c>
      <c r="K1739">
        <v>1434840392</v>
      </c>
      <c r="L1739" s="10">
        <f t="shared" si="109"/>
        <v>42194.948981481481</v>
      </c>
      <c r="M1739" t="b">
        <v>0</v>
      </c>
      <c r="N1739">
        <v>15</v>
      </c>
      <c r="O1739" t="b">
        <v>0</v>
      </c>
      <c r="P1739" t="s">
        <v>8293</v>
      </c>
      <c r="Q1739" s="6">
        <f>E1739/D1739</f>
        <v>0.21249999999999999</v>
      </c>
      <c r="R1739">
        <f>IFERROR(ROUND(E1739/N1739,0),0)</f>
        <v>57</v>
      </c>
      <c r="S1739" t="str">
        <f t="shared" si="110"/>
        <v>music</v>
      </c>
      <c r="T1739" t="str">
        <f t="shared" si="111"/>
        <v>faith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0">
        <f t="shared" si="108"/>
        <v>41933.874328703707</v>
      </c>
      <c r="K1740">
        <v>1409691542</v>
      </c>
      <c r="L1740" s="10">
        <f t="shared" si="109"/>
        <v>41903.874328703707</v>
      </c>
      <c r="M1740" t="b">
        <v>0</v>
      </c>
      <c r="N1740">
        <v>1</v>
      </c>
      <c r="O1740" t="b">
        <v>0</v>
      </c>
      <c r="P1740" t="s">
        <v>8293</v>
      </c>
      <c r="Q1740" s="6">
        <f>E1740/D1740</f>
        <v>4.0000000000000001E-3</v>
      </c>
      <c r="R1740">
        <f>IFERROR(ROUND(E1740/N1740,0),0)</f>
        <v>20</v>
      </c>
      <c r="S1740" t="str">
        <f t="shared" si="110"/>
        <v>music</v>
      </c>
      <c r="T1740" t="str">
        <f t="shared" si="111"/>
        <v>faith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0">
        <f t="shared" si="108"/>
        <v>42513.832546296297</v>
      </c>
      <c r="K1741">
        <v>1457297932</v>
      </c>
      <c r="L1741" s="10">
        <f t="shared" si="109"/>
        <v>42454.874212962968</v>
      </c>
      <c r="M1741" t="b">
        <v>0</v>
      </c>
      <c r="N1741">
        <v>1</v>
      </c>
      <c r="O1741" t="b">
        <v>0</v>
      </c>
      <c r="P1741" t="s">
        <v>8293</v>
      </c>
      <c r="Q1741" s="6">
        <f>E1741/D1741</f>
        <v>1E-3</v>
      </c>
      <c r="R1741">
        <f>IFERROR(ROUND(E1741/N1741,0),0)</f>
        <v>1</v>
      </c>
      <c r="S1741" t="str">
        <f t="shared" si="110"/>
        <v>music</v>
      </c>
      <c r="T1741" t="str">
        <f t="shared" si="111"/>
        <v>faith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0">
        <f t="shared" si="108"/>
        <v>42220.817384259259</v>
      </c>
      <c r="K1742">
        <v>1434483422</v>
      </c>
      <c r="L1742" s="10">
        <f t="shared" si="109"/>
        <v>42190.817384259259</v>
      </c>
      <c r="M1742" t="b">
        <v>0</v>
      </c>
      <c r="N1742">
        <v>0</v>
      </c>
      <c r="O1742" t="b">
        <v>0</v>
      </c>
      <c r="P1742" t="s">
        <v>8293</v>
      </c>
      <c r="Q1742" s="6">
        <f>E1742/D1742</f>
        <v>0</v>
      </c>
      <c r="R1742">
        <f>IFERROR(ROUND(E1742/N1742,0),0)</f>
        <v>0</v>
      </c>
      <c r="S1742" t="str">
        <f t="shared" si="110"/>
        <v>music</v>
      </c>
      <c r="T1742" t="str">
        <f t="shared" si="111"/>
        <v>faith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0">
        <f t="shared" si="108"/>
        <v>42184.628136574072</v>
      </c>
      <c r="K1743">
        <v>1430060671</v>
      </c>
      <c r="L1743" s="10">
        <f t="shared" si="109"/>
        <v>42139.628136574072</v>
      </c>
      <c r="M1743" t="b">
        <v>0</v>
      </c>
      <c r="N1743">
        <v>52</v>
      </c>
      <c r="O1743" t="b">
        <v>1</v>
      </c>
      <c r="P1743" t="s">
        <v>8285</v>
      </c>
      <c r="Q1743" s="6">
        <f>E1743/D1743</f>
        <v>1.1083333333333334</v>
      </c>
      <c r="R1743">
        <f>IFERROR(ROUND(E1743/N1743,0),0)</f>
        <v>26</v>
      </c>
      <c r="S1743" t="str">
        <f t="shared" si="110"/>
        <v>photography</v>
      </c>
      <c r="T1743" t="str">
        <f t="shared" si="111"/>
        <v>photobooks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0">
        <f t="shared" si="108"/>
        <v>42761.875</v>
      </c>
      <c r="K1744">
        <v>1481058170</v>
      </c>
      <c r="L1744" s="10">
        <f t="shared" si="109"/>
        <v>42729.876967592594</v>
      </c>
      <c r="M1744" t="b">
        <v>0</v>
      </c>
      <c r="N1744">
        <v>34</v>
      </c>
      <c r="O1744" t="b">
        <v>1</v>
      </c>
      <c r="P1744" t="s">
        <v>8285</v>
      </c>
      <c r="Q1744" s="6">
        <f>E1744/D1744</f>
        <v>1.0874999999999999</v>
      </c>
      <c r="R1744">
        <f>IFERROR(ROUND(E1744/N1744,0),0)</f>
        <v>64</v>
      </c>
      <c r="S1744" t="str">
        <f t="shared" si="110"/>
        <v>photography</v>
      </c>
      <c r="T1744" t="str">
        <f t="shared" si="111"/>
        <v>photobooks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0">
        <f t="shared" si="108"/>
        <v>42628.165972222225</v>
      </c>
      <c r="K1745">
        <v>1470348775</v>
      </c>
      <c r="L1745" s="10">
        <f t="shared" si="109"/>
        <v>42605.925636574073</v>
      </c>
      <c r="M1745" t="b">
        <v>0</v>
      </c>
      <c r="N1745">
        <v>67</v>
      </c>
      <c r="O1745" t="b">
        <v>1</v>
      </c>
      <c r="P1745" t="s">
        <v>8285</v>
      </c>
      <c r="Q1745" s="6">
        <f>E1745/D1745</f>
        <v>1.0041666666666667</v>
      </c>
      <c r="R1745">
        <f>IFERROR(ROUND(E1745/N1745,0),0)</f>
        <v>90</v>
      </c>
      <c r="S1745" t="str">
        <f t="shared" si="110"/>
        <v>photography</v>
      </c>
      <c r="T1745" t="str">
        <f t="shared" si="111"/>
        <v>photobooks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0">
        <f t="shared" si="108"/>
        <v>42090.563391203701</v>
      </c>
      <c r="K1746">
        <v>1421937077</v>
      </c>
      <c r="L1746" s="10">
        <f t="shared" si="109"/>
        <v>42045.605057870373</v>
      </c>
      <c r="M1746" t="b">
        <v>0</v>
      </c>
      <c r="N1746">
        <v>70</v>
      </c>
      <c r="O1746" t="b">
        <v>1</v>
      </c>
      <c r="P1746" t="s">
        <v>8285</v>
      </c>
      <c r="Q1746" s="6">
        <f>E1746/D1746</f>
        <v>1.1845454545454546</v>
      </c>
      <c r="R1746">
        <f>IFERROR(ROUND(E1746/N1746,0),0)</f>
        <v>93</v>
      </c>
      <c r="S1746" t="str">
        <f t="shared" si="110"/>
        <v>photography</v>
      </c>
      <c r="T1746" t="str">
        <f t="shared" si="111"/>
        <v>photobooks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0">
        <f t="shared" si="108"/>
        <v>42745.083333333328</v>
      </c>
      <c r="K1747">
        <v>1479276838</v>
      </c>
      <c r="L1747" s="10">
        <f t="shared" si="109"/>
        <v>42709.259699074071</v>
      </c>
      <c r="M1747" t="b">
        <v>0</v>
      </c>
      <c r="N1747">
        <v>89</v>
      </c>
      <c r="O1747" t="b">
        <v>1</v>
      </c>
      <c r="P1747" t="s">
        <v>8285</v>
      </c>
      <c r="Q1747" s="6">
        <f>E1747/D1747</f>
        <v>1.1401428571428571</v>
      </c>
      <c r="R1747">
        <f>IFERROR(ROUND(E1747/N1747,0),0)</f>
        <v>90</v>
      </c>
      <c r="S1747" t="str">
        <f t="shared" si="110"/>
        <v>photography</v>
      </c>
      <c r="T1747" t="str">
        <f t="shared" si="111"/>
        <v>photobooks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0">
        <f t="shared" si="108"/>
        <v>42717.083333333328</v>
      </c>
      <c r="K1748">
        <v>1477368867</v>
      </c>
      <c r="L1748" s="10">
        <f t="shared" si="109"/>
        <v>42687.176701388889</v>
      </c>
      <c r="M1748" t="b">
        <v>0</v>
      </c>
      <c r="N1748">
        <v>107</v>
      </c>
      <c r="O1748" t="b">
        <v>1</v>
      </c>
      <c r="P1748" t="s">
        <v>8285</v>
      </c>
      <c r="Q1748" s="6">
        <f>E1748/D1748</f>
        <v>1.4810000000000001</v>
      </c>
      <c r="R1748">
        <f>IFERROR(ROUND(E1748/N1748,0),0)</f>
        <v>208</v>
      </c>
      <c r="S1748" t="str">
        <f t="shared" si="110"/>
        <v>photography</v>
      </c>
      <c r="T1748" t="str">
        <f t="shared" si="111"/>
        <v>photobooks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0">
        <f t="shared" si="108"/>
        <v>42340.625</v>
      </c>
      <c r="K1749">
        <v>1444904830</v>
      </c>
      <c r="L1749" s="10">
        <f t="shared" si="109"/>
        <v>42311.435532407406</v>
      </c>
      <c r="M1749" t="b">
        <v>0</v>
      </c>
      <c r="N1749">
        <v>159</v>
      </c>
      <c r="O1749" t="b">
        <v>1</v>
      </c>
      <c r="P1749" t="s">
        <v>8285</v>
      </c>
      <c r="Q1749" s="6">
        <f>E1749/D1749</f>
        <v>1.0495555555555556</v>
      </c>
      <c r="R1749">
        <f>IFERROR(ROUND(E1749/N1749,0),0)</f>
        <v>59</v>
      </c>
      <c r="S1749" t="str">
        <f t="shared" si="110"/>
        <v>photography</v>
      </c>
      <c r="T1749" t="str">
        <f t="shared" si="111"/>
        <v>photobooks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0">
        <f t="shared" si="108"/>
        <v>42268.950729166667</v>
      </c>
      <c r="K1750">
        <v>1438642143</v>
      </c>
      <c r="L1750" s="10">
        <f t="shared" si="109"/>
        <v>42238.950729166667</v>
      </c>
      <c r="M1750" t="b">
        <v>0</v>
      </c>
      <c r="N1750">
        <v>181</v>
      </c>
      <c r="O1750" t="b">
        <v>1</v>
      </c>
      <c r="P1750" t="s">
        <v>8285</v>
      </c>
      <c r="Q1750" s="6">
        <f>E1750/D1750</f>
        <v>1.29948</v>
      </c>
      <c r="R1750">
        <f>IFERROR(ROUND(E1750/N1750,0),0)</f>
        <v>359</v>
      </c>
      <c r="S1750" t="str">
        <f t="shared" si="110"/>
        <v>photography</v>
      </c>
      <c r="T1750" t="str">
        <f t="shared" si="111"/>
        <v>photobooks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0">
        <f t="shared" si="108"/>
        <v>42814.791666666672</v>
      </c>
      <c r="K1751">
        <v>1485213921</v>
      </c>
      <c r="L1751" s="10">
        <f t="shared" si="109"/>
        <v>42777.975937499999</v>
      </c>
      <c r="M1751" t="b">
        <v>0</v>
      </c>
      <c r="N1751">
        <v>131</v>
      </c>
      <c r="O1751" t="b">
        <v>1</v>
      </c>
      <c r="P1751" t="s">
        <v>8285</v>
      </c>
      <c r="Q1751" s="6">
        <f>E1751/D1751</f>
        <v>1.2348756218905472</v>
      </c>
      <c r="R1751">
        <f>IFERROR(ROUND(E1751/N1751,0),0)</f>
        <v>95</v>
      </c>
      <c r="S1751" t="str">
        <f t="shared" si="110"/>
        <v>photography</v>
      </c>
      <c r="T1751" t="str">
        <f t="shared" si="111"/>
        <v>photobooks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0">
        <f t="shared" si="108"/>
        <v>42498.836851851855</v>
      </c>
      <c r="K1752">
        <v>1458936304</v>
      </c>
      <c r="L1752" s="10">
        <f t="shared" si="109"/>
        <v>42473.836851851855</v>
      </c>
      <c r="M1752" t="b">
        <v>0</v>
      </c>
      <c r="N1752">
        <v>125</v>
      </c>
      <c r="O1752" t="b">
        <v>1</v>
      </c>
      <c r="P1752" t="s">
        <v>8285</v>
      </c>
      <c r="Q1752" s="6">
        <f>E1752/D1752</f>
        <v>2.0162</v>
      </c>
      <c r="R1752">
        <f>IFERROR(ROUND(E1752/N1752,0),0)</f>
        <v>81</v>
      </c>
      <c r="S1752" t="str">
        <f t="shared" si="110"/>
        <v>photography</v>
      </c>
      <c r="T1752" t="str">
        <f t="shared" si="111"/>
        <v>photobooks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0">
        <f t="shared" si="108"/>
        <v>42101.739849537036</v>
      </c>
      <c r="K1753">
        <v>1424198723</v>
      </c>
      <c r="L1753" s="10">
        <f t="shared" si="109"/>
        <v>42071.7815162037</v>
      </c>
      <c r="M1753" t="b">
        <v>0</v>
      </c>
      <c r="N1753">
        <v>61</v>
      </c>
      <c r="O1753" t="b">
        <v>1</v>
      </c>
      <c r="P1753" t="s">
        <v>8285</v>
      </c>
      <c r="Q1753" s="6">
        <f>E1753/D1753</f>
        <v>1.0289999999999999</v>
      </c>
      <c r="R1753">
        <f>IFERROR(ROUND(E1753/N1753,0),0)</f>
        <v>169</v>
      </c>
      <c r="S1753" t="str">
        <f t="shared" si="110"/>
        <v>photography</v>
      </c>
      <c r="T1753" t="str">
        <f t="shared" si="111"/>
        <v>photobooks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0">
        <f t="shared" si="108"/>
        <v>42676.253263888888</v>
      </c>
      <c r="K1754">
        <v>1473833082</v>
      </c>
      <c r="L1754" s="10">
        <f t="shared" si="109"/>
        <v>42646.253263888888</v>
      </c>
      <c r="M1754" t="b">
        <v>0</v>
      </c>
      <c r="N1754">
        <v>90</v>
      </c>
      <c r="O1754" t="b">
        <v>1</v>
      </c>
      <c r="P1754" t="s">
        <v>8285</v>
      </c>
      <c r="Q1754" s="6">
        <f>E1754/D1754</f>
        <v>2.6016666666666666</v>
      </c>
      <c r="R1754">
        <f>IFERROR(ROUND(E1754/N1754,0),0)</f>
        <v>35</v>
      </c>
      <c r="S1754" t="str">
        <f t="shared" si="110"/>
        <v>photography</v>
      </c>
      <c r="T1754" t="str">
        <f t="shared" si="111"/>
        <v>photobooks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0">
        <f t="shared" si="108"/>
        <v>42469.707962962959</v>
      </c>
      <c r="K1755">
        <v>1455991168</v>
      </c>
      <c r="L1755" s="10">
        <f t="shared" si="109"/>
        <v>42439.74962962963</v>
      </c>
      <c r="M1755" t="b">
        <v>0</v>
      </c>
      <c r="N1755">
        <v>35</v>
      </c>
      <c r="O1755" t="b">
        <v>1</v>
      </c>
      <c r="P1755" t="s">
        <v>8285</v>
      </c>
      <c r="Q1755" s="6">
        <f>E1755/D1755</f>
        <v>1.08</v>
      </c>
      <c r="R1755">
        <f>IFERROR(ROUND(E1755/N1755,0),0)</f>
        <v>463</v>
      </c>
      <c r="S1755" t="str">
        <f t="shared" si="110"/>
        <v>photography</v>
      </c>
      <c r="T1755" t="str">
        <f t="shared" si="111"/>
        <v>photobooks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0">
        <f t="shared" si="108"/>
        <v>42116.835104166668</v>
      </c>
      <c r="K1756">
        <v>1425502953</v>
      </c>
      <c r="L1756" s="10">
        <f t="shared" si="109"/>
        <v>42086.876770833333</v>
      </c>
      <c r="M1756" t="b">
        <v>0</v>
      </c>
      <c r="N1756">
        <v>90</v>
      </c>
      <c r="O1756" t="b">
        <v>1</v>
      </c>
      <c r="P1756" t="s">
        <v>8285</v>
      </c>
      <c r="Q1756" s="6">
        <f>E1756/D1756</f>
        <v>1.1052941176470588</v>
      </c>
      <c r="R1756">
        <f>IFERROR(ROUND(E1756/N1756,0),0)</f>
        <v>104</v>
      </c>
      <c r="S1756" t="str">
        <f t="shared" si="110"/>
        <v>photography</v>
      </c>
      <c r="T1756" t="str">
        <f t="shared" si="111"/>
        <v>photobooks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0">
        <f t="shared" si="108"/>
        <v>42301.788900462961</v>
      </c>
      <c r="K1757">
        <v>1441479361</v>
      </c>
      <c r="L1757" s="10">
        <f t="shared" si="109"/>
        <v>42271.788900462961</v>
      </c>
      <c r="M1757" t="b">
        <v>0</v>
      </c>
      <c r="N1757">
        <v>4</v>
      </c>
      <c r="O1757" t="b">
        <v>1</v>
      </c>
      <c r="P1757" t="s">
        <v>8285</v>
      </c>
      <c r="Q1757" s="6">
        <f>E1757/D1757</f>
        <v>1.2</v>
      </c>
      <c r="R1757">
        <f>IFERROR(ROUND(E1757/N1757,0),0)</f>
        <v>8</v>
      </c>
      <c r="S1757" t="str">
        <f t="shared" si="110"/>
        <v>photography</v>
      </c>
      <c r="T1757" t="str">
        <f t="shared" si="111"/>
        <v>photobooks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0">
        <f t="shared" si="108"/>
        <v>42630.167465277773</v>
      </c>
      <c r="K1758">
        <v>1468987269</v>
      </c>
      <c r="L1758" s="10">
        <f t="shared" si="109"/>
        <v>42590.167465277773</v>
      </c>
      <c r="M1758" t="b">
        <v>0</v>
      </c>
      <c r="N1758">
        <v>120</v>
      </c>
      <c r="O1758" t="b">
        <v>1</v>
      </c>
      <c r="P1758" t="s">
        <v>8285</v>
      </c>
      <c r="Q1758" s="6">
        <f>E1758/D1758</f>
        <v>1.0282909090909091</v>
      </c>
      <c r="R1758">
        <f>IFERROR(ROUND(E1758/N1758,0),0)</f>
        <v>47</v>
      </c>
      <c r="S1758" t="str">
        <f t="shared" si="110"/>
        <v>photography</v>
      </c>
      <c r="T1758" t="str">
        <f t="shared" si="111"/>
        <v>photobooks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0">
        <f t="shared" si="108"/>
        <v>42782.811805555553</v>
      </c>
      <c r="K1759">
        <v>1483041083</v>
      </c>
      <c r="L1759" s="10">
        <f t="shared" si="109"/>
        <v>42752.827349537038</v>
      </c>
      <c r="M1759" t="b">
        <v>0</v>
      </c>
      <c r="N1759">
        <v>14</v>
      </c>
      <c r="O1759" t="b">
        <v>1</v>
      </c>
      <c r="P1759" t="s">
        <v>8285</v>
      </c>
      <c r="Q1759" s="6">
        <f>E1759/D1759</f>
        <v>1.1599999999999999</v>
      </c>
      <c r="R1759">
        <f>IFERROR(ROUND(E1759/N1759,0),0)</f>
        <v>414</v>
      </c>
      <c r="S1759" t="str">
        <f t="shared" si="110"/>
        <v>photography</v>
      </c>
      <c r="T1759" t="str">
        <f t="shared" si="111"/>
        <v>photobooks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0">
        <f t="shared" si="108"/>
        <v>42584.955925925926</v>
      </c>
      <c r="K1760">
        <v>1463352992</v>
      </c>
      <c r="L1760" s="10">
        <f t="shared" si="109"/>
        <v>42524.955925925926</v>
      </c>
      <c r="M1760" t="b">
        <v>0</v>
      </c>
      <c r="N1760">
        <v>27</v>
      </c>
      <c r="O1760" t="b">
        <v>1</v>
      </c>
      <c r="P1760" t="s">
        <v>8285</v>
      </c>
      <c r="Q1760" s="6">
        <f>E1760/D1760</f>
        <v>1.147</v>
      </c>
      <c r="R1760">
        <f>IFERROR(ROUND(E1760/N1760,0),0)</f>
        <v>42</v>
      </c>
      <c r="S1760" t="str">
        <f t="shared" si="110"/>
        <v>photography</v>
      </c>
      <c r="T1760" t="str">
        <f t="shared" si="111"/>
        <v>photobooks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0">
        <f t="shared" si="108"/>
        <v>42107.787372685183</v>
      </c>
      <c r="K1761">
        <v>1425585229</v>
      </c>
      <c r="L1761" s="10">
        <f t="shared" si="109"/>
        <v>42087.829039351855</v>
      </c>
      <c r="M1761" t="b">
        <v>0</v>
      </c>
      <c r="N1761">
        <v>49</v>
      </c>
      <c r="O1761" t="b">
        <v>1</v>
      </c>
      <c r="P1761" t="s">
        <v>8285</v>
      </c>
      <c r="Q1761" s="6">
        <f>E1761/D1761</f>
        <v>1.0660000000000001</v>
      </c>
      <c r="R1761">
        <f>IFERROR(ROUND(E1761/N1761,0),0)</f>
        <v>109</v>
      </c>
      <c r="S1761" t="str">
        <f t="shared" si="110"/>
        <v>photography</v>
      </c>
      <c r="T1761" t="str">
        <f t="shared" si="111"/>
        <v>photobooks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0">
        <f t="shared" si="108"/>
        <v>42444.67260416667</v>
      </c>
      <c r="K1762">
        <v>1454688513</v>
      </c>
      <c r="L1762" s="10">
        <f t="shared" si="109"/>
        <v>42424.67260416667</v>
      </c>
      <c r="M1762" t="b">
        <v>0</v>
      </c>
      <c r="N1762">
        <v>102</v>
      </c>
      <c r="O1762" t="b">
        <v>1</v>
      </c>
      <c r="P1762" t="s">
        <v>8285</v>
      </c>
      <c r="Q1762" s="6">
        <f>E1762/D1762</f>
        <v>1.6544000000000001</v>
      </c>
      <c r="R1762">
        <f>IFERROR(ROUND(E1762/N1762,0),0)</f>
        <v>81</v>
      </c>
      <c r="S1762" t="str">
        <f t="shared" si="110"/>
        <v>photography</v>
      </c>
      <c r="T1762" t="str">
        <f t="shared" si="111"/>
        <v>photobooks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0">
        <f t="shared" si="108"/>
        <v>42278.567824074074</v>
      </c>
      <c r="K1763">
        <v>1437745060</v>
      </c>
      <c r="L1763" s="10">
        <f t="shared" si="109"/>
        <v>42228.567824074074</v>
      </c>
      <c r="M1763" t="b">
        <v>0</v>
      </c>
      <c r="N1763">
        <v>3</v>
      </c>
      <c r="O1763" t="b">
        <v>1</v>
      </c>
      <c r="P1763" t="s">
        <v>8285</v>
      </c>
      <c r="Q1763" s="6">
        <f>E1763/D1763</f>
        <v>1.55</v>
      </c>
      <c r="R1763">
        <f>IFERROR(ROUND(E1763/N1763,0),0)</f>
        <v>52</v>
      </c>
      <c r="S1763" t="str">
        <f t="shared" si="110"/>
        <v>photography</v>
      </c>
      <c r="T1763" t="str">
        <f t="shared" si="111"/>
        <v>photobooks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0">
        <f t="shared" si="108"/>
        <v>42459.982002314813</v>
      </c>
      <c r="K1764">
        <v>1455147245</v>
      </c>
      <c r="L1764" s="10">
        <f t="shared" si="109"/>
        <v>42429.982002314813</v>
      </c>
      <c r="M1764" t="b">
        <v>0</v>
      </c>
      <c r="N1764">
        <v>25</v>
      </c>
      <c r="O1764" t="b">
        <v>1</v>
      </c>
      <c r="P1764" t="s">
        <v>8285</v>
      </c>
      <c r="Q1764" s="6">
        <f>E1764/D1764</f>
        <v>8.85</v>
      </c>
      <c r="R1764">
        <f>IFERROR(ROUND(E1764/N1764,0),0)</f>
        <v>35</v>
      </c>
      <c r="S1764" t="str">
        <f t="shared" si="110"/>
        <v>photography</v>
      </c>
      <c r="T1764" t="str">
        <f t="shared" si="111"/>
        <v>photobooks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0">
        <f t="shared" si="108"/>
        <v>42685.868518518517</v>
      </c>
      <c r="K1765">
        <v>1474663840</v>
      </c>
      <c r="L1765" s="10">
        <f t="shared" si="109"/>
        <v>42655.868518518517</v>
      </c>
      <c r="M1765" t="b">
        <v>0</v>
      </c>
      <c r="N1765">
        <v>118</v>
      </c>
      <c r="O1765" t="b">
        <v>1</v>
      </c>
      <c r="P1765" t="s">
        <v>8285</v>
      </c>
      <c r="Q1765" s="6">
        <f>E1765/D1765</f>
        <v>1.0190833333333333</v>
      </c>
      <c r="R1765">
        <f>IFERROR(ROUND(E1765/N1765,0),0)</f>
        <v>104</v>
      </c>
      <c r="S1765" t="str">
        <f t="shared" si="110"/>
        <v>photography</v>
      </c>
      <c r="T1765" t="str">
        <f t="shared" si="111"/>
        <v>photobooks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0">
        <f t="shared" si="108"/>
        <v>41873.485868055555</v>
      </c>
      <c r="K1766">
        <v>1404560379</v>
      </c>
      <c r="L1766" s="10">
        <f t="shared" si="109"/>
        <v>41844.485868055555</v>
      </c>
      <c r="M1766" t="b">
        <v>1</v>
      </c>
      <c r="N1766">
        <v>39</v>
      </c>
      <c r="O1766" t="b">
        <v>0</v>
      </c>
      <c r="P1766" t="s">
        <v>8285</v>
      </c>
      <c r="Q1766" s="6">
        <f>E1766/D1766</f>
        <v>0.19600000000000001</v>
      </c>
      <c r="R1766">
        <f>IFERROR(ROUND(E1766/N1766,0),0)</f>
        <v>55</v>
      </c>
      <c r="S1766" t="str">
        <f t="shared" si="110"/>
        <v>photography</v>
      </c>
      <c r="T1766" t="str">
        <f t="shared" si="111"/>
        <v>photobooks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0">
        <f t="shared" si="108"/>
        <v>41883.980462962965</v>
      </c>
      <c r="K1767">
        <v>1405380712</v>
      </c>
      <c r="L1767" s="10">
        <f t="shared" si="109"/>
        <v>41853.980462962965</v>
      </c>
      <c r="M1767" t="b">
        <v>1</v>
      </c>
      <c r="N1767">
        <v>103</v>
      </c>
      <c r="O1767" t="b">
        <v>0</v>
      </c>
      <c r="P1767" t="s">
        <v>8285</v>
      </c>
      <c r="Q1767" s="6">
        <f>E1767/D1767</f>
        <v>0.59467839999999994</v>
      </c>
      <c r="R1767">
        <f>IFERROR(ROUND(E1767/N1767,0),0)</f>
        <v>72</v>
      </c>
      <c r="S1767" t="str">
        <f t="shared" si="110"/>
        <v>photography</v>
      </c>
      <c r="T1767" t="str">
        <f t="shared" si="111"/>
        <v>photobooks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0">
        <f t="shared" si="108"/>
        <v>41895.859814814816</v>
      </c>
      <c r="K1768">
        <v>1407184688</v>
      </c>
      <c r="L1768" s="10">
        <f t="shared" si="109"/>
        <v>41874.859814814816</v>
      </c>
      <c r="M1768" t="b">
        <v>1</v>
      </c>
      <c r="N1768">
        <v>0</v>
      </c>
      <c r="O1768" t="b">
        <v>0</v>
      </c>
      <c r="P1768" t="s">
        <v>8285</v>
      </c>
      <c r="Q1768" s="6">
        <f>E1768/D1768</f>
        <v>0</v>
      </c>
      <c r="R1768">
        <f>IFERROR(ROUND(E1768/N1768,0),0)</f>
        <v>0</v>
      </c>
      <c r="S1768" t="str">
        <f t="shared" si="110"/>
        <v>photography</v>
      </c>
      <c r="T1768" t="str">
        <f t="shared" si="111"/>
        <v>photobooks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0">
        <f t="shared" si="108"/>
        <v>41873.658379629633</v>
      </c>
      <c r="K1769">
        <v>1404488884</v>
      </c>
      <c r="L1769" s="10">
        <f t="shared" si="109"/>
        <v>41843.658379629633</v>
      </c>
      <c r="M1769" t="b">
        <v>1</v>
      </c>
      <c r="N1769">
        <v>39</v>
      </c>
      <c r="O1769" t="b">
        <v>0</v>
      </c>
      <c r="P1769" t="s">
        <v>8285</v>
      </c>
      <c r="Q1769" s="6">
        <f>E1769/D1769</f>
        <v>0.4572</v>
      </c>
      <c r="R1769">
        <f>IFERROR(ROUND(E1769/N1769,0),0)</f>
        <v>59</v>
      </c>
      <c r="S1769" t="str">
        <f t="shared" si="110"/>
        <v>photography</v>
      </c>
      <c r="T1769" t="str">
        <f t="shared" si="111"/>
        <v>photobooks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0">
        <f t="shared" si="108"/>
        <v>41928.560694444444</v>
      </c>
      <c r="K1770">
        <v>1406640444</v>
      </c>
      <c r="L1770" s="10">
        <f t="shared" si="109"/>
        <v>41868.560694444444</v>
      </c>
      <c r="M1770" t="b">
        <v>1</v>
      </c>
      <c r="N1770">
        <v>15</v>
      </c>
      <c r="O1770" t="b">
        <v>0</v>
      </c>
      <c r="P1770" t="s">
        <v>8285</v>
      </c>
      <c r="Q1770" s="6">
        <f>E1770/D1770</f>
        <v>3.7400000000000003E-2</v>
      </c>
      <c r="R1770">
        <f>IFERROR(ROUND(E1770/N1770,0),0)</f>
        <v>12</v>
      </c>
      <c r="S1770" t="str">
        <f t="shared" si="110"/>
        <v>photography</v>
      </c>
      <c r="T1770" t="str">
        <f t="shared" si="111"/>
        <v>photobooks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0">
        <f t="shared" si="108"/>
        <v>42036.818969907406</v>
      </c>
      <c r="K1771">
        <v>1418585959</v>
      </c>
      <c r="L1771" s="10">
        <f t="shared" si="109"/>
        <v>42006.818969907406</v>
      </c>
      <c r="M1771" t="b">
        <v>1</v>
      </c>
      <c r="N1771">
        <v>22</v>
      </c>
      <c r="O1771" t="b">
        <v>0</v>
      </c>
      <c r="P1771" t="s">
        <v>8285</v>
      </c>
      <c r="Q1771" s="6">
        <f>E1771/D1771</f>
        <v>2.7025E-2</v>
      </c>
      <c r="R1771">
        <f>IFERROR(ROUND(E1771/N1771,0),0)</f>
        <v>49</v>
      </c>
      <c r="S1771" t="str">
        <f t="shared" si="110"/>
        <v>photography</v>
      </c>
      <c r="T1771" t="str">
        <f t="shared" si="111"/>
        <v>photobooks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0">
        <f t="shared" si="108"/>
        <v>41945.780023148152</v>
      </c>
      <c r="K1772">
        <v>1410288194</v>
      </c>
      <c r="L1772" s="10">
        <f t="shared" si="109"/>
        <v>41910.780023148152</v>
      </c>
      <c r="M1772" t="b">
        <v>1</v>
      </c>
      <c r="N1772">
        <v>92</v>
      </c>
      <c r="O1772" t="b">
        <v>0</v>
      </c>
      <c r="P1772" t="s">
        <v>8285</v>
      </c>
      <c r="Q1772" s="6">
        <f>E1772/D1772</f>
        <v>0.56514285714285717</v>
      </c>
      <c r="R1772">
        <f>IFERROR(ROUND(E1772/N1772,0),0)</f>
        <v>151</v>
      </c>
      <c r="S1772" t="str">
        <f t="shared" si="110"/>
        <v>photography</v>
      </c>
      <c r="T1772" t="str">
        <f t="shared" si="111"/>
        <v>photobooks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0">
        <f t="shared" si="108"/>
        <v>41954.979629629626</v>
      </c>
      <c r="K1773">
        <v>1411515040</v>
      </c>
      <c r="L1773" s="10">
        <f t="shared" si="109"/>
        <v>41924.979629629626</v>
      </c>
      <c r="M1773" t="b">
        <v>1</v>
      </c>
      <c r="N1773">
        <v>25</v>
      </c>
      <c r="O1773" t="b">
        <v>0</v>
      </c>
      <c r="P1773" t="s">
        <v>8285</v>
      </c>
      <c r="Q1773" s="6">
        <f>E1773/D1773</f>
        <v>0.21309523809523809</v>
      </c>
      <c r="R1773">
        <f>IFERROR(ROUND(E1773/N1773,0),0)</f>
        <v>36</v>
      </c>
      <c r="S1773" t="str">
        <f t="shared" si="110"/>
        <v>photography</v>
      </c>
      <c r="T1773" t="str">
        <f t="shared" si="111"/>
        <v>photobooks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0">
        <f t="shared" si="108"/>
        <v>41845.718009259261</v>
      </c>
      <c r="K1774">
        <v>1399482836</v>
      </c>
      <c r="L1774" s="10">
        <f t="shared" si="109"/>
        <v>41785.718009259261</v>
      </c>
      <c r="M1774" t="b">
        <v>1</v>
      </c>
      <c r="N1774">
        <v>19</v>
      </c>
      <c r="O1774" t="b">
        <v>0</v>
      </c>
      <c r="P1774" t="s">
        <v>8285</v>
      </c>
      <c r="Q1774" s="6">
        <f>E1774/D1774</f>
        <v>0.156</v>
      </c>
      <c r="R1774">
        <f>IFERROR(ROUND(E1774/N1774,0),0)</f>
        <v>45</v>
      </c>
      <c r="S1774" t="str">
        <f t="shared" si="110"/>
        <v>photography</v>
      </c>
      <c r="T1774" t="str">
        <f t="shared" si="111"/>
        <v>photobooks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0">
        <f t="shared" si="108"/>
        <v>42042.760393518518</v>
      </c>
      <c r="K1775">
        <v>1417803298</v>
      </c>
      <c r="L1775" s="10">
        <f t="shared" si="109"/>
        <v>41997.760393518518</v>
      </c>
      <c r="M1775" t="b">
        <v>1</v>
      </c>
      <c r="N1775">
        <v>19</v>
      </c>
      <c r="O1775" t="b">
        <v>0</v>
      </c>
      <c r="P1775" t="s">
        <v>8285</v>
      </c>
      <c r="Q1775" s="6">
        <f>E1775/D1775</f>
        <v>6.2566666666666673E-2</v>
      </c>
      <c r="R1775">
        <f>IFERROR(ROUND(E1775/N1775,0),0)</f>
        <v>99</v>
      </c>
      <c r="S1775" t="str">
        <f t="shared" si="110"/>
        <v>photography</v>
      </c>
      <c r="T1775" t="str">
        <f t="shared" si="111"/>
        <v>photobooks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0">
        <f t="shared" si="108"/>
        <v>41991.624305555553</v>
      </c>
      <c r="K1776">
        <v>1413609292</v>
      </c>
      <c r="L1776" s="10">
        <f t="shared" si="109"/>
        <v>41949.218657407408</v>
      </c>
      <c r="M1776" t="b">
        <v>1</v>
      </c>
      <c r="N1776">
        <v>13</v>
      </c>
      <c r="O1776" t="b">
        <v>0</v>
      </c>
      <c r="P1776" t="s">
        <v>8285</v>
      </c>
      <c r="Q1776" s="6">
        <f>E1776/D1776</f>
        <v>0.4592</v>
      </c>
      <c r="R1776">
        <f>IFERROR(ROUND(E1776/N1776,0),0)</f>
        <v>88</v>
      </c>
      <c r="S1776" t="str">
        <f t="shared" si="110"/>
        <v>photography</v>
      </c>
      <c r="T1776" t="str">
        <f t="shared" si="111"/>
        <v>photobooks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0">
        <f t="shared" si="108"/>
        <v>41955.976388888885</v>
      </c>
      <c r="K1777">
        <v>1410305160</v>
      </c>
      <c r="L1777" s="10">
        <f t="shared" si="109"/>
        <v>41910.976388888885</v>
      </c>
      <c r="M1777" t="b">
        <v>1</v>
      </c>
      <c r="N1777">
        <v>124</v>
      </c>
      <c r="O1777" t="b">
        <v>0</v>
      </c>
      <c r="P1777" t="s">
        <v>8285</v>
      </c>
      <c r="Q1777" s="6">
        <f>E1777/D1777</f>
        <v>0.65101538461538466</v>
      </c>
      <c r="R1777">
        <f>IFERROR(ROUND(E1777/N1777,0),0)</f>
        <v>171</v>
      </c>
      <c r="S1777" t="str">
        <f t="shared" si="110"/>
        <v>photography</v>
      </c>
      <c r="T1777" t="str">
        <f t="shared" si="111"/>
        <v>photobooks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0">
        <f t="shared" si="108"/>
        <v>41960.95684027778</v>
      </c>
      <c r="K1778">
        <v>1411513071</v>
      </c>
      <c r="L1778" s="10">
        <f t="shared" si="109"/>
        <v>41924.95684027778</v>
      </c>
      <c r="M1778" t="b">
        <v>1</v>
      </c>
      <c r="N1778">
        <v>4</v>
      </c>
      <c r="O1778" t="b">
        <v>0</v>
      </c>
      <c r="P1778" t="s">
        <v>8285</v>
      </c>
      <c r="Q1778" s="6">
        <f>E1778/D1778</f>
        <v>6.7000000000000004E-2</v>
      </c>
      <c r="R1778">
        <f>IFERROR(ROUND(E1778/N1778,0),0)</f>
        <v>84</v>
      </c>
      <c r="S1778" t="str">
        <f t="shared" si="110"/>
        <v>photography</v>
      </c>
      <c r="T1778" t="str">
        <f t="shared" si="111"/>
        <v>photobooks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0">
        <f t="shared" si="108"/>
        <v>42074.357094907406</v>
      </c>
      <c r="K1779">
        <v>1421829253</v>
      </c>
      <c r="L1779" s="10">
        <f t="shared" si="109"/>
        <v>42044.357094907406</v>
      </c>
      <c r="M1779" t="b">
        <v>1</v>
      </c>
      <c r="N1779">
        <v>10</v>
      </c>
      <c r="O1779" t="b">
        <v>0</v>
      </c>
      <c r="P1779" t="s">
        <v>8285</v>
      </c>
      <c r="Q1779" s="6">
        <f>E1779/D1779</f>
        <v>0.135625</v>
      </c>
      <c r="R1779">
        <f>IFERROR(ROUND(E1779/N1779,0),0)</f>
        <v>65</v>
      </c>
      <c r="S1779" t="str">
        <f t="shared" si="110"/>
        <v>photography</v>
      </c>
      <c r="T1779" t="str">
        <f t="shared" si="111"/>
        <v>photobooks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0">
        <f t="shared" si="108"/>
        <v>42109.821701388893</v>
      </c>
      <c r="K1780">
        <v>1423600995</v>
      </c>
      <c r="L1780" s="10">
        <f t="shared" si="109"/>
        <v>42064.86336805555</v>
      </c>
      <c r="M1780" t="b">
        <v>1</v>
      </c>
      <c r="N1780">
        <v>15</v>
      </c>
      <c r="O1780" t="b">
        <v>0</v>
      </c>
      <c r="P1780" t="s">
        <v>8285</v>
      </c>
      <c r="Q1780" s="6">
        <f>E1780/D1780</f>
        <v>1.9900000000000001E-2</v>
      </c>
      <c r="R1780">
        <f>IFERROR(ROUND(E1780/N1780,0),0)</f>
        <v>66</v>
      </c>
      <c r="S1780" t="str">
        <f t="shared" si="110"/>
        <v>photography</v>
      </c>
      <c r="T1780" t="str">
        <f t="shared" si="111"/>
        <v>photobooks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0">
        <f t="shared" si="108"/>
        <v>42634.691898148143</v>
      </c>
      <c r="K1781">
        <v>1470242180</v>
      </c>
      <c r="L1781" s="10">
        <f t="shared" si="109"/>
        <v>42604.691898148143</v>
      </c>
      <c r="M1781" t="b">
        <v>1</v>
      </c>
      <c r="N1781">
        <v>38</v>
      </c>
      <c r="O1781" t="b">
        <v>0</v>
      </c>
      <c r="P1781" t="s">
        <v>8285</v>
      </c>
      <c r="Q1781" s="6">
        <f>E1781/D1781</f>
        <v>0.36236363636363639</v>
      </c>
      <c r="R1781">
        <f>IFERROR(ROUND(E1781/N1781,0),0)</f>
        <v>105</v>
      </c>
      <c r="S1781" t="str">
        <f t="shared" si="110"/>
        <v>photography</v>
      </c>
      <c r="T1781" t="str">
        <f t="shared" si="111"/>
        <v>photobooks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0">
        <f t="shared" si="108"/>
        <v>42572.600810185184</v>
      </c>
      <c r="K1782">
        <v>1462285510</v>
      </c>
      <c r="L1782" s="10">
        <f t="shared" si="109"/>
        <v>42512.600810185184</v>
      </c>
      <c r="M1782" t="b">
        <v>1</v>
      </c>
      <c r="N1782">
        <v>152</v>
      </c>
      <c r="O1782" t="b">
        <v>0</v>
      </c>
      <c r="P1782" t="s">
        <v>8285</v>
      </c>
      <c r="Q1782" s="6">
        <f>E1782/D1782</f>
        <v>0.39743333333333336</v>
      </c>
      <c r="R1782">
        <f>IFERROR(ROUND(E1782/N1782,0),0)</f>
        <v>78</v>
      </c>
      <c r="S1782" t="str">
        <f t="shared" si="110"/>
        <v>photography</v>
      </c>
      <c r="T1782" t="str">
        <f t="shared" si="111"/>
        <v>photobooks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0">
        <f t="shared" si="108"/>
        <v>42647.617418981477</v>
      </c>
      <c r="K1783">
        <v>1471272545</v>
      </c>
      <c r="L1783" s="10">
        <f t="shared" si="109"/>
        <v>42616.617418981477</v>
      </c>
      <c r="M1783" t="b">
        <v>1</v>
      </c>
      <c r="N1783">
        <v>24</v>
      </c>
      <c r="O1783" t="b">
        <v>0</v>
      </c>
      <c r="P1783" t="s">
        <v>8285</v>
      </c>
      <c r="Q1783" s="6">
        <f>E1783/D1783</f>
        <v>0.25763636363636366</v>
      </c>
      <c r="R1783">
        <f>IFERROR(ROUND(E1783/N1783,0),0)</f>
        <v>59</v>
      </c>
      <c r="S1783" t="str">
        <f t="shared" si="110"/>
        <v>photography</v>
      </c>
      <c r="T1783" t="str">
        <f t="shared" si="111"/>
        <v>photobooks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0">
        <f t="shared" si="108"/>
        <v>42440.575104166666</v>
      </c>
      <c r="K1784">
        <v>1453211289</v>
      </c>
      <c r="L1784" s="10">
        <f t="shared" si="109"/>
        <v>42407.575104166666</v>
      </c>
      <c r="M1784" t="b">
        <v>1</v>
      </c>
      <c r="N1784">
        <v>76</v>
      </c>
      <c r="O1784" t="b">
        <v>0</v>
      </c>
      <c r="P1784" t="s">
        <v>8285</v>
      </c>
      <c r="Q1784" s="6">
        <f>E1784/D1784</f>
        <v>0.15491428571428573</v>
      </c>
      <c r="R1784">
        <f>IFERROR(ROUND(E1784/N1784,0),0)</f>
        <v>71</v>
      </c>
      <c r="S1784" t="str">
        <f t="shared" si="110"/>
        <v>photography</v>
      </c>
      <c r="T1784" t="str">
        <f t="shared" si="111"/>
        <v>photobooks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0">
        <f t="shared" si="108"/>
        <v>42164.949976851851</v>
      </c>
      <c r="K1785">
        <v>1429656478</v>
      </c>
      <c r="L1785" s="10">
        <f t="shared" si="109"/>
        <v>42134.949976851851</v>
      </c>
      <c r="M1785" t="b">
        <v>1</v>
      </c>
      <c r="N1785">
        <v>185</v>
      </c>
      <c r="O1785" t="b">
        <v>0</v>
      </c>
      <c r="P1785" t="s">
        <v>8285</v>
      </c>
      <c r="Q1785" s="6">
        <f>E1785/D1785</f>
        <v>0.236925</v>
      </c>
      <c r="R1785">
        <f>IFERROR(ROUND(E1785/N1785,0),0)</f>
        <v>51</v>
      </c>
      <c r="S1785" t="str">
        <f t="shared" si="110"/>
        <v>photography</v>
      </c>
      <c r="T1785" t="str">
        <f t="shared" si="111"/>
        <v>photobooks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0">
        <f t="shared" si="108"/>
        <v>42054.142361111109</v>
      </c>
      <c r="K1786">
        <v>1419954240</v>
      </c>
      <c r="L1786" s="10">
        <f t="shared" si="109"/>
        <v>42022.655555555553</v>
      </c>
      <c r="M1786" t="b">
        <v>1</v>
      </c>
      <c r="N1786">
        <v>33</v>
      </c>
      <c r="O1786" t="b">
        <v>0</v>
      </c>
      <c r="P1786" t="s">
        <v>8285</v>
      </c>
      <c r="Q1786" s="6">
        <f>E1786/D1786</f>
        <v>0.39760000000000001</v>
      </c>
      <c r="R1786">
        <f>IFERROR(ROUND(E1786/N1786,0),0)</f>
        <v>60</v>
      </c>
      <c r="S1786" t="str">
        <f t="shared" si="110"/>
        <v>photography</v>
      </c>
      <c r="T1786" t="str">
        <f t="shared" si="111"/>
        <v>photobooks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0">
        <f t="shared" si="108"/>
        <v>41947</v>
      </c>
      <c r="K1787">
        <v>1410750855</v>
      </c>
      <c r="L1787" s="10">
        <f t="shared" si="109"/>
        <v>41916.134895833333</v>
      </c>
      <c r="M1787" t="b">
        <v>1</v>
      </c>
      <c r="N1787">
        <v>108</v>
      </c>
      <c r="O1787" t="b">
        <v>0</v>
      </c>
      <c r="P1787" t="s">
        <v>8285</v>
      </c>
      <c r="Q1787" s="6">
        <f>E1787/D1787</f>
        <v>0.20220833333333332</v>
      </c>
      <c r="R1787">
        <f>IFERROR(ROUND(E1787/N1787,0),0)</f>
        <v>45</v>
      </c>
      <c r="S1787" t="str">
        <f t="shared" si="110"/>
        <v>photography</v>
      </c>
      <c r="T1787" t="str">
        <f t="shared" si="111"/>
        <v>photobooks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0">
        <f t="shared" si="108"/>
        <v>42007.550659722227</v>
      </c>
      <c r="K1788">
        <v>1416057177</v>
      </c>
      <c r="L1788" s="10">
        <f t="shared" si="109"/>
        <v>41977.550659722227</v>
      </c>
      <c r="M1788" t="b">
        <v>1</v>
      </c>
      <c r="N1788">
        <v>29</v>
      </c>
      <c r="O1788" t="b">
        <v>0</v>
      </c>
      <c r="P1788" t="s">
        <v>8285</v>
      </c>
      <c r="Q1788" s="6">
        <f>E1788/D1788</f>
        <v>0.47631578947368419</v>
      </c>
      <c r="R1788">
        <f>IFERROR(ROUND(E1788/N1788,0),0)</f>
        <v>31</v>
      </c>
      <c r="S1788" t="str">
        <f t="shared" si="110"/>
        <v>photography</v>
      </c>
      <c r="T1788" t="str">
        <f t="shared" si="111"/>
        <v>photobooks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0">
        <f t="shared" si="108"/>
        <v>42117.613854166666</v>
      </c>
      <c r="K1789">
        <v>1425570237</v>
      </c>
      <c r="L1789" s="10">
        <f t="shared" si="109"/>
        <v>42087.65552083333</v>
      </c>
      <c r="M1789" t="b">
        <v>1</v>
      </c>
      <c r="N1789">
        <v>24</v>
      </c>
      <c r="O1789" t="b">
        <v>0</v>
      </c>
      <c r="P1789" t="s">
        <v>8285</v>
      </c>
      <c r="Q1789" s="6">
        <f>E1789/D1789</f>
        <v>0.15329999999999999</v>
      </c>
      <c r="R1789">
        <f>IFERROR(ROUND(E1789/N1789,0),0)</f>
        <v>64</v>
      </c>
      <c r="S1789" t="str">
        <f t="shared" si="110"/>
        <v>photography</v>
      </c>
      <c r="T1789" t="str">
        <f t="shared" si="111"/>
        <v>photobooks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0">
        <f t="shared" si="108"/>
        <v>41962.94840277778</v>
      </c>
      <c r="K1790">
        <v>1412203542</v>
      </c>
      <c r="L1790" s="10">
        <f t="shared" si="109"/>
        <v>41932.94840277778</v>
      </c>
      <c r="M1790" t="b">
        <v>1</v>
      </c>
      <c r="N1790">
        <v>4</v>
      </c>
      <c r="O1790" t="b">
        <v>0</v>
      </c>
      <c r="P1790" t="s">
        <v>8285</v>
      </c>
      <c r="Q1790" s="6">
        <f>E1790/D1790</f>
        <v>1.3818181818181818E-2</v>
      </c>
      <c r="R1790">
        <f>IFERROR(ROUND(E1790/N1790,0),0)</f>
        <v>19</v>
      </c>
      <c r="S1790" t="str">
        <f t="shared" si="110"/>
        <v>photography</v>
      </c>
      <c r="T1790" t="str">
        <f t="shared" si="111"/>
        <v>photobooks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0">
        <f t="shared" si="108"/>
        <v>42035.250034722223</v>
      </c>
      <c r="K1791">
        <v>1415858403</v>
      </c>
      <c r="L1791" s="10">
        <f t="shared" si="109"/>
        <v>41975.250034722223</v>
      </c>
      <c r="M1791" t="b">
        <v>1</v>
      </c>
      <c r="N1791">
        <v>4</v>
      </c>
      <c r="O1791" t="b">
        <v>0</v>
      </c>
      <c r="P1791" t="s">
        <v>8285</v>
      </c>
      <c r="Q1791" s="6">
        <f>E1791/D1791</f>
        <v>5.0000000000000001E-3</v>
      </c>
      <c r="R1791">
        <f>IFERROR(ROUND(E1791/N1791,0),0)</f>
        <v>10</v>
      </c>
      <c r="S1791" t="str">
        <f t="shared" si="110"/>
        <v>photography</v>
      </c>
      <c r="T1791" t="str">
        <f t="shared" si="111"/>
        <v>photobooks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0">
        <f t="shared" si="108"/>
        <v>42059.674513888887</v>
      </c>
      <c r="K1792">
        <v>1420560678</v>
      </c>
      <c r="L1792" s="10">
        <f t="shared" si="109"/>
        <v>42029.674513888887</v>
      </c>
      <c r="M1792" t="b">
        <v>1</v>
      </c>
      <c r="N1792">
        <v>15</v>
      </c>
      <c r="O1792" t="b">
        <v>0</v>
      </c>
      <c r="P1792" t="s">
        <v>8285</v>
      </c>
      <c r="Q1792" s="6">
        <f>E1792/D1792</f>
        <v>4.9575757575757579E-2</v>
      </c>
      <c r="R1792">
        <f>IFERROR(ROUND(E1792/N1792,0),0)</f>
        <v>109</v>
      </c>
      <c r="S1792" t="str">
        <f t="shared" si="110"/>
        <v>photography</v>
      </c>
      <c r="T1792" t="str">
        <f t="shared" si="111"/>
        <v>photobooks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0">
        <f t="shared" si="108"/>
        <v>42052.740335648152</v>
      </c>
      <c r="K1793">
        <v>1417369565</v>
      </c>
      <c r="L1793" s="10">
        <f t="shared" si="109"/>
        <v>41992.740335648152</v>
      </c>
      <c r="M1793" t="b">
        <v>1</v>
      </c>
      <c r="N1793">
        <v>4</v>
      </c>
      <c r="O1793" t="b">
        <v>0</v>
      </c>
      <c r="P1793" t="s">
        <v>8285</v>
      </c>
      <c r="Q1793" s="6">
        <f>E1793/D1793</f>
        <v>3.5666666666666666E-2</v>
      </c>
      <c r="R1793">
        <f>IFERROR(ROUND(E1793/N1793,0),0)</f>
        <v>27</v>
      </c>
      <c r="S1793" t="str">
        <f t="shared" si="110"/>
        <v>photography</v>
      </c>
      <c r="T1793" t="str">
        <f t="shared" si="111"/>
        <v>photobooks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0">
        <f t="shared" si="108"/>
        <v>42245.290972222225</v>
      </c>
      <c r="K1794">
        <v>1435970682</v>
      </c>
      <c r="L1794" s="10">
        <f t="shared" si="109"/>
        <v>42208.031041666662</v>
      </c>
      <c r="M1794" t="b">
        <v>1</v>
      </c>
      <c r="N1794">
        <v>139</v>
      </c>
      <c r="O1794" t="b">
        <v>0</v>
      </c>
      <c r="P1794" t="s">
        <v>8285</v>
      </c>
      <c r="Q1794" s="6">
        <f>E1794/D1794</f>
        <v>0.61124000000000001</v>
      </c>
      <c r="R1794">
        <f>IFERROR(ROUND(E1794/N1794,0),0)</f>
        <v>110</v>
      </c>
      <c r="S1794" t="str">
        <f t="shared" si="110"/>
        <v>photography</v>
      </c>
      <c r="T1794" t="str">
        <f t="shared" si="111"/>
        <v>photobooks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0">
        <f t="shared" ref="J1795:J1858" si="112">(I1795/86400)+25569+(-5+24)</f>
        <v>41989.933333333334</v>
      </c>
      <c r="K1795">
        <v>1414531440</v>
      </c>
      <c r="L1795" s="10">
        <f t="shared" ref="L1795:L1858" si="113">(K1795/86400)+25569+(-5+24)</f>
        <v>41959.891666666663</v>
      </c>
      <c r="M1795" t="b">
        <v>1</v>
      </c>
      <c r="N1795">
        <v>2</v>
      </c>
      <c r="O1795" t="b">
        <v>0</v>
      </c>
      <c r="P1795" t="s">
        <v>8285</v>
      </c>
      <c r="Q1795" s="6">
        <f>E1795/D1795</f>
        <v>1.3333333333333334E-2</v>
      </c>
      <c r="R1795">
        <f>IFERROR(ROUND(E1795/N1795,0),0)</f>
        <v>20</v>
      </c>
      <c r="S1795" t="str">
        <f t="shared" ref="S1795:S1858" si="114">LEFT(P1795,FIND("/",P1795)-1)</f>
        <v>photography</v>
      </c>
      <c r="T1795" t="str">
        <f t="shared" ref="T1795:T1858" si="115">RIGHT(P1795,LEN(P1795)-FIND("/",P1795))</f>
        <v>photobooks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0">
        <f t="shared" si="112"/>
        <v>42065.551180555558</v>
      </c>
      <c r="K1796">
        <v>1420636422</v>
      </c>
      <c r="L1796" s="10">
        <f t="shared" si="113"/>
        <v>42030.551180555558</v>
      </c>
      <c r="M1796" t="b">
        <v>1</v>
      </c>
      <c r="N1796">
        <v>18</v>
      </c>
      <c r="O1796" t="b">
        <v>0</v>
      </c>
      <c r="P1796" t="s">
        <v>8285</v>
      </c>
      <c r="Q1796" s="6">
        <f>E1796/D1796</f>
        <v>0.11077777777777778</v>
      </c>
      <c r="R1796">
        <f>IFERROR(ROUND(E1796/N1796,0),0)</f>
        <v>55</v>
      </c>
      <c r="S1796" t="str">
        <f t="shared" si="114"/>
        <v>photography</v>
      </c>
      <c r="T1796" t="str">
        <f t="shared" si="115"/>
        <v>photobooks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0">
        <f t="shared" si="112"/>
        <v>42676.666666666672</v>
      </c>
      <c r="K1797">
        <v>1473922541</v>
      </c>
      <c r="L1797" s="10">
        <f t="shared" si="113"/>
        <v>42647.288668981477</v>
      </c>
      <c r="M1797" t="b">
        <v>1</v>
      </c>
      <c r="N1797">
        <v>81</v>
      </c>
      <c r="O1797" t="b">
        <v>0</v>
      </c>
      <c r="P1797" t="s">
        <v>8285</v>
      </c>
      <c r="Q1797" s="6">
        <f>E1797/D1797</f>
        <v>0.38735714285714284</v>
      </c>
      <c r="R1797">
        <f>IFERROR(ROUND(E1797/N1797,0),0)</f>
        <v>134</v>
      </c>
      <c r="S1797" t="str">
        <f t="shared" si="114"/>
        <v>photography</v>
      </c>
      <c r="T1797" t="str">
        <f t="shared" si="115"/>
        <v>photobooks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0">
        <f t="shared" si="112"/>
        <v>42594.439421296294</v>
      </c>
      <c r="K1798">
        <v>1464172366</v>
      </c>
      <c r="L1798" s="10">
        <f t="shared" si="113"/>
        <v>42534.439421296294</v>
      </c>
      <c r="M1798" t="b">
        <v>1</v>
      </c>
      <c r="N1798">
        <v>86</v>
      </c>
      <c r="O1798" t="b">
        <v>0</v>
      </c>
      <c r="P1798" t="s">
        <v>8285</v>
      </c>
      <c r="Q1798" s="6">
        <f>E1798/D1798</f>
        <v>0.22052631578947368</v>
      </c>
      <c r="R1798">
        <f>IFERROR(ROUND(E1798/N1798,0),0)</f>
        <v>49</v>
      </c>
      <c r="S1798" t="str">
        <f t="shared" si="114"/>
        <v>photography</v>
      </c>
      <c r="T1798" t="str">
        <f t="shared" si="115"/>
        <v>photobooks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0">
        <f t="shared" si="112"/>
        <v>42738.56931712963</v>
      </c>
      <c r="K1799">
        <v>1479217189</v>
      </c>
      <c r="L1799" s="10">
        <f t="shared" si="113"/>
        <v>42708.56931712963</v>
      </c>
      <c r="M1799" t="b">
        <v>1</v>
      </c>
      <c r="N1799">
        <v>140</v>
      </c>
      <c r="O1799" t="b">
        <v>0</v>
      </c>
      <c r="P1799" t="s">
        <v>8285</v>
      </c>
      <c r="Q1799" s="6">
        <f>E1799/D1799</f>
        <v>0.67549999999999999</v>
      </c>
      <c r="R1799">
        <f>IFERROR(ROUND(E1799/N1799,0),0)</f>
        <v>48</v>
      </c>
      <c r="S1799" t="str">
        <f t="shared" si="114"/>
        <v>photography</v>
      </c>
      <c r="T1799" t="str">
        <f t="shared" si="115"/>
        <v>photobooks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0">
        <f t="shared" si="112"/>
        <v>42423.32677083333</v>
      </c>
      <c r="K1800">
        <v>1449388233</v>
      </c>
      <c r="L1800" s="10">
        <f t="shared" si="113"/>
        <v>42363.32677083333</v>
      </c>
      <c r="M1800" t="b">
        <v>1</v>
      </c>
      <c r="N1800">
        <v>37</v>
      </c>
      <c r="O1800" t="b">
        <v>0</v>
      </c>
      <c r="P1800" t="s">
        <v>8285</v>
      </c>
      <c r="Q1800" s="6">
        <f>E1800/D1800</f>
        <v>0.136375</v>
      </c>
      <c r="R1800">
        <f>IFERROR(ROUND(E1800/N1800,0),0)</f>
        <v>59</v>
      </c>
      <c r="S1800" t="str">
        <f t="shared" si="114"/>
        <v>photography</v>
      </c>
      <c r="T1800" t="str">
        <f t="shared" si="115"/>
        <v>photobooks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0">
        <f t="shared" si="112"/>
        <v>41973.884351851855</v>
      </c>
      <c r="K1801">
        <v>1414008808</v>
      </c>
      <c r="L1801" s="10">
        <f t="shared" si="113"/>
        <v>41953.842685185184</v>
      </c>
      <c r="M1801" t="b">
        <v>1</v>
      </c>
      <c r="N1801">
        <v>6</v>
      </c>
      <c r="O1801" t="b">
        <v>0</v>
      </c>
      <c r="P1801" t="s">
        <v>8285</v>
      </c>
      <c r="Q1801" s="6">
        <f>E1801/D1801</f>
        <v>1.7457500000000001E-2</v>
      </c>
      <c r="R1801">
        <f>IFERROR(ROUND(E1801/N1801,0),0)</f>
        <v>12</v>
      </c>
      <c r="S1801" t="str">
        <f t="shared" si="114"/>
        <v>photography</v>
      </c>
      <c r="T1801" t="str">
        <f t="shared" si="115"/>
        <v>photobooks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0">
        <f t="shared" si="112"/>
        <v>42672.606134259258</v>
      </c>
      <c r="K1802">
        <v>1473517970</v>
      </c>
      <c r="L1802" s="10">
        <f t="shared" si="113"/>
        <v>42642.606134259258</v>
      </c>
      <c r="M1802" t="b">
        <v>1</v>
      </c>
      <c r="N1802">
        <v>113</v>
      </c>
      <c r="O1802" t="b">
        <v>0</v>
      </c>
      <c r="P1802" t="s">
        <v>8285</v>
      </c>
      <c r="Q1802" s="6">
        <f>E1802/D1802</f>
        <v>0.20449632511889321</v>
      </c>
      <c r="R1802">
        <f>IFERROR(ROUND(E1802/N1802,0),0)</f>
        <v>84</v>
      </c>
      <c r="S1802" t="str">
        <f t="shared" si="114"/>
        <v>photography</v>
      </c>
      <c r="T1802" t="str">
        <f t="shared" si="115"/>
        <v>photobooks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0">
        <f t="shared" si="112"/>
        <v>42372.506944444445</v>
      </c>
      <c r="K1803">
        <v>1447429868</v>
      </c>
      <c r="L1803" s="10">
        <f t="shared" si="113"/>
        <v>42340.660509259258</v>
      </c>
      <c r="M1803" t="b">
        <v>1</v>
      </c>
      <c r="N1803">
        <v>37</v>
      </c>
      <c r="O1803" t="b">
        <v>0</v>
      </c>
      <c r="P1803" t="s">
        <v>8285</v>
      </c>
      <c r="Q1803" s="6">
        <f>E1803/D1803</f>
        <v>0.13852941176470587</v>
      </c>
      <c r="R1803">
        <f>IFERROR(ROUND(E1803/N1803,0),0)</f>
        <v>64</v>
      </c>
      <c r="S1803" t="str">
        <f t="shared" si="114"/>
        <v>photography</v>
      </c>
      <c r="T1803" t="str">
        <f t="shared" si="115"/>
        <v>photobooks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0">
        <f t="shared" si="112"/>
        <v>42201.915972222225</v>
      </c>
      <c r="K1804">
        <v>1433416830</v>
      </c>
      <c r="L1804" s="10">
        <f t="shared" si="113"/>
        <v>42178.47256944445</v>
      </c>
      <c r="M1804" t="b">
        <v>1</v>
      </c>
      <c r="N1804">
        <v>18</v>
      </c>
      <c r="O1804" t="b">
        <v>0</v>
      </c>
      <c r="P1804" t="s">
        <v>8285</v>
      </c>
      <c r="Q1804" s="6">
        <f>E1804/D1804</f>
        <v>0.48485714285714288</v>
      </c>
      <c r="R1804">
        <f>IFERROR(ROUND(E1804/N1804,0),0)</f>
        <v>94</v>
      </c>
      <c r="S1804" t="str">
        <f t="shared" si="114"/>
        <v>photography</v>
      </c>
      <c r="T1804" t="str">
        <f t="shared" si="115"/>
        <v>photobooks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0">
        <f t="shared" si="112"/>
        <v>42068.071550925924</v>
      </c>
      <c r="K1805">
        <v>1421199782</v>
      </c>
      <c r="L1805" s="10">
        <f t="shared" si="113"/>
        <v>42037.071550925924</v>
      </c>
      <c r="M1805" t="b">
        <v>1</v>
      </c>
      <c r="N1805">
        <v>75</v>
      </c>
      <c r="O1805" t="b">
        <v>0</v>
      </c>
      <c r="P1805" t="s">
        <v>8285</v>
      </c>
      <c r="Q1805" s="6">
        <f>E1805/D1805</f>
        <v>0.308</v>
      </c>
      <c r="R1805">
        <f>IFERROR(ROUND(E1805/N1805,0),0)</f>
        <v>72</v>
      </c>
      <c r="S1805" t="str">
        <f t="shared" si="114"/>
        <v>photography</v>
      </c>
      <c r="T1805" t="str">
        <f t="shared" si="115"/>
        <v>photobooks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0">
        <f t="shared" si="112"/>
        <v>42341.719953703709</v>
      </c>
      <c r="K1806">
        <v>1444061804</v>
      </c>
      <c r="L1806" s="10">
        <f t="shared" si="113"/>
        <v>42301.678287037037</v>
      </c>
      <c r="M1806" t="b">
        <v>1</v>
      </c>
      <c r="N1806">
        <v>52</v>
      </c>
      <c r="O1806" t="b">
        <v>0</v>
      </c>
      <c r="P1806" t="s">
        <v>8285</v>
      </c>
      <c r="Q1806" s="6">
        <f>E1806/D1806</f>
        <v>0.35174193548387095</v>
      </c>
      <c r="R1806">
        <f>IFERROR(ROUND(E1806/N1806,0),0)</f>
        <v>105</v>
      </c>
      <c r="S1806" t="str">
        <f t="shared" si="114"/>
        <v>photography</v>
      </c>
      <c r="T1806" t="str">
        <f t="shared" si="115"/>
        <v>photobooks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0">
        <f t="shared" si="112"/>
        <v>42298.75</v>
      </c>
      <c r="K1807">
        <v>1441048658</v>
      </c>
      <c r="L1807" s="10">
        <f t="shared" si="113"/>
        <v>42266.803912037038</v>
      </c>
      <c r="M1807" t="b">
        <v>1</v>
      </c>
      <c r="N1807">
        <v>122</v>
      </c>
      <c r="O1807" t="b">
        <v>0</v>
      </c>
      <c r="P1807" t="s">
        <v>8285</v>
      </c>
      <c r="Q1807" s="6">
        <f>E1807/D1807</f>
        <v>0.36404444444444445</v>
      </c>
      <c r="R1807">
        <f>IFERROR(ROUND(E1807/N1807,0),0)</f>
        <v>67</v>
      </c>
      <c r="S1807" t="str">
        <f t="shared" si="114"/>
        <v>photography</v>
      </c>
      <c r="T1807" t="str">
        <f t="shared" si="115"/>
        <v>photobooks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0">
        <f t="shared" si="112"/>
        <v>41931.638298611113</v>
      </c>
      <c r="K1808">
        <v>1409066349</v>
      </c>
      <c r="L1808" s="10">
        <f t="shared" si="113"/>
        <v>41896.638298611113</v>
      </c>
      <c r="M1808" t="b">
        <v>1</v>
      </c>
      <c r="N1808">
        <v>8</v>
      </c>
      <c r="O1808" t="b">
        <v>0</v>
      </c>
      <c r="P1808" t="s">
        <v>8285</v>
      </c>
      <c r="Q1808" s="6">
        <f>E1808/D1808</f>
        <v>2.955E-2</v>
      </c>
      <c r="R1808">
        <f>IFERROR(ROUND(E1808/N1808,0),0)</f>
        <v>74</v>
      </c>
      <c r="S1808" t="str">
        <f t="shared" si="114"/>
        <v>photography</v>
      </c>
      <c r="T1808" t="str">
        <f t="shared" si="115"/>
        <v>photobooks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0">
        <f t="shared" si="112"/>
        <v>41929.068437499998</v>
      </c>
      <c r="K1809">
        <v>1409276313</v>
      </c>
      <c r="L1809" s="10">
        <f t="shared" si="113"/>
        <v>41899.068437499998</v>
      </c>
      <c r="M1809" t="b">
        <v>1</v>
      </c>
      <c r="N1809">
        <v>8</v>
      </c>
      <c r="O1809" t="b">
        <v>0</v>
      </c>
      <c r="P1809" t="s">
        <v>8285</v>
      </c>
      <c r="Q1809" s="6">
        <f>E1809/D1809</f>
        <v>0.1106</v>
      </c>
      <c r="R1809">
        <f>IFERROR(ROUND(E1809/N1809,0),0)</f>
        <v>69</v>
      </c>
      <c r="S1809" t="str">
        <f t="shared" si="114"/>
        <v>photography</v>
      </c>
      <c r="T1809" t="str">
        <f t="shared" si="115"/>
        <v>photobooks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0">
        <f t="shared" si="112"/>
        <v>42796.680902777778</v>
      </c>
      <c r="K1810">
        <v>1483806030</v>
      </c>
      <c r="L1810" s="10">
        <f t="shared" si="113"/>
        <v>42761.680902777778</v>
      </c>
      <c r="M1810" t="b">
        <v>1</v>
      </c>
      <c r="N1810">
        <v>96</v>
      </c>
      <c r="O1810" t="b">
        <v>0</v>
      </c>
      <c r="P1810" t="s">
        <v>8285</v>
      </c>
      <c r="Q1810" s="6">
        <f>E1810/D1810</f>
        <v>0.41407142857142859</v>
      </c>
      <c r="R1810">
        <f>IFERROR(ROUND(E1810/N1810,0),0)</f>
        <v>121</v>
      </c>
      <c r="S1810" t="str">
        <f t="shared" si="114"/>
        <v>photography</v>
      </c>
      <c r="T1810" t="str">
        <f t="shared" si="115"/>
        <v>photobooks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0">
        <f t="shared" si="112"/>
        <v>42083.907858796301</v>
      </c>
      <c r="K1811">
        <v>1422222439</v>
      </c>
      <c r="L1811" s="10">
        <f t="shared" si="113"/>
        <v>42048.907858796301</v>
      </c>
      <c r="M1811" t="b">
        <v>1</v>
      </c>
      <c r="N1811">
        <v>9</v>
      </c>
      <c r="O1811" t="b">
        <v>0</v>
      </c>
      <c r="P1811" t="s">
        <v>8285</v>
      </c>
      <c r="Q1811" s="6">
        <f>E1811/D1811</f>
        <v>0.10857142857142857</v>
      </c>
      <c r="R1811">
        <f>IFERROR(ROUND(E1811/N1811,0),0)</f>
        <v>42</v>
      </c>
      <c r="S1811" t="str">
        <f t="shared" si="114"/>
        <v>photography</v>
      </c>
      <c r="T1811" t="str">
        <f t="shared" si="115"/>
        <v>photobooks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0">
        <f t="shared" si="112"/>
        <v>41891.91002314815</v>
      </c>
      <c r="K1812">
        <v>1407621026</v>
      </c>
      <c r="L1812" s="10">
        <f t="shared" si="113"/>
        <v>41879.91002314815</v>
      </c>
      <c r="M1812" t="b">
        <v>0</v>
      </c>
      <c r="N1812">
        <v>2</v>
      </c>
      <c r="O1812" t="b">
        <v>0</v>
      </c>
      <c r="P1812" t="s">
        <v>8285</v>
      </c>
      <c r="Q1812" s="6">
        <f>E1812/D1812</f>
        <v>3.3333333333333333E-2</v>
      </c>
      <c r="R1812">
        <f>IFERROR(ROUND(E1812/N1812,0),0)</f>
        <v>8</v>
      </c>
      <c r="S1812" t="str">
        <f t="shared" si="114"/>
        <v>photography</v>
      </c>
      <c r="T1812" t="str">
        <f t="shared" si="115"/>
        <v>photobooks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0">
        <f t="shared" si="112"/>
        <v>41955.166666666664</v>
      </c>
      <c r="K1813">
        <v>1408962270</v>
      </c>
      <c r="L1813" s="10">
        <f t="shared" si="113"/>
        <v>41895.433680555558</v>
      </c>
      <c r="M1813" t="b">
        <v>0</v>
      </c>
      <c r="N1813">
        <v>26</v>
      </c>
      <c r="O1813" t="b">
        <v>0</v>
      </c>
      <c r="P1813" t="s">
        <v>8285</v>
      </c>
      <c r="Q1813" s="6">
        <f>E1813/D1813</f>
        <v>7.407407407407407E-4</v>
      </c>
      <c r="R1813">
        <f>IFERROR(ROUND(E1813/N1813,0),0)</f>
        <v>2</v>
      </c>
      <c r="S1813" t="str">
        <f t="shared" si="114"/>
        <v>photography</v>
      </c>
      <c r="T1813" t="str">
        <f t="shared" si="115"/>
        <v>photobooks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0">
        <f t="shared" si="112"/>
        <v>42573.318703703699</v>
      </c>
      <c r="K1814">
        <v>1464939536</v>
      </c>
      <c r="L1814" s="10">
        <f t="shared" si="113"/>
        <v>42543.318703703699</v>
      </c>
      <c r="M1814" t="b">
        <v>0</v>
      </c>
      <c r="N1814">
        <v>23</v>
      </c>
      <c r="O1814" t="b">
        <v>0</v>
      </c>
      <c r="P1814" t="s">
        <v>8285</v>
      </c>
      <c r="Q1814" s="6">
        <f>E1814/D1814</f>
        <v>0.13307692307692306</v>
      </c>
      <c r="R1814">
        <f>IFERROR(ROUND(E1814/N1814,0),0)</f>
        <v>38</v>
      </c>
      <c r="S1814" t="str">
        <f t="shared" si="114"/>
        <v>photography</v>
      </c>
      <c r="T1814" t="str">
        <f t="shared" si="115"/>
        <v>photobooks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0">
        <f t="shared" si="112"/>
        <v>41878.889027777775</v>
      </c>
      <c r="K1815">
        <v>1404940812</v>
      </c>
      <c r="L1815" s="10">
        <f t="shared" si="113"/>
        <v>41848.889027777775</v>
      </c>
      <c r="M1815" t="b">
        <v>0</v>
      </c>
      <c r="N1815">
        <v>0</v>
      </c>
      <c r="O1815" t="b">
        <v>0</v>
      </c>
      <c r="P1815" t="s">
        <v>8285</v>
      </c>
      <c r="Q1815" s="6">
        <f>E1815/D1815</f>
        <v>0</v>
      </c>
      <c r="R1815">
        <f>IFERROR(ROUND(E1815/N1815,0),0)</f>
        <v>0</v>
      </c>
      <c r="S1815" t="str">
        <f t="shared" si="114"/>
        <v>photography</v>
      </c>
      <c r="T1815" t="str">
        <f t="shared" si="115"/>
        <v>photobooks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0">
        <f t="shared" si="112"/>
        <v>42082.314074074078</v>
      </c>
      <c r="K1816">
        <v>1422516736</v>
      </c>
      <c r="L1816" s="10">
        <f t="shared" si="113"/>
        <v>42052.314074074078</v>
      </c>
      <c r="M1816" t="b">
        <v>0</v>
      </c>
      <c r="N1816">
        <v>140</v>
      </c>
      <c r="O1816" t="b">
        <v>0</v>
      </c>
      <c r="P1816" t="s">
        <v>8285</v>
      </c>
      <c r="Q1816" s="6">
        <f>E1816/D1816</f>
        <v>0.49183333333333334</v>
      </c>
      <c r="R1816">
        <f>IFERROR(ROUND(E1816/N1816,0),0)</f>
        <v>42</v>
      </c>
      <c r="S1816" t="str">
        <f t="shared" si="114"/>
        <v>photography</v>
      </c>
      <c r="T1816" t="str">
        <f t="shared" si="115"/>
        <v>photobooks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0">
        <f t="shared" si="112"/>
        <v>42205.906678240739</v>
      </c>
      <c r="K1817">
        <v>1434577537</v>
      </c>
      <c r="L1817" s="10">
        <f t="shared" si="113"/>
        <v>42191.906678240739</v>
      </c>
      <c r="M1817" t="b">
        <v>0</v>
      </c>
      <c r="N1817">
        <v>0</v>
      </c>
      <c r="O1817" t="b">
        <v>0</v>
      </c>
      <c r="P1817" t="s">
        <v>8285</v>
      </c>
      <c r="Q1817" s="6">
        <f>E1817/D1817</f>
        <v>0</v>
      </c>
      <c r="R1817">
        <f>IFERROR(ROUND(E1817/N1817,0),0)</f>
        <v>0</v>
      </c>
      <c r="S1817" t="str">
        <f t="shared" si="114"/>
        <v>photography</v>
      </c>
      <c r="T1817" t="str">
        <f t="shared" si="115"/>
        <v>photobooks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0">
        <f t="shared" si="112"/>
        <v>42595.791666666672</v>
      </c>
      <c r="K1818">
        <v>1467061303</v>
      </c>
      <c r="L1818" s="10">
        <f t="shared" si="113"/>
        <v>42567.876192129625</v>
      </c>
      <c r="M1818" t="b">
        <v>0</v>
      </c>
      <c r="N1818">
        <v>6</v>
      </c>
      <c r="O1818" t="b">
        <v>0</v>
      </c>
      <c r="P1818" t="s">
        <v>8285</v>
      </c>
      <c r="Q1818" s="6">
        <f>E1818/D1818</f>
        <v>2.036E-2</v>
      </c>
      <c r="R1818">
        <f>IFERROR(ROUND(E1818/N1818,0),0)</f>
        <v>85</v>
      </c>
      <c r="S1818" t="str">
        <f t="shared" si="114"/>
        <v>photography</v>
      </c>
      <c r="T1818" t="str">
        <f t="shared" si="115"/>
        <v>photobooks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0">
        <f t="shared" si="112"/>
        <v>42784.290972222225</v>
      </c>
      <c r="K1819">
        <v>1480607607</v>
      </c>
      <c r="L1819" s="10">
        <f t="shared" si="113"/>
        <v>42724.662118055552</v>
      </c>
      <c r="M1819" t="b">
        <v>0</v>
      </c>
      <c r="N1819">
        <v>100</v>
      </c>
      <c r="O1819" t="b">
        <v>0</v>
      </c>
      <c r="P1819" t="s">
        <v>8285</v>
      </c>
      <c r="Q1819" s="6">
        <f>E1819/D1819</f>
        <v>0.52327777777777773</v>
      </c>
      <c r="R1819">
        <f>IFERROR(ROUND(E1819/N1819,0),0)</f>
        <v>94</v>
      </c>
      <c r="S1819" t="str">
        <f t="shared" si="114"/>
        <v>photography</v>
      </c>
      <c r="T1819" t="str">
        <f t="shared" si="115"/>
        <v>photobooks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0">
        <f t="shared" si="112"/>
        <v>42116.192708333328</v>
      </c>
      <c r="K1820">
        <v>1425447450</v>
      </c>
      <c r="L1820" s="10">
        <f t="shared" si="113"/>
        <v>42086.234375</v>
      </c>
      <c r="M1820" t="b">
        <v>0</v>
      </c>
      <c r="N1820">
        <v>0</v>
      </c>
      <c r="O1820" t="b">
        <v>0</v>
      </c>
      <c r="P1820" t="s">
        <v>8285</v>
      </c>
      <c r="Q1820" s="6">
        <f>E1820/D1820</f>
        <v>0</v>
      </c>
      <c r="R1820">
        <f>IFERROR(ROUND(E1820/N1820,0),0)</f>
        <v>0</v>
      </c>
      <c r="S1820" t="str">
        <f t="shared" si="114"/>
        <v>photography</v>
      </c>
      <c r="T1820" t="str">
        <f t="shared" si="115"/>
        <v>photobooks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0">
        <f t="shared" si="112"/>
        <v>41869.752268518518</v>
      </c>
      <c r="K1821">
        <v>1404151396</v>
      </c>
      <c r="L1821" s="10">
        <f t="shared" si="113"/>
        <v>41839.752268518518</v>
      </c>
      <c r="M1821" t="b">
        <v>0</v>
      </c>
      <c r="N1821">
        <v>4</v>
      </c>
      <c r="O1821" t="b">
        <v>0</v>
      </c>
      <c r="P1821" t="s">
        <v>8285</v>
      </c>
      <c r="Q1821" s="6">
        <f>E1821/D1821</f>
        <v>2.0833333333333332E-2</v>
      </c>
      <c r="R1821">
        <f>IFERROR(ROUND(E1821/N1821,0),0)</f>
        <v>6</v>
      </c>
      <c r="S1821" t="str">
        <f t="shared" si="114"/>
        <v>photography</v>
      </c>
      <c r="T1821" t="str">
        <f t="shared" si="115"/>
        <v>photobooks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0">
        <f t="shared" si="112"/>
        <v>42114.042708333334</v>
      </c>
      <c r="K1822">
        <v>1425261690</v>
      </c>
      <c r="L1822" s="10">
        <f t="shared" si="113"/>
        <v>42084.084374999999</v>
      </c>
      <c r="M1822" t="b">
        <v>0</v>
      </c>
      <c r="N1822">
        <v>8</v>
      </c>
      <c r="O1822" t="b">
        <v>0</v>
      </c>
      <c r="P1822" t="s">
        <v>8285</v>
      </c>
      <c r="Q1822" s="6">
        <f>E1822/D1822</f>
        <v>6.565384615384616E-2</v>
      </c>
      <c r="R1822">
        <f>IFERROR(ROUND(E1822/N1822,0),0)</f>
        <v>213</v>
      </c>
      <c r="S1822" t="str">
        <f t="shared" si="114"/>
        <v>photography</v>
      </c>
      <c r="T1822" t="str">
        <f t="shared" si="115"/>
        <v>photobooks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0">
        <f t="shared" si="112"/>
        <v>40990.319062499999</v>
      </c>
      <c r="K1823">
        <v>1326872367</v>
      </c>
      <c r="L1823" s="10">
        <f t="shared" si="113"/>
        <v>40945.319062499999</v>
      </c>
      <c r="M1823" t="b">
        <v>0</v>
      </c>
      <c r="N1823">
        <v>57</v>
      </c>
      <c r="O1823" t="b">
        <v>1</v>
      </c>
      <c r="P1823" t="s">
        <v>8276</v>
      </c>
      <c r="Q1823" s="6">
        <f>E1823/D1823</f>
        <v>1.3489</v>
      </c>
      <c r="R1823">
        <f>IFERROR(ROUND(E1823/N1823,0),0)</f>
        <v>59</v>
      </c>
      <c r="S1823" t="str">
        <f t="shared" si="114"/>
        <v>music</v>
      </c>
      <c r="T1823" t="str">
        <f t="shared" si="115"/>
        <v>rock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0">
        <f t="shared" si="112"/>
        <v>41689.792361111111</v>
      </c>
      <c r="K1824">
        <v>1388084862</v>
      </c>
      <c r="L1824" s="10">
        <f t="shared" si="113"/>
        <v>41653.797013888892</v>
      </c>
      <c r="M1824" t="b">
        <v>0</v>
      </c>
      <c r="N1824">
        <v>11</v>
      </c>
      <c r="O1824" t="b">
        <v>1</v>
      </c>
      <c r="P1824" t="s">
        <v>8276</v>
      </c>
      <c r="Q1824" s="6">
        <f>E1824/D1824</f>
        <v>1</v>
      </c>
      <c r="R1824">
        <f>IFERROR(ROUND(E1824/N1824,0),0)</f>
        <v>27</v>
      </c>
      <c r="S1824" t="str">
        <f t="shared" si="114"/>
        <v>music</v>
      </c>
      <c r="T1824" t="str">
        <f t="shared" si="115"/>
        <v>rock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0">
        <f t="shared" si="112"/>
        <v>41225.684907407405</v>
      </c>
      <c r="K1825">
        <v>1348503976</v>
      </c>
      <c r="L1825" s="10">
        <f t="shared" si="113"/>
        <v>41195.684907407405</v>
      </c>
      <c r="M1825" t="b">
        <v>0</v>
      </c>
      <c r="N1825">
        <v>33</v>
      </c>
      <c r="O1825" t="b">
        <v>1</v>
      </c>
      <c r="P1825" t="s">
        <v>8276</v>
      </c>
      <c r="Q1825" s="6">
        <f>E1825/D1825</f>
        <v>1.1585714285714286</v>
      </c>
      <c r="R1825">
        <f>IFERROR(ROUND(E1825/N1825,0),0)</f>
        <v>25</v>
      </c>
      <c r="S1825" t="str">
        <f t="shared" si="114"/>
        <v>music</v>
      </c>
      <c r="T1825" t="str">
        <f t="shared" si="115"/>
        <v>rock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0">
        <f t="shared" si="112"/>
        <v>41666.088888888888</v>
      </c>
      <c r="K1826">
        <v>1387403967</v>
      </c>
      <c r="L1826" s="10">
        <f t="shared" si="113"/>
        <v>41645.916284722218</v>
      </c>
      <c r="M1826" t="b">
        <v>0</v>
      </c>
      <c r="N1826">
        <v>40</v>
      </c>
      <c r="O1826" t="b">
        <v>1</v>
      </c>
      <c r="P1826" t="s">
        <v>8276</v>
      </c>
      <c r="Q1826" s="6">
        <f>E1826/D1826</f>
        <v>1.0006666666666666</v>
      </c>
      <c r="R1826">
        <f>IFERROR(ROUND(E1826/N1826,0),0)</f>
        <v>75</v>
      </c>
      <c r="S1826" t="str">
        <f t="shared" si="114"/>
        <v>music</v>
      </c>
      <c r="T1826" t="str">
        <f t="shared" si="115"/>
        <v>rock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0">
        <f t="shared" si="112"/>
        <v>41485.83452546296</v>
      </c>
      <c r="K1827">
        <v>1371585703</v>
      </c>
      <c r="L1827" s="10">
        <f t="shared" si="113"/>
        <v>41462.83452546296</v>
      </c>
      <c r="M1827" t="b">
        <v>0</v>
      </c>
      <c r="N1827">
        <v>50</v>
      </c>
      <c r="O1827" t="b">
        <v>1</v>
      </c>
      <c r="P1827" t="s">
        <v>8276</v>
      </c>
      <c r="Q1827" s="6">
        <f>E1827/D1827</f>
        <v>1.0505</v>
      </c>
      <c r="R1827">
        <f>IFERROR(ROUND(E1827/N1827,0),0)</f>
        <v>42</v>
      </c>
      <c r="S1827" t="str">
        <f t="shared" si="114"/>
        <v>music</v>
      </c>
      <c r="T1827" t="str">
        <f t="shared" si="115"/>
        <v>rock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0">
        <f t="shared" si="112"/>
        <v>41706.923807870371</v>
      </c>
      <c r="K1828">
        <v>1390083017</v>
      </c>
      <c r="L1828" s="10">
        <f t="shared" si="113"/>
        <v>41676.923807870371</v>
      </c>
      <c r="M1828" t="b">
        <v>0</v>
      </c>
      <c r="N1828">
        <v>38</v>
      </c>
      <c r="O1828" t="b">
        <v>1</v>
      </c>
      <c r="P1828" t="s">
        <v>8276</v>
      </c>
      <c r="Q1828" s="6">
        <f>E1828/D1828</f>
        <v>1.01</v>
      </c>
      <c r="R1828">
        <f>IFERROR(ROUND(E1828/N1828,0),0)</f>
        <v>53</v>
      </c>
      <c r="S1828" t="str">
        <f t="shared" si="114"/>
        <v>music</v>
      </c>
      <c r="T1828" t="str">
        <f t="shared" si="115"/>
        <v>rock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0">
        <f t="shared" si="112"/>
        <v>40624.325937499998</v>
      </c>
      <c r="K1829">
        <v>1294818561</v>
      </c>
      <c r="L1829" s="10">
        <f t="shared" si="113"/>
        <v>40574.325937499998</v>
      </c>
      <c r="M1829" t="b">
        <v>0</v>
      </c>
      <c r="N1829">
        <v>96</v>
      </c>
      <c r="O1829" t="b">
        <v>1</v>
      </c>
      <c r="P1829" t="s">
        <v>8276</v>
      </c>
      <c r="Q1829" s="6">
        <f>E1829/D1829</f>
        <v>1.0066250000000001</v>
      </c>
      <c r="R1829">
        <f>IFERROR(ROUND(E1829/N1829,0),0)</f>
        <v>84</v>
      </c>
      <c r="S1829" t="str">
        <f t="shared" si="114"/>
        <v>music</v>
      </c>
      <c r="T1829" t="str">
        <f t="shared" si="115"/>
        <v>rock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0">
        <f t="shared" si="112"/>
        <v>41787.916666666664</v>
      </c>
      <c r="K1830">
        <v>1396906530</v>
      </c>
      <c r="L1830" s="10">
        <f t="shared" si="113"/>
        <v>41755.899652777778</v>
      </c>
      <c r="M1830" t="b">
        <v>0</v>
      </c>
      <c r="N1830">
        <v>48</v>
      </c>
      <c r="O1830" t="b">
        <v>1</v>
      </c>
      <c r="P1830" t="s">
        <v>8276</v>
      </c>
      <c r="Q1830" s="6">
        <f>E1830/D1830</f>
        <v>1.0016</v>
      </c>
      <c r="R1830">
        <f>IFERROR(ROUND(E1830/N1830,0),0)</f>
        <v>417</v>
      </c>
      <c r="S1830" t="str">
        <f t="shared" si="114"/>
        <v>music</v>
      </c>
      <c r="T1830" t="str">
        <f t="shared" si="115"/>
        <v>rock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0">
        <f t="shared" si="112"/>
        <v>40583.916666666664</v>
      </c>
      <c r="K1831">
        <v>1291428371</v>
      </c>
      <c r="L1831" s="10">
        <f t="shared" si="113"/>
        <v>40535.087627314817</v>
      </c>
      <c r="M1831" t="b">
        <v>0</v>
      </c>
      <c r="N1831">
        <v>33</v>
      </c>
      <c r="O1831" t="b">
        <v>1</v>
      </c>
      <c r="P1831" t="s">
        <v>8276</v>
      </c>
      <c r="Q1831" s="6">
        <f>E1831/D1831</f>
        <v>1.6668333333333334</v>
      </c>
      <c r="R1831">
        <f>IFERROR(ROUND(E1831/N1831,0),0)</f>
        <v>76</v>
      </c>
      <c r="S1831" t="str">
        <f t="shared" si="114"/>
        <v>music</v>
      </c>
      <c r="T1831" t="str">
        <f t="shared" si="115"/>
        <v>rock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0">
        <f t="shared" si="112"/>
        <v>41713.684108796297</v>
      </c>
      <c r="K1832">
        <v>1390667107</v>
      </c>
      <c r="L1832" s="10">
        <f t="shared" si="113"/>
        <v>41683.684108796297</v>
      </c>
      <c r="M1832" t="b">
        <v>0</v>
      </c>
      <c r="N1832">
        <v>226</v>
      </c>
      <c r="O1832" t="b">
        <v>1</v>
      </c>
      <c r="P1832" t="s">
        <v>8276</v>
      </c>
      <c r="Q1832" s="6">
        <f>E1832/D1832</f>
        <v>1.0153333333333334</v>
      </c>
      <c r="R1832">
        <f>IFERROR(ROUND(E1832/N1832,0),0)</f>
        <v>67</v>
      </c>
      <c r="S1832" t="str">
        <f t="shared" si="114"/>
        <v>music</v>
      </c>
      <c r="T1832" t="str">
        <f t="shared" si="115"/>
        <v>rock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0">
        <f t="shared" si="112"/>
        <v>41060.996099537035</v>
      </c>
      <c r="K1833">
        <v>1335570863</v>
      </c>
      <c r="L1833" s="10">
        <f t="shared" si="113"/>
        <v>41045.996099537035</v>
      </c>
      <c r="M1833" t="b">
        <v>0</v>
      </c>
      <c r="N1833">
        <v>14</v>
      </c>
      <c r="O1833" t="b">
        <v>1</v>
      </c>
      <c r="P1833" t="s">
        <v>8276</v>
      </c>
      <c r="Q1833" s="6">
        <f>E1833/D1833</f>
        <v>1.03</v>
      </c>
      <c r="R1833">
        <f>IFERROR(ROUND(E1833/N1833,0),0)</f>
        <v>74</v>
      </c>
      <c r="S1833" t="str">
        <f t="shared" si="114"/>
        <v>music</v>
      </c>
      <c r="T1833" t="str">
        <f t="shared" si="115"/>
        <v>rock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0">
        <f t="shared" si="112"/>
        <v>40625.539664351854</v>
      </c>
      <c r="K1834">
        <v>1296651427</v>
      </c>
      <c r="L1834" s="10">
        <f t="shared" si="113"/>
        <v>40595.539664351854</v>
      </c>
      <c r="M1834" t="b">
        <v>0</v>
      </c>
      <c r="N1834">
        <v>20</v>
      </c>
      <c r="O1834" t="b">
        <v>1</v>
      </c>
      <c r="P1834" t="s">
        <v>8276</v>
      </c>
      <c r="Q1834" s="6">
        <f>E1834/D1834</f>
        <v>1.4285714285714286</v>
      </c>
      <c r="R1834">
        <f>IFERROR(ROUND(E1834/N1834,0),0)</f>
        <v>25</v>
      </c>
      <c r="S1834" t="str">
        <f t="shared" si="114"/>
        <v>music</v>
      </c>
      <c r="T1834" t="str">
        <f t="shared" si="115"/>
        <v>rock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0">
        <f t="shared" si="112"/>
        <v>41354.332638888889</v>
      </c>
      <c r="K1835">
        <v>1359421403</v>
      </c>
      <c r="L1835" s="10">
        <f t="shared" si="113"/>
        <v>41322.044016203705</v>
      </c>
      <c r="M1835" t="b">
        <v>0</v>
      </c>
      <c r="N1835">
        <v>25</v>
      </c>
      <c r="O1835" t="b">
        <v>1</v>
      </c>
      <c r="P1835" t="s">
        <v>8276</v>
      </c>
      <c r="Q1835" s="6">
        <f>E1835/D1835</f>
        <v>2.625</v>
      </c>
      <c r="R1835">
        <f>IFERROR(ROUND(E1835/N1835,0),0)</f>
        <v>42</v>
      </c>
      <c r="S1835" t="str">
        <f t="shared" si="114"/>
        <v>music</v>
      </c>
      <c r="T1835" t="str">
        <f t="shared" si="115"/>
        <v>rock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0">
        <f t="shared" si="112"/>
        <v>42047.964062500003</v>
      </c>
      <c r="K1836">
        <v>1418684895</v>
      </c>
      <c r="L1836" s="10">
        <f t="shared" si="113"/>
        <v>42007.964062500003</v>
      </c>
      <c r="M1836" t="b">
        <v>0</v>
      </c>
      <c r="N1836">
        <v>90</v>
      </c>
      <c r="O1836" t="b">
        <v>1</v>
      </c>
      <c r="P1836" t="s">
        <v>8276</v>
      </c>
      <c r="Q1836" s="6">
        <f>E1836/D1836</f>
        <v>1.1805000000000001</v>
      </c>
      <c r="R1836">
        <f>IFERROR(ROUND(E1836/N1836,0),0)</f>
        <v>131</v>
      </c>
      <c r="S1836" t="str">
        <f t="shared" si="114"/>
        <v>music</v>
      </c>
      <c r="T1836" t="str">
        <f t="shared" si="115"/>
        <v>rock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0">
        <f t="shared" si="112"/>
        <v>42479.660543981481</v>
      </c>
      <c r="K1837">
        <v>1456851071</v>
      </c>
      <c r="L1837" s="10">
        <f t="shared" si="113"/>
        <v>42449.702210648145</v>
      </c>
      <c r="M1837" t="b">
        <v>0</v>
      </c>
      <c r="N1837">
        <v>11</v>
      </c>
      <c r="O1837" t="b">
        <v>1</v>
      </c>
      <c r="P1837" t="s">
        <v>8276</v>
      </c>
      <c r="Q1837" s="6">
        <f>E1837/D1837</f>
        <v>1.04</v>
      </c>
      <c r="R1837">
        <f>IFERROR(ROUND(E1837/N1837,0),0)</f>
        <v>47</v>
      </c>
      <c r="S1837" t="str">
        <f t="shared" si="114"/>
        <v>music</v>
      </c>
      <c r="T1837" t="str">
        <f t="shared" si="115"/>
        <v>rock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0">
        <f t="shared" si="112"/>
        <v>41341.809363425928</v>
      </c>
      <c r="K1838">
        <v>1359660329</v>
      </c>
      <c r="L1838" s="10">
        <f t="shared" si="113"/>
        <v>41324.809363425928</v>
      </c>
      <c r="M1838" t="b">
        <v>0</v>
      </c>
      <c r="N1838">
        <v>55</v>
      </c>
      <c r="O1838" t="b">
        <v>1</v>
      </c>
      <c r="P1838" t="s">
        <v>8276</v>
      </c>
      <c r="Q1838" s="6">
        <f>E1838/D1838</f>
        <v>2.0034000000000001</v>
      </c>
      <c r="R1838">
        <f>IFERROR(ROUND(E1838/N1838,0),0)</f>
        <v>182</v>
      </c>
      <c r="S1838" t="str">
        <f t="shared" si="114"/>
        <v>music</v>
      </c>
      <c r="T1838" t="str">
        <f t="shared" si="115"/>
        <v>rock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0">
        <f t="shared" si="112"/>
        <v>41005.006192129629</v>
      </c>
      <c r="K1839">
        <v>1326848935</v>
      </c>
      <c r="L1839" s="10">
        <f t="shared" si="113"/>
        <v>40945.047858796301</v>
      </c>
      <c r="M1839" t="b">
        <v>0</v>
      </c>
      <c r="N1839">
        <v>30</v>
      </c>
      <c r="O1839" t="b">
        <v>1</v>
      </c>
      <c r="P1839" t="s">
        <v>8276</v>
      </c>
      <c r="Q1839" s="6">
        <f>E1839/D1839</f>
        <v>3.0683333333333334</v>
      </c>
      <c r="R1839">
        <f>IFERROR(ROUND(E1839/N1839,0),0)</f>
        <v>61</v>
      </c>
      <c r="S1839" t="str">
        <f t="shared" si="114"/>
        <v>music</v>
      </c>
      <c r="T1839" t="str">
        <f t="shared" si="115"/>
        <v>rock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0">
        <f t="shared" si="112"/>
        <v>40836.125</v>
      </c>
      <c r="K1840">
        <v>1314989557</v>
      </c>
      <c r="L1840" s="10">
        <f t="shared" si="113"/>
        <v>40807.786539351851</v>
      </c>
      <c r="M1840" t="b">
        <v>0</v>
      </c>
      <c r="N1840">
        <v>28</v>
      </c>
      <c r="O1840" t="b">
        <v>1</v>
      </c>
      <c r="P1840" t="s">
        <v>8276</v>
      </c>
      <c r="Q1840" s="6">
        <f>E1840/D1840</f>
        <v>1.00149</v>
      </c>
      <c r="R1840">
        <f>IFERROR(ROUND(E1840/N1840,0),0)</f>
        <v>36</v>
      </c>
      <c r="S1840" t="str">
        <f t="shared" si="114"/>
        <v>music</v>
      </c>
      <c r="T1840" t="str">
        <f t="shared" si="115"/>
        <v>rock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0">
        <f t="shared" si="112"/>
        <v>42663.722013888888</v>
      </c>
      <c r="K1841">
        <v>1472750382</v>
      </c>
      <c r="L1841" s="10">
        <f t="shared" si="113"/>
        <v>42633.722013888888</v>
      </c>
      <c r="M1841" t="b">
        <v>0</v>
      </c>
      <c r="N1841">
        <v>45</v>
      </c>
      <c r="O1841" t="b">
        <v>1</v>
      </c>
      <c r="P1841" t="s">
        <v>8276</v>
      </c>
      <c r="Q1841" s="6">
        <f>E1841/D1841</f>
        <v>2.0529999999999999</v>
      </c>
      <c r="R1841">
        <f>IFERROR(ROUND(E1841/N1841,0),0)</f>
        <v>46</v>
      </c>
      <c r="S1841" t="str">
        <f t="shared" si="114"/>
        <v>music</v>
      </c>
      <c r="T1841" t="str">
        <f t="shared" si="115"/>
        <v>rock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0">
        <f t="shared" si="112"/>
        <v>41420.207638888889</v>
      </c>
      <c r="K1842">
        <v>1366251510</v>
      </c>
      <c r="L1842" s="10">
        <f t="shared" si="113"/>
        <v>41401.096180555556</v>
      </c>
      <c r="M1842" t="b">
        <v>0</v>
      </c>
      <c r="N1842">
        <v>13</v>
      </c>
      <c r="O1842" t="b">
        <v>1</v>
      </c>
      <c r="P1842" t="s">
        <v>8276</v>
      </c>
      <c r="Q1842" s="6">
        <f>E1842/D1842</f>
        <v>1.0888888888888888</v>
      </c>
      <c r="R1842">
        <f>IFERROR(ROUND(E1842/N1842,0),0)</f>
        <v>75</v>
      </c>
      <c r="S1842" t="str">
        <f t="shared" si="114"/>
        <v>music</v>
      </c>
      <c r="T1842" t="str">
        <f t="shared" si="115"/>
        <v>rock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0">
        <f t="shared" si="112"/>
        <v>41798.207638888889</v>
      </c>
      <c r="K1843">
        <v>1397679445</v>
      </c>
      <c r="L1843" s="10">
        <f t="shared" si="113"/>
        <v>41764.84542824074</v>
      </c>
      <c r="M1843" t="b">
        <v>0</v>
      </c>
      <c r="N1843">
        <v>40</v>
      </c>
      <c r="O1843" t="b">
        <v>1</v>
      </c>
      <c r="P1843" t="s">
        <v>8276</v>
      </c>
      <c r="Q1843" s="6">
        <f>E1843/D1843</f>
        <v>1.0175000000000001</v>
      </c>
      <c r="R1843">
        <f>IFERROR(ROUND(E1843/N1843,0),0)</f>
        <v>51</v>
      </c>
      <c r="S1843" t="str">
        <f t="shared" si="114"/>
        <v>music</v>
      </c>
      <c r="T1843" t="str">
        <f t="shared" si="115"/>
        <v>rock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0">
        <f t="shared" si="112"/>
        <v>42084.249305555553</v>
      </c>
      <c r="K1844">
        <v>1422371381</v>
      </c>
      <c r="L1844" s="10">
        <f t="shared" si="113"/>
        <v>42050.631724537037</v>
      </c>
      <c r="M1844" t="b">
        <v>0</v>
      </c>
      <c r="N1844">
        <v>21</v>
      </c>
      <c r="O1844" t="b">
        <v>1</v>
      </c>
      <c r="P1844" t="s">
        <v>8276</v>
      </c>
      <c r="Q1844" s="6">
        <f>E1844/D1844</f>
        <v>1.2524999999999999</v>
      </c>
      <c r="R1844">
        <f>IFERROR(ROUND(E1844/N1844,0),0)</f>
        <v>119</v>
      </c>
      <c r="S1844" t="str">
        <f t="shared" si="114"/>
        <v>music</v>
      </c>
      <c r="T1844" t="str">
        <f t="shared" si="115"/>
        <v>rock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0">
        <f t="shared" si="112"/>
        <v>40613.994837962964</v>
      </c>
      <c r="K1845">
        <v>1295653954</v>
      </c>
      <c r="L1845" s="10">
        <f t="shared" si="113"/>
        <v>40583.994837962964</v>
      </c>
      <c r="M1845" t="b">
        <v>0</v>
      </c>
      <c r="N1845">
        <v>134</v>
      </c>
      <c r="O1845" t="b">
        <v>1</v>
      </c>
      <c r="P1845" t="s">
        <v>8276</v>
      </c>
      <c r="Q1845" s="6">
        <f>E1845/D1845</f>
        <v>1.2400610000000001</v>
      </c>
      <c r="R1845">
        <f>IFERROR(ROUND(E1845/N1845,0),0)</f>
        <v>93</v>
      </c>
      <c r="S1845" t="str">
        <f t="shared" si="114"/>
        <v>music</v>
      </c>
      <c r="T1845" t="str">
        <f t="shared" si="115"/>
        <v>rock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0">
        <f t="shared" si="112"/>
        <v>40724.125</v>
      </c>
      <c r="K1846">
        <v>1304464914</v>
      </c>
      <c r="L1846" s="10">
        <f t="shared" si="113"/>
        <v>40685.973541666666</v>
      </c>
      <c r="M1846" t="b">
        <v>0</v>
      </c>
      <c r="N1846">
        <v>20</v>
      </c>
      <c r="O1846" t="b">
        <v>1</v>
      </c>
      <c r="P1846" t="s">
        <v>8276</v>
      </c>
      <c r="Q1846" s="6">
        <f>E1846/D1846</f>
        <v>1.014</v>
      </c>
      <c r="R1846">
        <f>IFERROR(ROUND(E1846/N1846,0),0)</f>
        <v>76</v>
      </c>
      <c r="S1846" t="str">
        <f t="shared" si="114"/>
        <v>music</v>
      </c>
      <c r="T1846" t="str">
        <f t="shared" si="115"/>
        <v>rock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0">
        <f t="shared" si="112"/>
        <v>42557.204861111109</v>
      </c>
      <c r="K1847">
        <v>1464854398</v>
      </c>
      <c r="L1847" s="10">
        <f t="shared" si="113"/>
        <v>42542.333310185189</v>
      </c>
      <c r="M1847" t="b">
        <v>0</v>
      </c>
      <c r="N1847">
        <v>19</v>
      </c>
      <c r="O1847" t="b">
        <v>1</v>
      </c>
      <c r="P1847" t="s">
        <v>8276</v>
      </c>
      <c r="Q1847" s="6">
        <f>E1847/D1847</f>
        <v>1</v>
      </c>
      <c r="R1847">
        <f>IFERROR(ROUND(E1847/N1847,0),0)</f>
        <v>53</v>
      </c>
      <c r="S1847" t="str">
        <f t="shared" si="114"/>
        <v>music</v>
      </c>
      <c r="T1847" t="str">
        <f t="shared" si="115"/>
        <v>rock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0">
        <f t="shared" si="112"/>
        <v>41277.650196759263</v>
      </c>
      <c r="K1848">
        <v>1352993777</v>
      </c>
      <c r="L1848" s="10">
        <f t="shared" si="113"/>
        <v>41247.650196759263</v>
      </c>
      <c r="M1848" t="b">
        <v>0</v>
      </c>
      <c r="N1848">
        <v>209</v>
      </c>
      <c r="O1848" t="b">
        <v>1</v>
      </c>
      <c r="P1848" t="s">
        <v>8276</v>
      </c>
      <c r="Q1848" s="6">
        <f>E1848/D1848</f>
        <v>1.3792666666666666</v>
      </c>
      <c r="R1848">
        <f>IFERROR(ROUND(E1848/N1848,0),0)</f>
        <v>99</v>
      </c>
      <c r="S1848" t="str">
        <f t="shared" si="114"/>
        <v>music</v>
      </c>
      <c r="T1848" t="str">
        <f t="shared" si="115"/>
        <v>rock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0">
        <f t="shared" si="112"/>
        <v>42134.236481481479</v>
      </c>
      <c r="K1849">
        <v>1427780432</v>
      </c>
      <c r="L1849" s="10">
        <f t="shared" si="113"/>
        <v>42113.236481481479</v>
      </c>
      <c r="M1849" t="b">
        <v>0</v>
      </c>
      <c r="N1849">
        <v>38</v>
      </c>
      <c r="O1849" t="b">
        <v>1</v>
      </c>
      <c r="P1849" t="s">
        <v>8276</v>
      </c>
      <c r="Q1849" s="6">
        <f>E1849/D1849</f>
        <v>1.2088000000000001</v>
      </c>
      <c r="R1849">
        <f>IFERROR(ROUND(E1849/N1849,0),0)</f>
        <v>80</v>
      </c>
      <c r="S1849" t="str">
        <f t="shared" si="114"/>
        <v>music</v>
      </c>
      <c r="T1849" t="str">
        <f t="shared" si="115"/>
        <v>rock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0">
        <f t="shared" si="112"/>
        <v>40774.290972222225</v>
      </c>
      <c r="K1850">
        <v>1306608888</v>
      </c>
      <c r="L1850" s="10">
        <f t="shared" si="113"/>
        <v>40710.788055555553</v>
      </c>
      <c r="M1850" t="b">
        <v>0</v>
      </c>
      <c r="N1850">
        <v>24</v>
      </c>
      <c r="O1850" t="b">
        <v>1</v>
      </c>
      <c r="P1850" t="s">
        <v>8276</v>
      </c>
      <c r="Q1850" s="6">
        <f>E1850/D1850</f>
        <v>1.0736666666666668</v>
      </c>
      <c r="R1850">
        <f>IFERROR(ROUND(E1850/N1850,0),0)</f>
        <v>134</v>
      </c>
      <c r="S1850" t="str">
        <f t="shared" si="114"/>
        <v>music</v>
      </c>
      <c r="T1850" t="str">
        <f t="shared" si="115"/>
        <v>rock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0">
        <f t="shared" si="112"/>
        <v>41218.845590277779</v>
      </c>
      <c r="K1851">
        <v>1347913059</v>
      </c>
      <c r="L1851" s="10">
        <f t="shared" si="113"/>
        <v>41188.845590277779</v>
      </c>
      <c r="M1851" t="b">
        <v>0</v>
      </c>
      <c r="N1851">
        <v>8</v>
      </c>
      <c r="O1851" t="b">
        <v>1</v>
      </c>
      <c r="P1851" t="s">
        <v>8276</v>
      </c>
      <c r="Q1851" s="6">
        <f>E1851/D1851</f>
        <v>1.0033333333333334</v>
      </c>
      <c r="R1851">
        <f>IFERROR(ROUND(E1851/N1851,0),0)</f>
        <v>38</v>
      </c>
      <c r="S1851" t="str">
        <f t="shared" si="114"/>
        <v>music</v>
      </c>
      <c r="T1851" t="str">
        <f t="shared" si="115"/>
        <v>rock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0">
        <f t="shared" si="112"/>
        <v>41849.959490740745</v>
      </c>
      <c r="K1852">
        <v>1402441300</v>
      </c>
      <c r="L1852" s="10">
        <f t="shared" si="113"/>
        <v>41819.959490740745</v>
      </c>
      <c r="M1852" t="b">
        <v>0</v>
      </c>
      <c r="N1852">
        <v>179</v>
      </c>
      <c r="O1852" t="b">
        <v>1</v>
      </c>
      <c r="P1852" t="s">
        <v>8276</v>
      </c>
      <c r="Q1852" s="6">
        <f>E1852/D1852</f>
        <v>1.0152222222222222</v>
      </c>
      <c r="R1852">
        <f>IFERROR(ROUND(E1852/N1852,0),0)</f>
        <v>51</v>
      </c>
      <c r="S1852" t="str">
        <f t="shared" si="114"/>
        <v>music</v>
      </c>
      <c r="T1852" t="str">
        <f t="shared" si="115"/>
        <v>rock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0">
        <f t="shared" si="112"/>
        <v>41867.041666666664</v>
      </c>
      <c r="K1853">
        <v>1404769538</v>
      </c>
      <c r="L1853" s="10">
        <f t="shared" si="113"/>
        <v>41846.906689814816</v>
      </c>
      <c r="M1853" t="b">
        <v>0</v>
      </c>
      <c r="N1853">
        <v>26</v>
      </c>
      <c r="O1853" t="b">
        <v>1</v>
      </c>
      <c r="P1853" t="s">
        <v>8276</v>
      </c>
      <c r="Q1853" s="6">
        <f>E1853/D1853</f>
        <v>1.0007692307692309</v>
      </c>
      <c r="R1853">
        <f>IFERROR(ROUND(E1853/N1853,0),0)</f>
        <v>50</v>
      </c>
      <c r="S1853" t="str">
        <f t="shared" si="114"/>
        <v>music</v>
      </c>
      <c r="T1853" t="str">
        <f t="shared" si="115"/>
        <v>rock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0">
        <f t="shared" si="112"/>
        <v>42138</v>
      </c>
      <c r="K1854">
        <v>1426703452</v>
      </c>
      <c r="L1854" s="10">
        <f t="shared" si="113"/>
        <v>42100.77143518519</v>
      </c>
      <c r="M1854" t="b">
        <v>0</v>
      </c>
      <c r="N1854">
        <v>131</v>
      </c>
      <c r="O1854" t="b">
        <v>1</v>
      </c>
      <c r="P1854" t="s">
        <v>8276</v>
      </c>
      <c r="Q1854" s="6">
        <f>E1854/D1854</f>
        <v>1.1696666666666666</v>
      </c>
      <c r="R1854">
        <f>IFERROR(ROUND(E1854/N1854,0),0)</f>
        <v>134</v>
      </c>
      <c r="S1854" t="str">
        <f t="shared" si="114"/>
        <v>music</v>
      </c>
      <c r="T1854" t="str">
        <f t="shared" si="115"/>
        <v>rock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0">
        <f t="shared" si="112"/>
        <v>41246.102048611108</v>
      </c>
      <c r="K1855">
        <v>1348536417</v>
      </c>
      <c r="L1855" s="10">
        <f t="shared" si="113"/>
        <v>41196.060381944444</v>
      </c>
      <c r="M1855" t="b">
        <v>0</v>
      </c>
      <c r="N1855">
        <v>14</v>
      </c>
      <c r="O1855" t="b">
        <v>1</v>
      </c>
      <c r="P1855" t="s">
        <v>8276</v>
      </c>
      <c r="Q1855" s="6">
        <f>E1855/D1855</f>
        <v>1.01875</v>
      </c>
      <c r="R1855">
        <f>IFERROR(ROUND(E1855/N1855,0),0)</f>
        <v>58</v>
      </c>
      <c r="S1855" t="str">
        <f t="shared" si="114"/>
        <v>music</v>
      </c>
      <c r="T1855" t="str">
        <f t="shared" si="115"/>
        <v>rock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0">
        <f t="shared" si="112"/>
        <v>41437.021261574075</v>
      </c>
      <c r="K1856">
        <v>1366763437</v>
      </c>
      <c r="L1856" s="10">
        <f t="shared" si="113"/>
        <v>41407.021261574075</v>
      </c>
      <c r="M1856" t="b">
        <v>0</v>
      </c>
      <c r="N1856">
        <v>174</v>
      </c>
      <c r="O1856" t="b">
        <v>1</v>
      </c>
      <c r="P1856" t="s">
        <v>8276</v>
      </c>
      <c r="Q1856" s="6">
        <f>E1856/D1856</f>
        <v>1.0212366666666666</v>
      </c>
      <c r="R1856">
        <f>IFERROR(ROUND(E1856/N1856,0),0)</f>
        <v>88</v>
      </c>
      <c r="S1856" t="str">
        <f t="shared" si="114"/>
        <v>music</v>
      </c>
      <c r="T1856" t="str">
        <f t="shared" si="115"/>
        <v>rock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0">
        <f t="shared" si="112"/>
        <v>41664.538657407407</v>
      </c>
      <c r="K1857">
        <v>1385124940</v>
      </c>
      <c r="L1857" s="10">
        <f t="shared" si="113"/>
        <v>41619.538657407407</v>
      </c>
      <c r="M1857" t="b">
        <v>0</v>
      </c>
      <c r="N1857">
        <v>191</v>
      </c>
      <c r="O1857" t="b">
        <v>1</v>
      </c>
      <c r="P1857" t="s">
        <v>8276</v>
      </c>
      <c r="Q1857" s="6">
        <f>E1857/D1857</f>
        <v>1.5405897142857143</v>
      </c>
      <c r="R1857">
        <f>IFERROR(ROUND(E1857/N1857,0),0)</f>
        <v>71</v>
      </c>
      <c r="S1857" t="str">
        <f t="shared" si="114"/>
        <v>music</v>
      </c>
      <c r="T1857" t="str">
        <f t="shared" si="115"/>
        <v>rock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0">
        <f t="shared" si="112"/>
        <v>41857.854999999996</v>
      </c>
      <c r="K1858">
        <v>1403901072</v>
      </c>
      <c r="L1858" s="10">
        <f t="shared" si="113"/>
        <v>41836.854999999996</v>
      </c>
      <c r="M1858" t="b">
        <v>0</v>
      </c>
      <c r="N1858">
        <v>38</v>
      </c>
      <c r="O1858" t="b">
        <v>1</v>
      </c>
      <c r="P1858" t="s">
        <v>8276</v>
      </c>
      <c r="Q1858" s="6">
        <f>E1858/D1858</f>
        <v>1.0125</v>
      </c>
      <c r="R1858">
        <f>IFERROR(ROUND(E1858/N1858,0),0)</f>
        <v>53</v>
      </c>
      <c r="S1858" t="str">
        <f t="shared" si="114"/>
        <v>music</v>
      </c>
      <c r="T1858" t="str">
        <f t="shared" si="115"/>
        <v>rock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0">
        <f t="shared" ref="J1859:J1922" si="116">(I1859/86400)+25569+(-5+24)</f>
        <v>41913.76866898148</v>
      </c>
      <c r="K1859">
        <v>1407954413</v>
      </c>
      <c r="L1859" s="10">
        <f t="shared" ref="L1859:L1922" si="117">(K1859/86400)+25569+(-5+24)</f>
        <v>41883.76866898148</v>
      </c>
      <c r="M1859" t="b">
        <v>0</v>
      </c>
      <c r="N1859">
        <v>22</v>
      </c>
      <c r="O1859" t="b">
        <v>1</v>
      </c>
      <c r="P1859" t="s">
        <v>8276</v>
      </c>
      <c r="Q1859" s="6">
        <f>E1859/D1859</f>
        <v>1</v>
      </c>
      <c r="R1859">
        <f>IFERROR(ROUND(E1859/N1859,0),0)</f>
        <v>136</v>
      </c>
      <c r="S1859" t="str">
        <f t="shared" ref="S1859:S1922" si="118">LEFT(P1859,FIND("/",P1859)-1)</f>
        <v>music</v>
      </c>
      <c r="T1859" t="str">
        <f t="shared" ref="T1859:T1922" si="119">RIGHT(P1859,LEN(P1859)-FIND("/",P1859))</f>
        <v>rock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0">
        <f t="shared" si="116"/>
        <v>40912.242141203707</v>
      </c>
      <c r="K1860">
        <v>1318826921</v>
      </c>
      <c r="L1860" s="10">
        <f t="shared" si="117"/>
        <v>40852.200474537036</v>
      </c>
      <c r="M1860" t="b">
        <v>0</v>
      </c>
      <c r="N1860">
        <v>149</v>
      </c>
      <c r="O1860" t="b">
        <v>1</v>
      </c>
      <c r="P1860" t="s">
        <v>8276</v>
      </c>
      <c r="Q1860" s="6">
        <f>E1860/D1860</f>
        <v>1.0874800874800874</v>
      </c>
      <c r="R1860">
        <f>IFERROR(ROUND(E1860/N1860,0),0)</f>
        <v>41</v>
      </c>
      <c r="S1860" t="str">
        <f t="shared" si="118"/>
        <v>music</v>
      </c>
      <c r="T1860" t="str">
        <f t="shared" si="119"/>
        <v>rock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0">
        <f t="shared" si="116"/>
        <v>40827.770011574074</v>
      </c>
      <c r="K1861">
        <v>1314124129</v>
      </c>
      <c r="L1861" s="10">
        <f t="shared" si="117"/>
        <v>40797.770011574074</v>
      </c>
      <c r="M1861" t="b">
        <v>0</v>
      </c>
      <c r="N1861">
        <v>56</v>
      </c>
      <c r="O1861" t="b">
        <v>1</v>
      </c>
      <c r="P1861" t="s">
        <v>8276</v>
      </c>
      <c r="Q1861" s="6">
        <f>E1861/D1861</f>
        <v>1.3183333333333334</v>
      </c>
      <c r="R1861">
        <f>IFERROR(ROUND(E1861/N1861,0),0)</f>
        <v>71</v>
      </c>
      <c r="S1861" t="str">
        <f t="shared" si="118"/>
        <v>music</v>
      </c>
      <c r="T1861" t="str">
        <f t="shared" si="119"/>
        <v>rock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0">
        <f t="shared" si="116"/>
        <v>41695.70930555556</v>
      </c>
      <c r="K1862">
        <v>1389891684</v>
      </c>
      <c r="L1862" s="10">
        <f t="shared" si="117"/>
        <v>41674.70930555556</v>
      </c>
      <c r="M1862" t="b">
        <v>0</v>
      </c>
      <c r="N1862">
        <v>19</v>
      </c>
      <c r="O1862" t="b">
        <v>1</v>
      </c>
      <c r="P1862" t="s">
        <v>8276</v>
      </c>
      <c r="Q1862" s="6">
        <f>E1862/D1862</f>
        <v>1.3346666666666667</v>
      </c>
      <c r="R1862">
        <f>IFERROR(ROUND(E1862/N1862,0),0)</f>
        <v>53</v>
      </c>
      <c r="S1862" t="str">
        <f t="shared" si="118"/>
        <v>music</v>
      </c>
      <c r="T1862" t="str">
        <f t="shared" si="119"/>
        <v>rock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0">
        <f t="shared" si="116"/>
        <v>42049.300243055557</v>
      </c>
      <c r="K1863">
        <v>1419664341</v>
      </c>
      <c r="L1863" s="10">
        <f t="shared" si="117"/>
        <v>42019.300243055557</v>
      </c>
      <c r="M1863" t="b">
        <v>0</v>
      </c>
      <c r="N1863">
        <v>0</v>
      </c>
      <c r="O1863" t="b">
        <v>0</v>
      </c>
      <c r="P1863" t="s">
        <v>8283</v>
      </c>
      <c r="Q1863" s="6">
        <f>E1863/D1863</f>
        <v>0</v>
      </c>
      <c r="R1863">
        <f>IFERROR(ROUND(E1863/N1863,0),0)</f>
        <v>0</v>
      </c>
      <c r="S1863" t="str">
        <f t="shared" si="118"/>
        <v>games</v>
      </c>
      <c r="T1863" t="str">
        <f t="shared" si="119"/>
        <v>mobile games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0">
        <f t="shared" si="116"/>
        <v>42821.3125</v>
      </c>
      <c r="K1864">
        <v>1484912974</v>
      </c>
      <c r="L1864" s="10">
        <f t="shared" si="117"/>
        <v>42774.492754629631</v>
      </c>
      <c r="M1864" t="b">
        <v>0</v>
      </c>
      <c r="N1864">
        <v>16</v>
      </c>
      <c r="O1864" t="b">
        <v>0</v>
      </c>
      <c r="P1864" t="s">
        <v>8283</v>
      </c>
      <c r="Q1864" s="6">
        <f>E1864/D1864</f>
        <v>8.0833333333333326E-2</v>
      </c>
      <c r="R1864">
        <f>IFERROR(ROUND(E1864/N1864,0),0)</f>
        <v>91</v>
      </c>
      <c r="S1864" t="str">
        <f t="shared" si="118"/>
        <v>games</v>
      </c>
      <c r="T1864" t="str">
        <f t="shared" si="119"/>
        <v>mobile games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0">
        <f t="shared" si="116"/>
        <v>41821.797280092593</v>
      </c>
      <c r="K1865">
        <v>1400008085</v>
      </c>
      <c r="L1865" s="10">
        <f t="shared" si="117"/>
        <v>41791.797280092593</v>
      </c>
      <c r="M1865" t="b">
        <v>0</v>
      </c>
      <c r="N1865">
        <v>2</v>
      </c>
      <c r="O1865" t="b">
        <v>0</v>
      </c>
      <c r="P1865" t="s">
        <v>8283</v>
      </c>
      <c r="Q1865" s="6">
        <f>E1865/D1865</f>
        <v>4.0000000000000001E-3</v>
      </c>
      <c r="R1865">
        <f>IFERROR(ROUND(E1865/N1865,0),0)</f>
        <v>5</v>
      </c>
      <c r="S1865" t="str">
        <f t="shared" si="118"/>
        <v>games</v>
      </c>
      <c r="T1865" t="str">
        <f t="shared" si="119"/>
        <v>mobile games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0">
        <f t="shared" si="116"/>
        <v>41782.716435185182</v>
      </c>
      <c r="K1866">
        <v>1396631500</v>
      </c>
      <c r="L1866" s="10">
        <f t="shared" si="117"/>
        <v>41752.716435185182</v>
      </c>
      <c r="M1866" t="b">
        <v>0</v>
      </c>
      <c r="N1866">
        <v>48</v>
      </c>
      <c r="O1866" t="b">
        <v>0</v>
      </c>
      <c r="P1866" t="s">
        <v>8283</v>
      </c>
      <c r="Q1866" s="6">
        <f>E1866/D1866</f>
        <v>0.42892307692307691</v>
      </c>
      <c r="R1866">
        <f>IFERROR(ROUND(E1866/N1866,0),0)</f>
        <v>58</v>
      </c>
      <c r="S1866" t="str">
        <f t="shared" si="118"/>
        <v>games</v>
      </c>
      <c r="T1866" t="str">
        <f t="shared" si="119"/>
        <v>mobile games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0">
        <f t="shared" si="116"/>
        <v>42699.409108796295</v>
      </c>
      <c r="K1867">
        <v>1475398147</v>
      </c>
      <c r="L1867" s="10">
        <f t="shared" si="117"/>
        <v>42664.367442129631</v>
      </c>
      <c r="M1867" t="b">
        <v>0</v>
      </c>
      <c r="N1867">
        <v>2</v>
      </c>
      <c r="O1867" t="b">
        <v>0</v>
      </c>
      <c r="P1867" t="s">
        <v>8283</v>
      </c>
      <c r="Q1867" s="6">
        <f>E1867/D1867</f>
        <v>3.6363636363636364E-5</v>
      </c>
      <c r="R1867">
        <f>IFERROR(ROUND(E1867/N1867,0),0)</f>
        <v>2</v>
      </c>
      <c r="S1867" t="str">
        <f t="shared" si="118"/>
        <v>games</v>
      </c>
      <c r="T1867" t="str">
        <f t="shared" si="119"/>
        <v>mobile games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0">
        <f t="shared" si="116"/>
        <v>42814.166666666672</v>
      </c>
      <c r="K1868">
        <v>1483768497</v>
      </c>
      <c r="L1868" s="10">
        <f t="shared" si="117"/>
        <v>42761.246493055558</v>
      </c>
      <c r="M1868" t="b">
        <v>0</v>
      </c>
      <c r="N1868">
        <v>2</v>
      </c>
      <c r="O1868" t="b">
        <v>0</v>
      </c>
      <c r="P1868" t="s">
        <v>8283</v>
      </c>
      <c r="Q1868" s="6">
        <f>E1868/D1868</f>
        <v>5.0000000000000001E-3</v>
      </c>
      <c r="R1868">
        <f>IFERROR(ROUND(E1868/N1868,0),0)</f>
        <v>63</v>
      </c>
      <c r="S1868" t="str">
        <f t="shared" si="118"/>
        <v>games</v>
      </c>
      <c r="T1868" t="str">
        <f t="shared" si="119"/>
        <v>mobile games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0">
        <f t="shared" si="116"/>
        <v>42698.924907407403</v>
      </c>
      <c r="K1869">
        <v>1475791912</v>
      </c>
      <c r="L1869" s="10">
        <f t="shared" si="117"/>
        <v>42668.924907407403</v>
      </c>
      <c r="M1869" t="b">
        <v>0</v>
      </c>
      <c r="N1869">
        <v>1</v>
      </c>
      <c r="O1869" t="b">
        <v>0</v>
      </c>
      <c r="P1869" t="s">
        <v>8283</v>
      </c>
      <c r="Q1869" s="6">
        <f>E1869/D1869</f>
        <v>5.0000000000000001E-4</v>
      </c>
      <c r="R1869">
        <f>IFERROR(ROUND(E1869/N1869,0),0)</f>
        <v>10</v>
      </c>
      <c r="S1869" t="str">
        <f t="shared" si="118"/>
        <v>games</v>
      </c>
      <c r="T1869" t="str">
        <f t="shared" si="119"/>
        <v>mobile games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0">
        <f t="shared" si="116"/>
        <v>42372.332638888889</v>
      </c>
      <c r="K1870">
        <v>1448044925</v>
      </c>
      <c r="L1870" s="10">
        <f t="shared" si="117"/>
        <v>42347.779224537036</v>
      </c>
      <c r="M1870" t="b">
        <v>0</v>
      </c>
      <c r="N1870">
        <v>17</v>
      </c>
      <c r="O1870" t="b">
        <v>0</v>
      </c>
      <c r="P1870" t="s">
        <v>8283</v>
      </c>
      <c r="Q1870" s="6">
        <f>E1870/D1870</f>
        <v>4.8680000000000001E-2</v>
      </c>
      <c r="R1870">
        <f>IFERROR(ROUND(E1870/N1870,0),0)</f>
        <v>72</v>
      </c>
      <c r="S1870" t="str">
        <f t="shared" si="118"/>
        <v>games</v>
      </c>
      <c r="T1870" t="str">
        <f t="shared" si="119"/>
        <v>mobile games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0">
        <f t="shared" si="116"/>
        <v>42758.002881944441</v>
      </c>
      <c r="K1871">
        <v>1480896249</v>
      </c>
      <c r="L1871" s="10">
        <f t="shared" si="117"/>
        <v>42728.002881944441</v>
      </c>
      <c r="M1871" t="b">
        <v>0</v>
      </c>
      <c r="N1871">
        <v>0</v>
      </c>
      <c r="O1871" t="b">
        <v>0</v>
      </c>
      <c r="P1871" t="s">
        <v>8283</v>
      </c>
      <c r="Q1871" s="6">
        <f>E1871/D1871</f>
        <v>0</v>
      </c>
      <c r="R1871">
        <f>IFERROR(ROUND(E1871/N1871,0),0)</f>
        <v>0</v>
      </c>
      <c r="S1871" t="str">
        <f t="shared" si="118"/>
        <v>games</v>
      </c>
      <c r="T1871" t="str">
        <f t="shared" si="119"/>
        <v>mobile games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0">
        <f t="shared" si="116"/>
        <v>42419.178472222222</v>
      </c>
      <c r="K1872">
        <v>1451723535</v>
      </c>
      <c r="L1872" s="10">
        <f t="shared" si="117"/>
        <v>42390.355729166666</v>
      </c>
      <c r="M1872" t="b">
        <v>0</v>
      </c>
      <c r="N1872">
        <v>11</v>
      </c>
      <c r="O1872" t="b">
        <v>0</v>
      </c>
      <c r="P1872" t="s">
        <v>8283</v>
      </c>
      <c r="Q1872" s="6">
        <f>E1872/D1872</f>
        <v>0.10314285714285715</v>
      </c>
      <c r="R1872">
        <f>IFERROR(ROUND(E1872/N1872,0),0)</f>
        <v>33</v>
      </c>
      <c r="S1872" t="str">
        <f t="shared" si="118"/>
        <v>games</v>
      </c>
      <c r="T1872" t="str">
        <f t="shared" si="119"/>
        <v>mobile games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0">
        <f t="shared" si="116"/>
        <v>41982.825243055559</v>
      </c>
      <c r="K1873">
        <v>1413053301</v>
      </c>
      <c r="L1873" s="10">
        <f t="shared" si="117"/>
        <v>41942.783576388887</v>
      </c>
      <c r="M1873" t="b">
        <v>0</v>
      </c>
      <c r="N1873">
        <v>95</v>
      </c>
      <c r="O1873" t="b">
        <v>0</v>
      </c>
      <c r="P1873" t="s">
        <v>8283</v>
      </c>
      <c r="Q1873" s="6">
        <f>E1873/D1873</f>
        <v>0.7178461538461538</v>
      </c>
      <c r="R1873">
        <f>IFERROR(ROUND(E1873/N1873,0),0)</f>
        <v>49</v>
      </c>
      <c r="S1873" t="str">
        <f t="shared" si="118"/>
        <v>games</v>
      </c>
      <c r="T1873" t="str">
        <f t="shared" si="119"/>
        <v>mobile games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0">
        <f t="shared" si="116"/>
        <v>42204.129652777774</v>
      </c>
      <c r="K1874">
        <v>1433041602</v>
      </c>
      <c r="L1874" s="10">
        <f t="shared" si="117"/>
        <v>42174.129652777774</v>
      </c>
      <c r="M1874" t="b">
        <v>0</v>
      </c>
      <c r="N1874">
        <v>13</v>
      </c>
      <c r="O1874" t="b">
        <v>0</v>
      </c>
      <c r="P1874" t="s">
        <v>8283</v>
      </c>
      <c r="Q1874" s="6">
        <f>E1874/D1874</f>
        <v>1.06E-2</v>
      </c>
      <c r="R1874">
        <f>IFERROR(ROUND(E1874/N1874,0),0)</f>
        <v>16</v>
      </c>
      <c r="S1874" t="str">
        <f t="shared" si="118"/>
        <v>games</v>
      </c>
      <c r="T1874" t="str">
        <f t="shared" si="119"/>
        <v>mobile games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0">
        <f t="shared" si="116"/>
        <v>42212.697916666672</v>
      </c>
      <c r="K1875">
        <v>1433861210</v>
      </c>
      <c r="L1875" s="10">
        <f t="shared" si="117"/>
        <v>42183.615856481483</v>
      </c>
      <c r="M1875" t="b">
        <v>0</v>
      </c>
      <c r="N1875">
        <v>2</v>
      </c>
      <c r="O1875" t="b">
        <v>0</v>
      </c>
      <c r="P1875" t="s">
        <v>8283</v>
      </c>
      <c r="Q1875" s="6">
        <f>E1875/D1875</f>
        <v>4.4999999999999997E-3</v>
      </c>
      <c r="R1875">
        <f>IFERROR(ROUND(E1875/N1875,0),0)</f>
        <v>18</v>
      </c>
      <c r="S1875" t="str">
        <f t="shared" si="118"/>
        <v>games</v>
      </c>
      <c r="T1875" t="str">
        <f t="shared" si="119"/>
        <v>mobile games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0">
        <f t="shared" si="116"/>
        <v>42568.969131944439</v>
      </c>
      <c r="K1876">
        <v>1465427733</v>
      </c>
      <c r="L1876" s="10">
        <f t="shared" si="117"/>
        <v>42548.969131944439</v>
      </c>
      <c r="M1876" t="b">
        <v>0</v>
      </c>
      <c r="N1876">
        <v>2</v>
      </c>
      <c r="O1876" t="b">
        <v>0</v>
      </c>
      <c r="P1876" t="s">
        <v>8283</v>
      </c>
      <c r="Q1876" s="6">
        <f>E1876/D1876</f>
        <v>1.6249999999999999E-4</v>
      </c>
      <c r="R1876">
        <f>IFERROR(ROUND(E1876/N1876,0),0)</f>
        <v>13</v>
      </c>
      <c r="S1876" t="str">
        <f t="shared" si="118"/>
        <v>games</v>
      </c>
      <c r="T1876" t="str">
        <f t="shared" si="119"/>
        <v>mobile games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0">
        <f t="shared" si="116"/>
        <v>42607.899398148147</v>
      </c>
      <c r="K1877">
        <v>1465335308</v>
      </c>
      <c r="L1877" s="10">
        <f t="shared" si="117"/>
        <v>42547.899398148147</v>
      </c>
      <c r="M1877" t="b">
        <v>0</v>
      </c>
      <c r="N1877">
        <v>3</v>
      </c>
      <c r="O1877" t="b">
        <v>0</v>
      </c>
      <c r="P1877" t="s">
        <v>8283</v>
      </c>
      <c r="Q1877" s="6">
        <f>E1877/D1877</f>
        <v>5.1000000000000004E-3</v>
      </c>
      <c r="R1877">
        <f>IFERROR(ROUND(E1877/N1877,0),0)</f>
        <v>17</v>
      </c>
      <c r="S1877" t="str">
        <f t="shared" si="118"/>
        <v>games</v>
      </c>
      <c r="T1877" t="str">
        <f t="shared" si="119"/>
        <v>mobile games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0">
        <f t="shared" si="116"/>
        <v>41825.284780092596</v>
      </c>
      <c r="K1878">
        <v>1400309405</v>
      </c>
      <c r="L1878" s="10">
        <f t="shared" si="117"/>
        <v>41795.284780092596</v>
      </c>
      <c r="M1878" t="b">
        <v>0</v>
      </c>
      <c r="N1878">
        <v>0</v>
      </c>
      <c r="O1878" t="b">
        <v>0</v>
      </c>
      <c r="P1878" t="s">
        <v>8283</v>
      </c>
      <c r="Q1878" s="6">
        <f>E1878/D1878</f>
        <v>0</v>
      </c>
      <c r="R1878">
        <f>IFERROR(ROUND(E1878/N1878,0),0)</f>
        <v>0</v>
      </c>
      <c r="S1878" t="str">
        <f t="shared" si="118"/>
        <v>games</v>
      </c>
      <c r="T1878" t="str">
        <f t="shared" si="119"/>
        <v>mobile games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0">
        <f t="shared" si="116"/>
        <v>42083.029224537036</v>
      </c>
      <c r="K1879">
        <v>1422664925</v>
      </c>
      <c r="L1879" s="10">
        <f t="shared" si="117"/>
        <v>42054.029224537036</v>
      </c>
      <c r="M1879" t="b">
        <v>0</v>
      </c>
      <c r="N1879">
        <v>0</v>
      </c>
      <c r="O1879" t="b">
        <v>0</v>
      </c>
      <c r="P1879" t="s">
        <v>8283</v>
      </c>
      <c r="Q1879" s="6">
        <f>E1879/D1879</f>
        <v>0</v>
      </c>
      <c r="R1879">
        <f>IFERROR(ROUND(E1879/N1879,0),0)</f>
        <v>0</v>
      </c>
      <c r="S1879" t="str">
        <f t="shared" si="118"/>
        <v>games</v>
      </c>
      <c r="T1879" t="str">
        <f t="shared" si="119"/>
        <v>mobile games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0">
        <f t="shared" si="116"/>
        <v>41822.008738425924</v>
      </c>
      <c r="K1880">
        <v>1400026355</v>
      </c>
      <c r="L1880" s="10">
        <f t="shared" si="117"/>
        <v>41792.008738425924</v>
      </c>
      <c r="M1880" t="b">
        <v>0</v>
      </c>
      <c r="N1880">
        <v>0</v>
      </c>
      <c r="O1880" t="b">
        <v>0</v>
      </c>
      <c r="P1880" t="s">
        <v>8283</v>
      </c>
      <c r="Q1880" s="6">
        <f>E1880/D1880</f>
        <v>0</v>
      </c>
      <c r="R1880">
        <f>IFERROR(ROUND(E1880/N1880,0),0)</f>
        <v>0</v>
      </c>
      <c r="S1880" t="str">
        <f t="shared" si="118"/>
        <v>games</v>
      </c>
      <c r="T1880" t="str">
        <f t="shared" si="119"/>
        <v>mobile games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0">
        <f t="shared" si="116"/>
        <v>42462.607974537037</v>
      </c>
      <c r="K1881">
        <v>1455377729</v>
      </c>
      <c r="L1881" s="10">
        <f t="shared" si="117"/>
        <v>42432.649641203709</v>
      </c>
      <c r="M1881" t="b">
        <v>0</v>
      </c>
      <c r="N1881">
        <v>2</v>
      </c>
      <c r="O1881" t="b">
        <v>0</v>
      </c>
      <c r="P1881" t="s">
        <v>8283</v>
      </c>
      <c r="Q1881" s="6">
        <f>E1881/D1881</f>
        <v>1.1999999999999999E-3</v>
      </c>
      <c r="R1881">
        <f>IFERROR(ROUND(E1881/N1881,0),0)</f>
        <v>3</v>
      </c>
      <c r="S1881" t="str">
        <f t="shared" si="118"/>
        <v>games</v>
      </c>
      <c r="T1881" t="str">
        <f t="shared" si="119"/>
        <v>mobile games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0">
        <f t="shared" si="116"/>
        <v>42478.525231481486</v>
      </c>
      <c r="K1882">
        <v>1456839380</v>
      </c>
      <c r="L1882" s="10">
        <f t="shared" si="117"/>
        <v>42449.566898148143</v>
      </c>
      <c r="M1882" t="b">
        <v>0</v>
      </c>
      <c r="N1882">
        <v>24</v>
      </c>
      <c r="O1882" t="b">
        <v>0</v>
      </c>
      <c r="P1882" t="s">
        <v>8283</v>
      </c>
      <c r="Q1882" s="6">
        <f>E1882/D1882</f>
        <v>0.20080000000000001</v>
      </c>
      <c r="R1882">
        <f>IFERROR(ROUND(E1882/N1882,0),0)</f>
        <v>42</v>
      </c>
      <c r="S1882" t="str">
        <f t="shared" si="118"/>
        <v>games</v>
      </c>
      <c r="T1882" t="str">
        <f t="shared" si="119"/>
        <v>mobile games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0">
        <f t="shared" si="116"/>
        <v>42092.110983796301</v>
      </c>
      <c r="K1883">
        <v>1423366789</v>
      </c>
      <c r="L1883" s="10">
        <f t="shared" si="117"/>
        <v>42062.152650462958</v>
      </c>
      <c r="M1883" t="b">
        <v>0</v>
      </c>
      <c r="N1883">
        <v>70</v>
      </c>
      <c r="O1883" t="b">
        <v>1</v>
      </c>
      <c r="P1883" t="s">
        <v>8279</v>
      </c>
      <c r="Q1883" s="6">
        <f>E1883/D1883</f>
        <v>1.726845</v>
      </c>
      <c r="R1883">
        <f>IFERROR(ROUND(E1883/N1883,0),0)</f>
        <v>49</v>
      </c>
      <c r="S1883" t="str">
        <f t="shared" si="118"/>
        <v>music</v>
      </c>
      <c r="T1883" t="str">
        <f t="shared" si="119"/>
        <v>indie rock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0">
        <f t="shared" si="116"/>
        <v>41119.991666666669</v>
      </c>
      <c r="K1884">
        <v>1339109212</v>
      </c>
      <c r="L1884" s="10">
        <f t="shared" si="117"/>
        <v>41086.949212962965</v>
      </c>
      <c r="M1884" t="b">
        <v>0</v>
      </c>
      <c r="N1884">
        <v>81</v>
      </c>
      <c r="O1884" t="b">
        <v>1</v>
      </c>
      <c r="P1884" t="s">
        <v>8279</v>
      </c>
      <c r="Q1884" s="6">
        <f>E1884/D1884</f>
        <v>1.008955223880597</v>
      </c>
      <c r="R1884">
        <f>IFERROR(ROUND(E1884/N1884,0),0)</f>
        <v>42</v>
      </c>
      <c r="S1884" t="str">
        <f t="shared" si="118"/>
        <v>music</v>
      </c>
      <c r="T1884" t="str">
        <f t="shared" si="119"/>
        <v>indie rock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0">
        <f t="shared" si="116"/>
        <v>41026.906342592592</v>
      </c>
      <c r="K1885">
        <v>1331333108</v>
      </c>
      <c r="L1885" s="10">
        <f t="shared" si="117"/>
        <v>40996.948009259257</v>
      </c>
      <c r="M1885" t="b">
        <v>0</v>
      </c>
      <c r="N1885">
        <v>32</v>
      </c>
      <c r="O1885" t="b">
        <v>1</v>
      </c>
      <c r="P1885" t="s">
        <v>8279</v>
      </c>
      <c r="Q1885" s="6">
        <f>E1885/D1885</f>
        <v>1.0480480480480481</v>
      </c>
      <c r="R1885">
        <f>IFERROR(ROUND(E1885/N1885,0),0)</f>
        <v>33</v>
      </c>
      <c r="S1885" t="str">
        <f t="shared" si="118"/>
        <v>music</v>
      </c>
      <c r="T1885" t="str">
        <f t="shared" si="119"/>
        <v>indie rock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0">
        <f t="shared" si="116"/>
        <v>41259.5</v>
      </c>
      <c r="K1886">
        <v>1350967535</v>
      </c>
      <c r="L1886" s="10">
        <f t="shared" si="117"/>
        <v>41224.198321759257</v>
      </c>
      <c r="M1886" t="b">
        <v>0</v>
      </c>
      <c r="N1886">
        <v>26</v>
      </c>
      <c r="O1886" t="b">
        <v>1</v>
      </c>
      <c r="P1886" t="s">
        <v>8279</v>
      </c>
      <c r="Q1886" s="6">
        <f>E1886/D1886</f>
        <v>1.351</v>
      </c>
      <c r="R1886">
        <f>IFERROR(ROUND(E1886/N1886,0),0)</f>
        <v>52</v>
      </c>
      <c r="S1886" t="str">
        <f t="shared" si="118"/>
        <v>music</v>
      </c>
      <c r="T1886" t="str">
        <f t="shared" si="119"/>
        <v>indie rock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0">
        <f t="shared" si="116"/>
        <v>41150.916666666664</v>
      </c>
      <c r="K1887">
        <v>1341800110</v>
      </c>
      <c r="L1887" s="10">
        <f t="shared" si="117"/>
        <v>41118.093865740739</v>
      </c>
      <c r="M1887" t="b">
        <v>0</v>
      </c>
      <c r="N1887">
        <v>105</v>
      </c>
      <c r="O1887" t="b">
        <v>1</v>
      </c>
      <c r="P1887" t="s">
        <v>8279</v>
      </c>
      <c r="Q1887" s="6">
        <f>E1887/D1887</f>
        <v>1.1632786885245903</v>
      </c>
      <c r="R1887">
        <f>IFERROR(ROUND(E1887/N1887,0),0)</f>
        <v>51</v>
      </c>
      <c r="S1887" t="str">
        <f t="shared" si="118"/>
        <v>music</v>
      </c>
      <c r="T1887" t="str">
        <f t="shared" si="119"/>
        <v>indie rock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0">
        <f t="shared" si="116"/>
        <v>41974.94835648148</v>
      </c>
      <c r="K1888">
        <v>1413236738</v>
      </c>
      <c r="L1888" s="10">
        <f t="shared" si="117"/>
        <v>41944.906689814816</v>
      </c>
      <c r="M1888" t="b">
        <v>0</v>
      </c>
      <c r="N1888">
        <v>29</v>
      </c>
      <c r="O1888" t="b">
        <v>1</v>
      </c>
      <c r="P1888" t="s">
        <v>8279</v>
      </c>
      <c r="Q1888" s="6">
        <f>E1888/D1888</f>
        <v>1.0208333333333333</v>
      </c>
      <c r="R1888">
        <f>IFERROR(ROUND(E1888/N1888,0),0)</f>
        <v>42</v>
      </c>
      <c r="S1888" t="str">
        <f t="shared" si="118"/>
        <v>music</v>
      </c>
      <c r="T1888" t="str">
        <f t="shared" si="119"/>
        <v>indie rock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0">
        <f t="shared" si="116"/>
        <v>42360.895833333328</v>
      </c>
      <c r="K1889">
        <v>1447614732</v>
      </c>
      <c r="L1889" s="10">
        <f t="shared" si="117"/>
        <v>42342.800138888888</v>
      </c>
      <c r="M1889" t="b">
        <v>0</v>
      </c>
      <c r="N1889">
        <v>8</v>
      </c>
      <c r="O1889" t="b">
        <v>1</v>
      </c>
      <c r="P1889" t="s">
        <v>8279</v>
      </c>
      <c r="Q1889" s="6">
        <f>E1889/D1889</f>
        <v>1.1116666666666666</v>
      </c>
      <c r="R1889">
        <f>IFERROR(ROUND(E1889/N1889,0),0)</f>
        <v>417</v>
      </c>
      <c r="S1889" t="str">
        <f t="shared" si="118"/>
        <v>music</v>
      </c>
      <c r="T1889" t="str">
        <f t="shared" si="119"/>
        <v>indie rock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0">
        <f t="shared" si="116"/>
        <v>40349.207638888889</v>
      </c>
      <c r="K1890">
        <v>1272692732</v>
      </c>
      <c r="L1890" s="10">
        <f t="shared" si="117"/>
        <v>40318.239953703705</v>
      </c>
      <c r="M1890" t="b">
        <v>0</v>
      </c>
      <c r="N1890">
        <v>89</v>
      </c>
      <c r="O1890" t="b">
        <v>1</v>
      </c>
      <c r="P1890" t="s">
        <v>8279</v>
      </c>
      <c r="Q1890" s="6">
        <f>E1890/D1890</f>
        <v>1.6608000000000001</v>
      </c>
      <c r="R1890">
        <f>IFERROR(ROUND(E1890/N1890,0),0)</f>
        <v>47</v>
      </c>
      <c r="S1890" t="str">
        <f t="shared" si="118"/>
        <v>music</v>
      </c>
      <c r="T1890" t="str">
        <f t="shared" si="119"/>
        <v>indie rock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0">
        <f t="shared" si="116"/>
        <v>41363.751689814817</v>
      </c>
      <c r="K1891">
        <v>1359140546</v>
      </c>
      <c r="L1891" s="10">
        <f t="shared" si="117"/>
        <v>41318.793356481481</v>
      </c>
      <c r="M1891" t="b">
        <v>0</v>
      </c>
      <c r="N1891">
        <v>44</v>
      </c>
      <c r="O1891" t="b">
        <v>1</v>
      </c>
      <c r="P1891" t="s">
        <v>8279</v>
      </c>
      <c r="Q1891" s="6">
        <f>E1891/D1891</f>
        <v>1.0660000000000001</v>
      </c>
      <c r="R1891">
        <f>IFERROR(ROUND(E1891/N1891,0),0)</f>
        <v>48</v>
      </c>
      <c r="S1891" t="str">
        <f t="shared" si="118"/>
        <v>music</v>
      </c>
      <c r="T1891" t="str">
        <f t="shared" si="119"/>
        <v>indie rock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0">
        <f t="shared" si="116"/>
        <v>41277.786203703705</v>
      </c>
      <c r="K1892">
        <v>1353005528</v>
      </c>
      <c r="L1892" s="10">
        <f t="shared" si="117"/>
        <v>41247.786203703705</v>
      </c>
      <c r="M1892" t="b">
        <v>0</v>
      </c>
      <c r="N1892">
        <v>246</v>
      </c>
      <c r="O1892" t="b">
        <v>1</v>
      </c>
      <c r="P1892" t="s">
        <v>8279</v>
      </c>
      <c r="Q1892" s="6">
        <f>E1892/D1892</f>
        <v>1.4458441666666668</v>
      </c>
      <c r="R1892">
        <f>IFERROR(ROUND(E1892/N1892,0),0)</f>
        <v>71</v>
      </c>
      <c r="S1892" t="str">
        <f t="shared" si="118"/>
        <v>music</v>
      </c>
      <c r="T1892" t="str">
        <f t="shared" si="119"/>
        <v>indie rock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0">
        <f t="shared" si="116"/>
        <v>40400.25</v>
      </c>
      <c r="K1893">
        <v>1275851354</v>
      </c>
      <c r="L1893" s="10">
        <f t="shared" si="117"/>
        <v>40354.798078703701</v>
      </c>
      <c r="M1893" t="b">
        <v>0</v>
      </c>
      <c r="N1893">
        <v>120</v>
      </c>
      <c r="O1893" t="b">
        <v>1</v>
      </c>
      <c r="P1893" t="s">
        <v>8279</v>
      </c>
      <c r="Q1893" s="6">
        <f>E1893/D1893</f>
        <v>1.0555000000000001</v>
      </c>
      <c r="R1893">
        <f>IFERROR(ROUND(E1893/N1893,0),0)</f>
        <v>88</v>
      </c>
      <c r="S1893" t="str">
        <f t="shared" si="118"/>
        <v>music</v>
      </c>
      <c r="T1893" t="str">
        <f t="shared" si="119"/>
        <v>indie rock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0">
        <f t="shared" si="116"/>
        <v>40720.637511574074</v>
      </c>
      <c r="K1894">
        <v>1304867881</v>
      </c>
      <c r="L1894" s="10">
        <f t="shared" si="117"/>
        <v>40690.637511574074</v>
      </c>
      <c r="M1894" t="b">
        <v>0</v>
      </c>
      <c r="N1894">
        <v>26</v>
      </c>
      <c r="O1894" t="b">
        <v>1</v>
      </c>
      <c r="P1894" t="s">
        <v>8279</v>
      </c>
      <c r="Q1894" s="6">
        <f>E1894/D1894</f>
        <v>1.3660000000000001</v>
      </c>
      <c r="R1894">
        <f>IFERROR(ROUND(E1894/N1894,0),0)</f>
        <v>26</v>
      </c>
      <c r="S1894" t="str">
        <f t="shared" si="118"/>
        <v>music</v>
      </c>
      <c r="T1894" t="str">
        <f t="shared" si="119"/>
        <v>indie rock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0">
        <f t="shared" si="116"/>
        <v>40668.165972222225</v>
      </c>
      <c r="K1895">
        <v>1301524585</v>
      </c>
      <c r="L1895" s="10">
        <f t="shared" si="117"/>
        <v>40651.94195601852</v>
      </c>
      <c r="M1895" t="b">
        <v>0</v>
      </c>
      <c r="N1895">
        <v>45</v>
      </c>
      <c r="O1895" t="b">
        <v>1</v>
      </c>
      <c r="P1895" t="s">
        <v>8279</v>
      </c>
      <c r="Q1895" s="6">
        <f>E1895/D1895</f>
        <v>1.04</v>
      </c>
      <c r="R1895">
        <f>IFERROR(ROUND(E1895/N1895,0),0)</f>
        <v>58</v>
      </c>
      <c r="S1895" t="str">
        <f t="shared" si="118"/>
        <v>music</v>
      </c>
      <c r="T1895" t="str">
        <f t="shared" si="119"/>
        <v>indie rock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0">
        <f t="shared" si="116"/>
        <v>40970.90489583333</v>
      </c>
      <c r="K1896">
        <v>1326404583</v>
      </c>
      <c r="L1896" s="10">
        <f t="shared" si="117"/>
        <v>40939.90489583333</v>
      </c>
      <c r="M1896" t="b">
        <v>0</v>
      </c>
      <c r="N1896">
        <v>20</v>
      </c>
      <c r="O1896" t="b">
        <v>1</v>
      </c>
      <c r="P1896" t="s">
        <v>8279</v>
      </c>
      <c r="Q1896" s="6">
        <f>E1896/D1896</f>
        <v>1.145</v>
      </c>
      <c r="R1896">
        <f>IFERROR(ROUND(E1896/N1896,0),0)</f>
        <v>57</v>
      </c>
      <c r="S1896" t="str">
        <f t="shared" si="118"/>
        <v>music</v>
      </c>
      <c r="T1896" t="str">
        <f t="shared" si="119"/>
        <v>indie rock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0">
        <f t="shared" si="116"/>
        <v>42316.746782407412</v>
      </c>
      <c r="K1897">
        <v>1442771722</v>
      </c>
      <c r="L1897" s="10">
        <f t="shared" si="117"/>
        <v>42286.746782407412</v>
      </c>
      <c r="M1897" t="b">
        <v>0</v>
      </c>
      <c r="N1897">
        <v>47</v>
      </c>
      <c r="O1897" t="b">
        <v>1</v>
      </c>
      <c r="P1897" t="s">
        <v>8279</v>
      </c>
      <c r="Q1897" s="6">
        <f>E1897/D1897</f>
        <v>1.0171957671957672</v>
      </c>
      <c r="R1897">
        <f>IFERROR(ROUND(E1897/N1897,0),0)</f>
        <v>196</v>
      </c>
      <c r="S1897" t="str">
        <f t="shared" si="118"/>
        <v>music</v>
      </c>
      <c r="T1897" t="str">
        <f t="shared" si="119"/>
        <v>indie rock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0">
        <f t="shared" si="116"/>
        <v>41030.710243055553</v>
      </c>
      <c r="K1898">
        <v>1331658165</v>
      </c>
      <c r="L1898" s="10">
        <f t="shared" si="117"/>
        <v>41000.710243055553</v>
      </c>
      <c r="M1898" t="b">
        <v>0</v>
      </c>
      <c r="N1898">
        <v>13</v>
      </c>
      <c r="O1898" t="b">
        <v>1</v>
      </c>
      <c r="P1898" t="s">
        <v>8279</v>
      </c>
      <c r="Q1898" s="6">
        <f>E1898/D1898</f>
        <v>1.2394678492239468</v>
      </c>
      <c r="R1898">
        <f>IFERROR(ROUND(E1898/N1898,0),0)</f>
        <v>43</v>
      </c>
      <c r="S1898" t="str">
        <f t="shared" si="118"/>
        <v>music</v>
      </c>
      <c r="T1898" t="str">
        <f t="shared" si="119"/>
        <v>indie rock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0">
        <f t="shared" si="116"/>
        <v>41721.875</v>
      </c>
      <c r="K1899">
        <v>1392040806</v>
      </c>
      <c r="L1899" s="10">
        <f t="shared" si="117"/>
        <v>41699.583402777775</v>
      </c>
      <c r="M1899" t="b">
        <v>0</v>
      </c>
      <c r="N1899">
        <v>183</v>
      </c>
      <c r="O1899" t="b">
        <v>1</v>
      </c>
      <c r="P1899" t="s">
        <v>8279</v>
      </c>
      <c r="Q1899" s="6">
        <f>E1899/D1899</f>
        <v>1.0245669291338582</v>
      </c>
      <c r="R1899">
        <f>IFERROR(ROUND(E1899/N1899,0),0)</f>
        <v>36</v>
      </c>
      <c r="S1899" t="str">
        <f t="shared" si="118"/>
        <v>music</v>
      </c>
      <c r="T1899" t="str">
        <f t="shared" si="119"/>
        <v>indie rock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0">
        <f t="shared" si="116"/>
        <v>42420.75</v>
      </c>
      <c r="K1900">
        <v>1451277473</v>
      </c>
      <c r="L1900" s="10">
        <f t="shared" si="117"/>
        <v>42385.192974537036</v>
      </c>
      <c r="M1900" t="b">
        <v>0</v>
      </c>
      <c r="N1900">
        <v>21</v>
      </c>
      <c r="O1900" t="b">
        <v>1</v>
      </c>
      <c r="P1900" t="s">
        <v>8279</v>
      </c>
      <c r="Q1900" s="6">
        <f>E1900/D1900</f>
        <v>1.4450000000000001</v>
      </c>
      <c r="R1900">
        <f>IFERROR(ROUND(E1900/N1900,0),0)</f>
        <v>69</v>
      </c>
      <c r="S1900" t="str">
        <f t="shared" si="118"/>
        <v>music</v>
      </c>
      <c r="T1900" t="str">
        <f t="shared" si="119"/>
        <v>indie rock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0">
        <f t="shared" si="116"/>
        <v>42107.90006944444</v>
      </c>
      <c r="K1901">
        <v>1424730966</v>
      </c>
      <c r="L1901" s="10">
        <f t="shared" si="117"/>
        <v>42077.941736111112</v>
      </c>
      <c r="M1901" t="b">
        <v>0</v>
      </c>
      <c r="N1901">
        <v>42</v>
      </c>
      <c r="O1901" t="b">
        <v>1</v>
      </c>
      <c r="P1901" t="s">
        <v>8279</v>
      </c>
      <c r="Q1901" s="6">
        <f>E1901/D1901</f>
        <v>1.3333333333333333</v>
      </c>
      <c r="R1901">
        <f>IFERROR(ROUND(E1901/N1901,0),0)</f>
        <v>29</v>
      </c>
      <c r="S1901" t="str">
        <f t="shared" si="118"/>
        <v>music</v>
      </c>
      <c r="T1901" t="str">
        <f t="shared" si="119"/>
        <v>indie rock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0">
        <f t="shared" si="116"/>
        <v>41207.415972222225</v>
      </c>
      <c r="K1902">
        <v>1347137731</v>
      </c>
      <c r="L1902" s="10">
        <f t="shared" si="117"/>
        <v>41179.871886574074</v>
      </c>
      <c r="M1902" t="b">
        <v>0</v>
      </c>
      <c r="N1902">
        <v>54</v>
      </c>
      <c r="O1902" t="b">
        <v>1</v>
      </c>
      <c r="P1902" t="s">
        <v>8279</v>
      </c>
      <c r="Q1902" s="6">
        <f>E1902/D1902</f>
        <v>1.0936440000000001</v>
      </c>
      <c r="R1902">
        <f>IFERROR(ROUND(E1902/N1902,0),0)</f>
        <v>51</v>
      </c>
      <c r="S1902" t="str">
        <f t="shared" si="118"/>
        <v>music</v>
      </c>
      <c r="T1902" t="str">
        <f t="shared" si="119"/>
        <v>indie rock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0">
        <f t="shared" si="116"/>
        <v>42165.541666666672</v>
      </c>
      <c r="K1903">
        <v>1429707729</v>
      </c>
      <c r="L1903" s="10">
        <f t="shared" si="117"/>
        <v>42135.54315972222</v>
      </c>
      <c r="M1903" t="b">
        <v>0</v>
      </c>
      <c r="N1903">
        <v>25</v>
      </c>
      <c r="O1903" t="b">
        <v>0</v>
      </c>
      <c r="P1903" t="s">
        <v>8294</v>
      </c>
      <c r="Q1903" s="6">
        <f>E1903/D1903</f>
        <v>2.696969696969697E-2</v>
      </c>
      <c r="R1903">
        <f>IFERROR(ROUND(E1903/N1903,0),0)</f>
        <v>107</v>
      </c>
      <c r="S1903" t="str">
        <f t="shared" si="118"/>
        <v>technology</v>
      </c>
      <c r="T1903" t="str">
        <f t="shared" si="119"/>
        <v>gadgets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0">
        <f t="shared" si="116"/>
        <v>42086.789895833332</v>
      </c>
      <c r="K1904">
        <v>1422903447</v>
      </c>
      <c r="L1904" s="10">
        <f t="shared" si="117"/>
        <v>42056.789895833332</v>
      </c>
      <c r="M1904" t="b">
        <v>0</v>
      </c>
      <c r="N1904">
        <v>3</v>
      </c>
      <c r="O1904" t="b">
        <v>0</v>
      </c>
      <c r="P1904" t="s">
        <v>8294</v>
      </c>
      <c r="Q1904" s="6">
        <f>E1904/D1904</f>
        <v>1.2E-2</v>
      </c>
      <c r="R1904">
        <f>IFERROR(ROUND(E1904/N1904,0),0)</f>
        <v>4</v>
      </c>
      <c r="S1904" t="str">
        <f t="shared" si="118"/>
        <v>technology</v>
      </c>
      <c r="T1904" t="str">
        <f t="shared" si="119"/>
        <v>gadgets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0">
        <f t="shared" si="116"/>
        <v>42781.770729166667</v>
      </c>
      <c r="K1905">
        <v>1480357791</v>
      </c>
      <c r="L1905" s="10">
        <f t="shared" si="117"/>
        <v>42721.770729166667</v>
      </c>
      <c r="M1905" t="b">
        <v>0</v>
      </c>
      <c r="N1905">
        <v>41</v>
      </c>
      <c r="O1905" t="b">
        <v>0</v>
      </c>
      <c r="P1905" t="s">
        <v>8294</v>
      </c>
      <c r="Q1905" s="6">
        <f>E1905/D1905</f>
        <v>0.46600000000000003</v>
      </c>
      <c r="R1905">
        <f>IFERROR(ROUND(E1905/N1905,0),0)</f>
        <v>34</v>
      </c>
      <c r="S1905" t="str">
        <f t="shared" si="118"/>
        <v>technology</v>
      </c>
      <c r="T1905" t="str">
        <f t="shared" si="119"/>
        <v>gadgets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0">
        <f t="shared" si="116"/>
        <v>42390.685428240744</v>
      </c>
      <c r="K1906">
        <v>1447864021</v>
      </c>
      <c r="L1906" s="10">
        <f t="shared" si="117"/>
        <v>42345.685428240744</v>
      </c>
      <c r="M1906" t="b">
        <v>0</v>
      </c>
      <c r="N1906">
        <v>2</v>
      </c>
      <c r="O1906" t="b">
        <v>0</v>
      </c>
      <c r="P1906" t="s">
        <v>8294</v>
      </c>
      <c r="Q1906" s="6">
        <f>E1906/D1906</f>
        <v>1E-3</v>
      </c>
      <c r="R1906">
        <f>IFERROR(ROUND(E1906/N1906,0),0)</f>
        <v>25</v>
      </c>
      <c r="S1906" t="str">
        <f t="shared" si="118"/>
        <v>technology</v>
      </c>
      <c r="T1906" t="str">
        <f t="shared" si="119"/>
        <v>gadgets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0">
        <f t="shared" si="116"/>
        <v>41908.925856481481</v>
      </c>
      <c r="K1907">
        <v>1407535994</v>
      </c>
      <c r="L1907" s="10">
        <f t="shared" si="117"/>
        <v>41878.925856481481</v>
      </c>
      <c r="M1907" t="b">
        <v>0</v>
      </c>
      <c r="N1907">
        <v>4</v>
      </c>
      <c r="O1907" t="b">
        <v>0</v>
      </c>
      <c r="P1907" t="s">
        <v>8294</v>
      </c>
      <c r="Q1907" s="6">
        <f>E1907/D1907</f>
        <v>1.6800000000000001E-3</v>
      </c>
      <c r="R1907">
        <f>IFERROR(ROUND(E1907/N1907,0),0)</f>
        <v>11</v>
      </c>
      <c r="S1907" t="str">
        <f t="shared" si="118"/>
        <v>technology</v>
      </c>
      <c r="T1907" t="str">
        <f t="shared" si="119"/>
        <v>gadgets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0">
        <f t="shared" si="116"/>
        <v>42563.671099537038</v>
      </c>
      <c r="K1908">
        <v>1464105983</v>
      </c>
      <c r="L1908" s="10">
        <f t="shared" si="117"/>
        <v>42533.671099537038</v>
      </c>
      <c r="M1908" t="b">
        <v>0</v>
      </c>
      <c r="N1908">
        <v>99</v>
      </c>
      <c r="O1908" t="b">
        <v>0</v>
      </c>
      <c r="P1908" t="s">
        <v>8294</v>
      </c>
      <c r="Q1908" s="6">
        <f>E1908/D1908</f>
        <v>0.42759999999999998</v>
      </c>
      <c r="R1908">
        <f>IFERROR(ROUND(E1908/N1908,0),0)</f>
        <v>216</v>
      </c>
      <c r="S1908" t="str">
        <f t="shared" si="118"/>
        <v>technology</v>
      </c>
      <c r="T1908" t="str">
        <f t="shared" si="119"/>
        <v>gadgets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0">
        <f t="shared" si="116"/>
        <v>41801.587094907409</v>
      </c>
      <c r="K1909">
        <v>1399557925</v>
      </c>
      <c r="L1909" s="10">
        <f t="shared" si="117"/>
        <v>41786.587094907409</v>
      </c>
      <c r="M1909" t="b">
        <v>0</v>
      </c>
      <c r="N1909">
        <v>4</v>
      </c>
      <c r="O1909" t="b">
        <v>0</v>
      </c>
      <c r="P1909" t="s">
        <v>8294</v>
      </c>
      <c r="Q1909" s="6">
        <f>E1909/D1909</f>
        <v>2.8333333333333335E-3</v>
      </c>
      <c r="R1909">
        <f>IFERROR(ROUND(E1909/N1909,0),0)</f>
        <v>21</v>
      </c>
      <c r="S1909" t="str">
        <f t="shared" si="118"/>
        <v>technology</v>
      </c>
      <c r="T1909" t="str">
        <f t="shared" si="119"/>
        <v>gadgets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0">
        <f t="shared" si="116"/>
        <v>42752.917824074073</v>
      </c>
      <c r="K1910">
        <v>1480456900</v>
      </c>
      <c r="L1910" s="10">
        <f t="shared" si="117"/>
        <v>42722.917824074073</v>
      </c>
      <c r="M1910" t="b">
        <v>0</v>
      </c>
      <c r="N1910">
        <v>4</v>
      </c>
      <c r="O1910" t="b">
        <v>0</v>
      </c>
      <c r="P1910" t="s">
        <v>8294</v>
      </c>
      <c r="Q1910" s="6">
        <f>E1910/D1910</f>
        <v>1.7319999999999999E-2</v>
      </c>
      <c r="R1910">
        <f>IFERROR(ROUND(E1910/N1910,0),0)</f>
        <v>108</v>
      </c>
      <c r="S1910" t="str">
        <f t="shared" si="118"/>
        <v>technology</v>
      </c>
      <c r="T1910" t="str">
        <f t="shared" si="119"/>
        <v>gadgets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0">
        <f t="shared" si="116"/>
        <v>41954.429155092592</v>
      </c>
      <c r="K1911">
        <v>1411467479</v>
      </c>
      <c r="L1911" s="10">
        <f t="shared" si="117"/>
        <v>41924.429155092592</v>
      </c>
      <c r="M1911" t="b">
        <v>0</v>
      </c>
      <c r="N1911">
        <v>38</v>
      </c>
      <c r="O1911" t="b">
        <v>0</v>
      </c>
      <c r="P1911" t="s">
        <v>8294</v>
      </c>
      <c r="Q1911" s="6">
        <f>E1911/D1911</f>
        <v>0.14111428571428572</v>
      </c>
      <c r="R1911">
        <f>IFERROR(ROUND(E1911/N1911,0),0)</f>
        <v>130</v>
      </c>
      <c r="S1911" t="str">
        <f t="shared" si="118"/>
        <v>technology</v>
      </c>
      <c r="T1911" t="str">
        <f t="shared" si="119"/>
        <v>gadgets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0">
        <f t="shared" si="116"/>
        <v>42327.947916666672</v>
      </c>
      <c r="K1912">
        <v>1442531217</v>
      </c>
      <c r="L1912" s="10">
        <f t="shared" si="117"/>
        <v>42283.963159722218</v>
      </c>
      <c r="M1912" t="b">
        <v>0</v>
      </c>
      <c r="N1912">
        <v>285</v>
      </c>
      <c r="O1912" t="b">
        <v>0</v>
      </c>
      <c r="P1912" t="s">
        <v>8294</v>
      </c>
      <c r="Q1912" s="6">
        <f>E1912/D1912</f>
        <v>0.39395294117647056</v>
      </c>
      <c r="R1912">
        <f>IFERROR(ROUND(E1912/N1912,0),0)</f>
        <v>117</v>
      </c>
      <c r="S1912" t="str">
        <f t="shared" si="118"/>
        <v>technology</v>
      </c>
      <c r="T1912" t="str">
        <f t="shared" si="119"/>
        <v>gadgets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0">
        <f t="shared" si="116"/>
        <v>41879.033958333333</v>
      </c>
      <c r="K1913">
        <v>1404953334</v>
      </c>
      <c r="L1913" s="10">
        <f t="shared" si="117"/>
        <v>41849.033958333333</v>
      </c>
      <c r="M1913" t="b">
        <v>0</v>
      </c>
      <c r="N1913">
        <v>1</v>
      </c>
      <c r="O1913" t="b">
        <v>0</v>
      </c>
      <c r="P1913" t="s">
        <v>8294</v>
      </c>
      <c r="Q1913" s="6">
        <f>E1913/D1913</f>
        <v>2.3529411764705883E-4</v>
      </c>
      <c r="R1913">
        <f>IFERROR(ROUND(E1913/N1913,0),0)</f>
        <v>10</v>
      </c>
      <c r="S1913" t="str">
        <f t="shared" si="118"/>
        <v>technology</v>
      </c>
      <c r="T1913" t="str">
        <f t="shared" si="119"/>
        <v>gadgets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0">
        <f t="shared" si="116"/>
        <v>42178.226388888885</v>
      </c>
      <c r="K1914">
        <v>1430803560</v>
      </c>
      <c r="L1914" s="10">
        <f t="shared" si="117"/>
        <v>42148.226388888885</v>
      </c>
      <c r="M1914" t="b">
        <v>0</v>
      </c>
      <c r="N1914">
        <v>42</v>
      </c>
      <c r="O1914" t="b">
        <v>0</v>
      </c>
      <c r="P1914" t="s">
        <v>8294</v>
      </c>
      <c r="Q1914" s="6">
        <f>E1914/D1914</f>
        <v>0.59299999999999997</v>
      </c>
      <c r="R1914">
        <f>IFERROR(ROUND(E1914/N1914,0),0)</f>
        <v>71</v>
      </c>
      <c r="S1914" t="str">
        <f t="shared" si="118"/>
        <v>technology</v>
      </c>
      <c r="T1914" t="str">
        <f t="shared" si="119"/>
        <v>gadgets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0">
        <f t="shared" si="116"/>
        <v>41939.511319444442</v>
      </c>
      <c r="K1915">
        <v>1410178578</v>
      </c>
      <c r="L1915" s="10">
        <f t="shared" si="117"/>
        <v>41909.511319444442</v>
      </c>
      <c r="M1915" t="b">
        <v>0</v>
      </c>
      <c r="N1915">
        <v>26</v>
      </c>
      <c r="O1915" t="b">
        <v>0</v>
      </c>
      <c r="P1915" t="s">
        <v>8294</v>
      </c>
      <c r="Q1915" s="6">
        <f>E1915/D1915</f>
        <v>1.3270833333333334E-2</v>
      </c>
      <c r="R1915">
        <f>IFERROR(ROUND(E1915/N1915,0),0)</f>
        <v>25</v>
      </c>
      <c r="S1915" t="str">
        <f t="shared" si="118"/>
        <v>technology</v>
      </c>
      <c r="T1915" t="str">
        <f t="shared" si="119"/>
        <v>gadgets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0">
        <f t="shared" si="116"/>
        <v>41963.165972222225</v>
      </c>
      <c r="K1916">
        <v>1413519073</v>
      </c>
      <c r="L1916" s="10">
        <f t="shared" si="117"/>
        <v>41948.174456018518</v>
      </c>
      <c r="M1916" t="b">
        <v>0</v>
      </c>
      <c r="N1916">
        <v>2</v>
      </c>
      <c r="O1916" t="b">
        <v>0</v>
      </c>
      <c r="P1916" t="s">
        <v>8294</v>
      </c>
      <c r="Q1916" s="6">
        <f>E1916/D1916</f>
        <v>9.0090090090090086E-2</v>
      </c>
      <c r="R1916">
        <f>IFERROR(ROUND(E1916/N1916,0),0)</f>
        <v>30</v>
      </c>
      <c r="S1916" t="str">
        <f t="shared" si="118"/>
        <v>technology</v>
      </c>
      <c r="T1916" t="str">
        <f t="shared" si="119"/>
        <v>gadgets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0">
        <f t="shared" si="116"/>
        <v>41903.04886574074</v>
      </c>
      <c r="K1917">
        <v>1407892222</v>
      </c>
      <c r="L1917" s="10">
        <f t="shared" si="117"/>
        <v>41883.04886574074</v>
      </c>
      <c r="M1917" t="b">
        <v>0</v>
      </c>
      <c r="N1917">
        <v>4</v>
      </c>
      <c r="O1917" t="b">
        <v>0</v>
      </c>
      <c r="P1917" t="s">
        <v>8294</v>
      </c>
      <c r="Q1917" s="6">
        <f>E1917/D1917</f>
        <v>1.6E-2</v>
      </c>
      <c r="R1917">
        <f>IFERROR(ROUND(E1917/N1917,0),0)</f>
        <v>2</v>
      </c>
      <c r="S1917" t="str">
        <f t="shared" si="118"/>
        <v>technology</v>
      </c>
      <c r="T1917" t="str">
        <f t="shared" si="119"/>
        <v>gadgets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0">
        <f t="shared" si="116"/>
        <v>42700.758969907409</v>
      </c>
      <c r="K1918">
        <v>1476378775</v>
      </c>
      <c r="L1918" s="10">
        <f t="shared" si="117"/>
        <v>42675.717303240745</v>
      </c>
      <c r="M1918" t="b">
        <v>0</v>
      </c>
      <c r="N1918">
        <v>6</v>
      </c>
      <c r="O1918" t="b">
        <v>0</v>
      </c>
      <c r="P1918" t="s">
        <v>8294</v>
      </c>
      <c r="Q1918" s="6">
        <f>E1918/D1918</f>
        <v>5.1000000000000004E-3</v>
      </c>
      <c r="R1918">
        <f>IFERROR(ROUND(E1918/N1918,0),0)</f>
        <v>17</v>
      </c>
      <c r="S1918" t="str">
        <f t="shared" si="118"/>
        <v>technology</v>
      </c>
      <c r="T1918" t="str">
        <f t="shared" si="119"/>
        <v>gadgets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0">
        <f t="shared" si="116"/>
        <v>42795.270057870366</v>
      </c>
      <c r="K1919">
        <v>1484116133</v>
      </c>
      <c r="L1919" s="10">
        <f t="shared" si="117"/>
        <v>42765.270057870366</v>
      </c>
      <c r="M1919" t="b">
        <v>0</v>
      </c>
      <c r="N1919">
        <v>70</v>
      </c>
      <c r="O1919" t="b">
        <v>0</v>
      </c>
      <c r="P1919" t="s">
        <v>8294</v>
      </c>
      <c r="Q1919" s="6">
        <f>E1919/D1919</f>
        <v>0.52570512820512816</v>
      </c>
      <c r="R1919">
        <f>IFERROR(ROUND(E1919/N1919,0),0)</f>
        <v>2929</v>
      </c>
      <c r="S1919" t="str">
        <f t="shared" si="118"/>
        <v>technology</v>
      </c>
      <c r="T1919" t="str">
        <f t="shared" si="119"/>
        <v>gadgets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0">
        <f t="shared" si="116"/>
        <v>41882.789942129632</v>
      </c>
      <c r="K1920">
        <v>1404845851</v>
      </c>
      <c r="L1920" s="10">
        <f t="shared" si="117"/>
        <v>41847.789942129632</v>
      </c>
      <c r="M1920" t="b">
        <v>0</v>
      </c>
      <c r="N1920">
        <v>9</v>
      </c>
      <c r="O1920" t="b">
        <v>0</v>
      </c>
      <c r="P1920" t="s">
        <v>8294</v>
      </c>
      <c r="Q1920" s="6">
        <f>E1920/D1920</f>
        <v>1.04E-2</v>
      </c>
      <c r="R1920">
        <f>IFERROR(ROUND(E1920/N1920,0),0)</f>
        <v>29</v>
      </c>
      <c r="S1920" t="str">
        <f t="shared" si="118"/>
        <v>technology</v>
      </c>
      <c r="T1920" t="str">
        <f t="shared" si="119"/>
        <v>gadgets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0">
        <f t="shared" si="116"/>
        <v>42162.875567129631</v>
      </c>
      <c r="K1921">
        <v>1429477249</v>
      </c>
      <c r="L1921" s="10">
        <f t="shared" si="117"/>
        <v>42132.875567129631</v>
      </c>
      <c r="M1921" t="b">
        <v>0</v>
      </c>
      <c r="N1921">
        <v>8</v>
      </c>
      <c r="O1921" t="b">
        <v>0</v>
      </c>
      <c r="P1921" t="s">
        <v>8294</v>
      </c>
      <c r="Q1921" s="6">
        <f>E1921/D1921</f>
        <v>0.47399999999999998</v>
      </c>
      <c r="R1921">
        <f>IFERROR(ROUND(E1921/N1921,0),0)</f>
        <v>30</v>
      </c>
      <c r="S1921" t="str">
        <f t="shared" si="118"/>
        <v>technology</v>
      </c>
      <c r="T1921" t="str">
        <f t="shared" si="119"/>
        <v>gadgets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0">
        <f t="shared" si="116"/>
        <v>42317.958333333328</v>
      </c>
      <c r="K1922">
        <v>1443042061</v>
      </c>
      <c r="L1922" s="10">
        <f t="shared" si="117"/>
        <v>42289.875706018516</v>
      </c>
      <c r="M1922" t="b">
        <v>0</v>
      </c>
      <c r="N1922">
        <v>105</v>
      </c>
      <c r="O1922" t="b">
        <v>0</v>
      </c>
      <c r="P1922" t="s">
        <v>8294</v>
      </c>
      <c r="Q1922" s="6">
        <f>E1922/D1922</f>
        <v>0.43030000000000002</v>
      </c>
      <c r="R1922">
        <f>IFERROR(ROUND(E1922/N1922,0),0)</f>
        <v>41</v>
      </c>
      <c r="S1922" t="str">
        <f t="shared" si="118"/>
        <v>technology</v>
      </c>
      <c r="T1922" t="str">
        <f t="shared" si="119"/>
        <v>gadgets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0">
        <f t="shared" ref="J1923:J1986" si="120">(I1923/86400)+25569+(-5+24)</f>
        <v>41123.221562500003</v>
      </c>
      <c r="K1923">
        <v>1339651143</v>
      </c>
      <c r="L1923" s="10">
        <f t="shared" ref="L1923:L1986" si="121">(K1923/86400)+25569+(-5+24)</f>
        <v>41093.221562500003</v>
      </c>
      <c r="M1923" t="b">
        <v>0</v>
      </c>
      <c r="N1923">
        <v>38</v>
      </c>
      <c r="O1923" t="b">
        <v>1</v>
      </c>
      <c r="P1923" t="s">
        <v>8279</v>
      </c>
      <c r="Q1923" s="6">
        <f>E1923/D1923</f>
        <v>1.3680000000000001</v>
      </c>
      <c r="R1923">
        <f>IFERROR(ROUND(E1923/N1923,0),0)</f>
        <v>54</v>
      </c>
      <c r="S1923" t="str">
        <f t="shared" ref="S1923:S1986" si="122">LEFT(P1923,FIND("/",P1923)-1)</f>
        <v>music</v>
      </c>
      <c r="T1923" t="str">
        <f t="shared" ref="T1923:T1986" si="123">RIGHT(P1923,LEN(P1923)-FIND("/",P1923))</f>
        <v>indie rock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0">
        <f t="shared" si="120"/>
        <v>41639.255868055552</v>
      </c>
      <c r="K1924">
        <v>1384236507</v>
      </c>
      <c r="L1924" s="10">
        <f t="shared" si="121"/>
        <v>41609.255868055552</v>
      </c>
      <c r="M1924" t="b">
        <v>0</v>
      </c>
      <c r="N1924">
        <v>64</v>
      </c>
      <c r="O1924" t="b">
        <v>1</v>
      </c>
      <c r="P1924" t="s">
        <v>8279</v>
      </c>
      <c r="Q1924" s="6">
        <f>E1924/D1924</f>
        <v>1.1555</v>
      </c>
      <c r="R1924">
        <f>IFERROR(ROUND(E1924/N1924,0),0)</f>
        <v>36</v>
      </c>
      <c r="S1924" t="str">
        <f t="shared" si="122"/>
        <v>music</v>
      </c>
      <c r="T1924" t="str">
        <f t="shared" si="123"/>
        <v>indie rock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0">
        <f t="shared" si="120"/>
        <v>40832.207638888889</v>
      </c>
      <c r="K1925">
        <v>1313612532</v>
      </c>
      <c r="L1925" s="10">
        <f t="shared" si="121"/>
        <v>40791.848749999997</v>
      </c>
      <c r="M1925" t="b">
        <v>0</v>
      </c>
      <c r="N1925">
        <v>13</v>
      </c>
      <c r="O1925" t="b">
        <v>1</v>
      </c>
      <c r="P1925" t="s">
        <v>8279</v>
      </c>
      <c r="Q1925" s="6">
        <f>E1925/D1925</f>
        <v>2.4079999999999999</v>
      </c>
      <c r="R1925">
        <f>IFERROR(ROUND(E1925/N1925,0),0)</f>
        <v>23</v>
      </c>
      <c r="S1925" t="str">
        <f t="shared" si="122"/>
        <v>music</v>
      </c>
      <c r="T1925" t="str">
        <f t="shared" si="123"/>
        <v>indie rock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0">
        <f t="shared" si="120"/>
        <v>41673.814583333333</v>
      </c>
      <c r="K1926">
        <v>1387390555</v>
      </c>
      <c r="L1926" s="10">
        <f t="shared" si="121"/>
        <v>41645.761053240742</v>
      </c>
      <c r="M1926" t="b">
        <v>0</v>
      </c>
      <c r="N1926">
        <v>33</v>
      </c>
      <c r="O1926" t="b">
        <v>1</v>
      </c>
      <c r="P1926" t="s">
        <v>8279</v>
      </c>
      <c r="Q1926" s="6">
        <f>E1926/D1926</f>
        <v>1.1439999999999999</v>
      </c>
      <c r="R1926">
        <f>IFERROR(ROUND(E1926/N1926,0),0)</f>
        <v>104</v>
      </c>
      <c r="S1926" t="str">
        <f t="shared" si="122"/>
        <v>music</v>
      </c>
      <c r="T1926" t="str">
        <f t="shared" si="123"/>
        <v>indie rock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0">
        <f t="shared" si="120"/>
        <v>41577</v>
      </c>
      <c r="K1927">
        <v>1379540288</v>
      </c>
      <c r="L1927" s="10">
        <f t="shared" si="121"/>
        <v>41554.90148148148</v>
      </c>
      <c r="M1927" t="b">
        <v>0</v>
      </c>
      <c r="N1927">
        <v>52</v>
      </c>
      <c r="O1927" t="b">
        <v>1</v>
      </c>
      <c r="P1927" t="s">
        <v>8279</v>
      </c>
      <c r="Q1927" s="6">
        <f>E1927/D1927</f>
        <v>1.1033333333333333</v>
      </c>
      <c r="R1927">
        <f>IFERROR(ROUND(E1927/N1927,0),0)</f>
        <v>32</v>
      </c>
      <c r="S1927" t="str">
        <f t="shared" si="122"/>
        <v>music</v>
      </c>
      <c r="T1927" t="str">
        <f t="shared" si="123"/>
        <v>indie rock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0">
        <f t="shared" si="120"/>
        <v>40503.018055555556</v>
      </c>
      <c r="K1928">
        <v>1286319256</v>
      </c>
      <c r="L1928" s="10">
        <f t="shared" si="121"/>
        <v>40475.954351851848</v>
      </c>
      <c r="M1928" t="b">
        <v>0</v>
      </c>
      <c r="N1928">
        <v>107</v>
      </c>
      <c r="O1928" t="b">
        <v>1</v>
      </c>
      <c r="P1928" t="s">
        <v>8279</v>
      </c>
      <c r="Q1928" s="6">
        <f>E1928/D1928</f>
        <v>1.9537933333333333</v>
      </c>
      <c r="R1928">
        <f>IFERROR(ROUND(E1928/N1928,0),0)</f>
        <v>27</v>
      </c>
      <c r="S1928" t="str">
        <f t="shared" si="122"/>
        <v>music</v>
      </c>
      <c r="T1928" t="str">
        <f t="shared" si="123"/>
        <v>indie rock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0">
        <f t="shared" si="120"/>
        <v>40995.207638888889</v>
      </c>
      <c r="K1929">
        <v>1329856839</v>
      </c>
      <c r="L1929" s="10">
        <f t="shared" si="121"/>
        <v>40979.861562500002</v>
      </c>
      <c r="M1929" t="b">
        <v>0</v>
      </c>
      <c r="N1929">
        <v>11</v>
      </c>
      <c r="O1929" t="b">
        <v>1</v>
      </c>
      <c r="P1929" t="s">
        <v>8279</v>
      </c>
      <c r="Q1929" s="6">
        <f>E1929/D1929</f>
        <v>1.0333333333333334</v>
      </c>
      <c r="R1929">
        <f>IFERROR(ROUND(E1929/N1929,0),0)</f>
        <v>56</v>
      </c>
      <c r="S1929" t="str">
        <f t="shared" si="122"/>
        <v>music</v>
      </c>
      <c r="T1929" t="str">
        <f t="shared" si="123"/>
        <v>indie rock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0">
        <f t="shared" si="120"/>
        <v>41420.6480787037</v>
      </c>
      <c r="K1930">
        <v>1365348794</v>
      </c>
      <c r="L1930" s="10">
        <f t="shared" si="121"/>
        <v>41390.6480787037</v>
      </c>
      <c r="M1930" t="b">
        <v>0</v>
      </c>
      <c r="N1930">
        <v>34</v>
      </c>
      <c r="O1930" t="b">
        <v>1</v>
      </c>
      <c r="P1930" t="s">
        <v>8279</v>
      </c>
      <c r="Q1930" s="6">
        <f>E1930/D1930</f>
        <v>1.031372549019608</v>
      </c>
      <c r="R1930">
        <f>IFERROR(ROUND(E1930/N1930,0),0)</f>
        <v>77</v>
      </c>
      <c r="S1930" t="str">
        <f t="shared" si="122"/>
        <v>music</v>
      </c>
      <c r="T1930" t="str">
        <f t="shared" si="123"/>
        <v>indie rock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0">
        <f t="shared" si="120"/>
        <v>40748.021597222221</v>
      </c>
      <c r="K1931">
        <v>1306197066</v>
      </c>
      <c r="L1931" s="10">
        <f t="shared" si="121"/>
        <v>40706.021597222221</v>
      </c>
      <c r="M1931" t="b">
        <v>0</v>
      </c>
      <c r="N1931">
        <v>75</v>
      </c>
      <c r="O1931" t="b">
        <v>1</v>
      </c>
      <c r="P1931" t="s">
        <v>8279</v>
      </c>
      <c r="Q1931" s="6">
        <f>E1931/D1931</f>
        <v>1.003125</v>
      </c>
      <c r="R1931">
        <f>IFERROR(ROUND(E1931/N1931,0),0)</f>
        <v>43</v>
      </c>
      <c r="S1931" t="str">
        <f t="shared" si="122"/>
        <v>music</v>
      </c>
      <c r="T1931" t="str">
        <f t="shared" si="123"/>
        <v>indie rock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0">
        <f t="shared" si="120"/>
        <v>41481.558819444443</v>
      </c>
      <c r="K1932">
        <v>1368019482</v>
      </c>
      <c r="L1932" s="10">
        <f t="shared" si="121"/>
        <v>41421.558819444443</v>
      </c>
      <c r="M1932" t="b">
        <v>0</v>
      </c>
      <c r="N1932">
        <v>26</v>
      </c>
      <c r="O1932" t="b">
        <v>1</v>
      </c>
      <c r="P1932" t="s">
        <v>8279</v>
      </c>
      <c r="Q1932" s="6">
        <f>E1932/D1932</f>
        <v>1.27</v>
      </c>
      <c r="R1932">
        <f>IFERROR(ROUND(E1932/N1932,0),0)</f>
        <v>49</v>
      </c>
      <c r="S1932" t="str">
        <f t="shared" si="122"/>
        <v>music</v>
      </c>
      <c r="T1932" t="str">
        <f t="shared" si="123"/>
        <v>indie rock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0">
        <f t="shared" si="120"/>
        <v>41070.145833333336</v>
      </c>
      <c r="K1933">
        <v>1336512309</v>
      </c>
      <c r="L1933" s="10">
        <f t="shared" si="121"/>
        <v>41056.892465277779</v>
      </c>
      <c r="M1933" t="b">
        <v>0</v>
      </c>
      <c r="N1933">
        <v>50</v>
      </c>
      <c r="O1933" t="b">
        <v>1</v>
      </c>
      <c r="P1933" t="s">
        <v>8279</v>
      </c>
      <c r="Q1933" s="6">
        <f>E1933/D1933</f>
        <v>1.20601</v>
      </c>
      <c r="R1933">
        <f>IFERROR(ROUND(E1933/N1933,0),0)</f>
        <v>48</v>
      </c>
      <c r="S1933" t="str">
        <f t="shared" si="122"/>
        <v>music</v>
      </c>
      <c r="T1933" t="str">
        <f t="shared" si="123"/>
        <v>indie rock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0">
        <f t="shared" si="120"/>
        <v>40951.809872685189</v>
      </c>
      <c r="K1934">
        <v>1325618773</v>
      </c>
      <c r="L1934" s="10">
        <f t="shared" si="121"/>
        <v>40930.809872685189</v>
      </c>
      <c r="M1934" t="b">
        <v>0</v>
      </c>
      <c r="N1934">
        <v>80</v>
      </c>
      <c r="O1934" t="b">
        <v>1</v>
      </c>
      <c r="P1934" t="s">
        <v>8279</v>
      </c>
      <c r="Q1934" s="6">
        <f>E1934/D1934</f>
        <v>1.0699047619047619</v>
      </c>
      <c r="R1934">
        <f>IFERROR(ROUND(E1934/N1934,0),0)</f>
        <v>70</v>
      </c>
      <c r="S1934" t="str">
        <f t="shared" si="122"/>
        <v>music</v>
      </c>
      <c r="T1934" t="str">
        <f t="shared" si="123"/>
        <v>indie rock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0">
        <f t="shared" si="120"/>
        <v>41928.130868055552</v>
      </c>
      <c r="K1935">
        <v>1409195307</v>
      </c>
      <c r="L1935" s="10">
        <f t="shared" si="121"/>
        <v>41898.130868055552</v>
      </c>
      <c r="M1935" t="b">
        <v>0</v>
      </c>
      <c r="N1935">
        <v>110</v>
      </c>
      <c r="O1935" t="b">
        <v>1</v>
      </c>
      <c r="P1935" t="s">
        <v>8279</v>
      </c>
      <c r="Q1935" s="6">
        <f>E1935/D1935</f>
        <v>1.7243333333333333</v>
      </c>
      <c r="R1935">
        <f>IFERROR(ROUND(E1935/N1935,0),0)</f>
        <v>94</v>
      </c>
      <c r="S1935" t="str">
        <f t="shared" si="122"/>
        <v>music</v>
      </c>
      <c r="T1935" t="str">
        <f t="shared" si="123"/>
        <v>indie rock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0">
        <f t="shared" si="120"/>
        <v>40921.208333333336</v>
      </c>
      <c r="K1936">
        <v>1321649321</v>
      </c>
      <c r="L1936" s="10">
        <f t="shared" si="121"/>
        <v>40884.867141203707</v>
      </c>
      <c r="M1936" t="b">
        <v>0</v>
      </c>
      <c r="N1936">
        <v>77</v>
      </c>
      <c r="O1936" t="b">
        <v>1</v>
      </c>
      <c r="P1936" t="s">
        <v>8279</v>
      </c>
      <c r="Q1936" s="6">
        <f>E1936/D1936</f>
        <v>1.2362</v>
      </c>
      <c r="R1936">
        <f>IFERROR(ROUND(E1936/N1936,0),0)</f>
        <v>80</v>
      </c>
      <c r="S1936" t="str">
        <f t="shared" si="122"/>
        <v>music</v>
      </c>
      <c r="T1936" t="str">
        <f t="shared" si="123"/>
        <v>indie rock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0">
        <f t="shared" si="120"/>
        <v>41830.207638888889</v>
      </c>
      <c r="K1937">
        <v>1400106171</v>
      </c>
      <c r="L1937" s="10">
        <f t="shared" si="121"/>
        <v>41792.932534722218</v>
      </c>
      <c r="M1937" t="b">
        <v>0</v>
      </c>
      <c r="N1937">
        <v>50</v>
      </c>
      <c r="O1937" t="b">
        <v>1</v>
      </c>
      <c r="P1937" t="s">
        <v>8279</v>
      </c>
      <c r="Q1937" s="6">
        <f>E1937/D1937</f>
        <v>1.0840000000000001</v>
      </c>
      <c r="R1937">
        <f>IFERROR(ROUND(E1937/N1937,0),0)</f>
        <v>54</v>
      </c>
      <c r="S1937" t="str">
        <f t="shared" si="122"/>
        <v>music</v>
      </c>
      <c r="T1937" t="str">
        <f t="shared" si="123"/>
        <v>indie rock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0">
        <f t="shared" si="120"/>
        <v>40902.249305555553</v>
      </c>
      <c r="K1938">
        <v>1320528070</v>
      </c>
      <c r="L1938" s="10">
        <f t="shared" si="121"/>
        <v>40871.889699074076</v>
      </c>
      <c r="M1938" t="b">
        <v>0</v>
      </c>
      <c r="N1938">
        <v>145</v>
      </c>
      <c r="O1938" t="b">
        <v>1</v>
      </c>
      <c r="P1938" t="s">
        <v>8279</v>
      </c>
      <c r="Q1938" s="6">
        <f>E1938/D1938</f>
        <v>1.1652013333333333</v>
      </c>
      <c r="R1938">
        <f>IFERROR(ROUND(E1938/N1938,0),0)</f>
        <v>60</v>
      </c>
      <c r="S1938" t="str">
        <f t="shared" si="122"/>
        <v>music</v>
      </c>
      <c r="T1938" t="str">
        <f t="shared" si="123"/>
        <v>indie rock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0">
        <f t="shared" si="120"/>
        <v>41094.165972222225</v>
      </c>
      <c r="K1939">
        <v>1338346281</v>
      </c>
      <c r="L1939" s="10">
        <f t="shared" si="121"/>
        <v>41078.118993055556</v>
      </c>
      <c r="M1939" t="b">
        <v>0</v>
      </c>
      <c r="N1939">
        <v>29</v>
      </c>
      <c r="O1939" t="b">
        <v>1</v>
      </c>
      <c r="P1939" t="s">
        <v>8279</v>
      </c>
      <c r="Q1939" s="6">
        <f>E1939/D1939</f>
        <v>1.8724499999999999</v>
      </c>
      <c r="R1939">
        <f>IFERROR(ROUND(E1939/N1939,0),0)</f>
        <v>39</v>
      </c>
      <c r="S1939" t="str">
        <f t="shared" si="122"/>
        <v>music</v>
      </c>
      <c r="T1939" t="str">
        <f t="shared" si="123"/>
        <v>indie rock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0">
        <f t="shared" si="120"/>
        <v>41476.208333333336</v>
      </c>
      <c r="K1940">
        <v>1370067231</v>
      </c>
      <c r="L1940" s="10">
        <f t="shared" si="121"/>
        <v>41445.259618055556</v>
      </c>
      <c r="M1940" t="b">
        <v>0</v>
      </c>
      <c r="N1940">
        <v>114</v>
      </c>
      <c r="O1940" t="b">
        <v>1</v>
      </c>
      <c r="P1940" t="s">
        <v>8279</v>
      </c>
      <c r="Q1940" s="6">
        <f>E1940/D1940</f>
        <v>1.1593333333333333</v>
      </c>
      <c r="R1940">
        <f>IFERROR(ROUND(E1940/N1940,0),0)</f>
        <v>153</v>
      </c>
      <c r="S1940" t="str">
        <f t="shared" si="122"/>
        <v>music</v>
      </c>
      <c r="T1940" t="str">
        <f t="shared" si="123"/>
        <v>indie rock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0">
        <f t="shared" si="120"/>
        <v>41362.943379629629</v>
      </c>
      <c r="K1941">
        <v>1360366708</v>
      </c>
      <c r="L1941" s="10">
        <f t="shared" si="121"/>
        <v>41332.985046296293</v>
      </c>
      <c r="M1941" t="b">
        <v>0</v>
      </c>
      <c r="N1941">
        <v>96</v>
      </c>
      <c r="O1941" t="b">
        <v>1</v>
      </c>
      <c r="P1941" t="s">
        <v>8279</v>
      </c>
      <c r="Q1941" s="6">
        <f>E1941/D1941</f>
        <v>1.107</v>
      </c>
      <c r="R1941">
        <f>IFERROR(ROUND(E1941/N1941,0),0)</f>
        <v>115</v>
      </c>
      <c r="S1941" t="str">
        <f t="shared" si="122"/>
        <v>music</v>
      </c>
      <c r="T1941" t="str">
        <f t="shared" si="123"/>
        <v>indie rock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0">
        <f t="shared" si="120"/>
        <v>40728.165972222225</v>
      </c>
      <c r="K1942">
        <v>1304770233</v>
      </c>
      <c r="L1942" s="10">
        <f t="shared" si="121"/>
        <v>40689.507326388892</v>
      </c>
      <c r="M1942" t="b">
        <v>0</v>
      </c>
      <c r="N1942">
        <v>31</v>
      </c>
      <c r="O1942" t="b">
        <v>1</v>
      </c>
      <c r="P1942" t="s">
        <v>8279</v>
      </c>
      <c r="Q1942" s="6">
        <f>E1942/D1942</f>
        <v>1.7092307692307693</v>
      </c>
      <c r="R1942">
        <f>IFERROR(ROUND(E1942/N1942,0),0)</f>
        <v>36</v>
      </c>
      <c r="S1942" t="str">
        <f t="shared" si="122"/>
        <v>music</v>
      </c>
      <c r="T1942" t="str">
        <f t="shared" si="123"/>
        <v>indie rock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0">
        <f t="shared" si="120"/>
        <v>41793.290868055556</v>
      </c>
      <c r="K1943">
        <v>1397545131</v>
      </c>
      <c r="L1943" s="10">
        <f t="shared" si="121"/>
        <v>41763.290868055556</v>
      </c>
      <c r="M1943" t="b">
        <v>1</v>
      </c>
      <c r="N1943">
        <v>4883</v>
      </c>
      <c r="O1943" t="b">
        <v>1</v>
      </c>
      <c r="P1943" t="s">
        <v>8295</v>
      </c>
      <c r="Q1943" s="6">
        <f>E1943/D1943</f>
        <v>1.2611835600000001</v>
      </c>
      <c r="R1943">
        <f>IFERROR(ROUND(E1943/N1943,0),0)</f>
        <v>65</v>
      </c>
      <c r="S1943" t="str">
        <f t="shared" si="122"/>
        <v>technology</v>
      </c>
      <c r="T1943" t="str">
        <f t="shared" si="123"/>
        <v>hardware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0">
        <f t="shared" si="120"/>
        <v>40747.828009259261</v>
      </c>
      <c r="K1944">
        <v>1302033140</v>
      </c>
      <c r="L1944" s="10">
        <f t="shared" si="121"/>
        <v>40657.828009259261</v>
      </c>
      <c r="M1944" t="b">
        <v>1</v>
      </c>
      <c r="N1944">
        <v>95</v>
      </c>
      <c r="O1944" t="b">
        <v>1</v>
      </c>
      <c r="P1944" t="s">
        <v>8295</v>
      </c>
      <c r="Q1944" s="6">
        <f>E1944/D1944</f>
        <v>1.3844033333333334</v>
      </c>
      <c r="R1944">
        <f>IFERROR(ROUND(E1944/N1944,0),0)</f>
        <v>87</v>
      </c>
      <c r="S1944" t="str">
        <f t="shared" si="122"/>
        <v>technology</v>
      </c>
      <c r="T1944" t="str">
        <f t="shared" si="123"/>
        <v>hardware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0">
        <f t="shared" si="120"/>
        <v>42612.269861111112</v>
      </c>
      <c r="K1945">
        <v>1467008916</v>
      </c>
      <c r="L1945" s="10">
        <f t="shared" si="121"/>
        <v>42567.269861111112</v>
      </c>
      <c r="M1945" t="b">
        <v>1</v>
      </c>
      <c r="N1945">
        <v>2478</v>
      </c>
      <c r="O1945" t="b">
        <v>1</v>
      </c>
      <c r="P1945" t="s">
        <v>8295</v>
      </c>
      <c r="Q1945" s="6">
        <f>E1945/D1945</f>
        <v>17.052499999999998</v>
      </c>
      <c r="R1945">
        <f>IFERROR(ROUND(E1945/N1945,0),0)</f>
        <v>69</v>
      </c>
      <c r="S1945" t="str">
        <f t="shared" si="122"/>
        <v>technology</v>
      </c>
      <c r="T1945" t="str">
        <f t="shared" si="123"/>
        <v>hardware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0">
        <f t="shared" si="120"/>
        <v>41779.584374999999</v>
      </c>
      <c r="K1946">
        <v>1396360890</v>
      </c>
      <c r="L1946" s="10">
        <f t="shared" si="121"/>
        <v>41749.584374999999</v>
      </c>
      <c r="M1946" t="b">
        <v>1</v>
      </c>
      <c r="N1946">
        <v>1789</v>
      </c>
      <c r="O1946" t="b">
        <v>1</v>
      </c>
      <c r="P1946" t="s">
        <v>8295</v>
      </c>
      <c r="Q1946" s="6">
        <f>E1946/D1946</f>
        <v>7.8805550000000002</v>
      </c>
      <c r="R1946">
        <f>IFERROR(ROUND(E1946/N1946,0),0)</f>
        <v>176</v>
      </c>
      <c r="S1946" t="str">
        <f t="shared" si="122"/>
        <v>technology</v>
      </c>
      <c r="T1946" t="str">
        <f t="shared" si="123"/>
        <v>hardware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0">
        <f t="shared" si="120"/>
        <v>42216.251828703702</v>
      </c>
      <c r="K1947">
        <v>1433224958</v>
      </c>
      <c r="L1947" s="10">
        <f t="shared" si="121"/>
        <v>42176.251828703702</v>
      </c>
      <c r="M1947" t="b">
        <v>1</v>
      </c>
      <c r="N1947">
        <v>680</v>
      </c>
      <c r="O1947" t="b">
        <v>1</v>
      </c>
      <c r="P1947" t="s">
        <v>8295</v>
      </c>
      <c r="Q1947" s="6">
        <f>E1947/D1947</f>
        <v>3.4801799999999998</v>
      </c>
      <c r="R1947">
        <f>IFERROR(ROUND(E1947/N1947,0),0)</f>
        <v>512</v>
      </c>
      <c r="S1947" t="str">
        <f t="shared" si="122"/>
        <v>technology</v>
      </c>
      <c r="T1947" t="str">
        <f t="shared" si="123"/>
        <v>hardware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0">
        <f t="shared" si="120"/>
        <v>41768.108344907407</v>
      </c>
      <c r="K1948">
        <v>1392780961</v>
      </c>
      <c r="L1948" s="10">
        <f t="shared" si="121"/>
        <v>41708.150011574078</v>
      </c>
      <c r="M1948" t="b">
        <v>1</v>
      </c>
      <c r="N1948">
        <v>70</v>
      </c>
      <c r="O1948" t="b">
        <v>1</v>
      </c>
      <c r="P1948" t="s">
        <v>8295</v>
      </c>
      <c r="Q1948" s="6">
        <f>E1948/D1948</f>
        <v>1.4974666666666667</v>
      </c>
      <c r="R1948">
        <f>IFERROR(ROUND(E1948/N1948,0),0)</f>
        <v>160</v>
      </c>
      <c r="S1948" t="str">
        <f t="shared" si="122"/>
        <v>technology</v>
      </c>
      <c r="T1948" t="str">
        <f t="shared" si="123"/>
        <v>hardware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0">
        <f t="shared" si="120"/>
        <v>40159.249305555553</v>
      </c>
      <c r="K1949">
        <v>1255730520</v>
      </c>
      <c r="L1949" s="10">
        <f t="shared" si="121"/>
        <v>40121.918055555558</v>
      </c>
      <c r="M1949" t="b">
        <v>1</v>
      </c>
      <c r="N1949">
        <v>23</v>
      </c>
      <c r="O1949" t="b">
        <v>1</v>
      </c>
      <c r="P1949" t="s">
        <v>8295</v>
      </c>
      <c r="Q1949" s="6">
        <f>E1949/D1949</f>
        <v>1.0063375000000001</v>
      </c>
      <c r="R1949">
        <f>IFERROR(ROUND(E1949/N1949,0),0)</f>
        <v>35</v>
      </c>
      <c r="S1949" t="str">
        <f t="shared" si="122"/>
        <v>technology</v>
      </c>
      <c r="T1949" t="str">
        <f t="shared" si="123"/>
        <v>hardware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0">
        <f t="shared" si="120"/>
        <v>42546.709722222222</v>
      </c>
      <c r="K1950">
        <v>1460557809</v>
      </c>
      <c r="L1950" s="10">
        <f t="shared" si="121"/>
        <v>42492.604270833333</v>
      </c>
      <c r="M1950" t="b">
        <v>1</v>
      </c>
      <c r="N1950">
        <v>4245</v>
      </c>
      <c r="O1950" t="b">
        <v>1</v>
      </c>
      <c r="P1950" t="s">
        <v>8295</v>
      </c>
      <c r="Q1950" s="6">
        <f>E1950/D1950</f>
        <v>8.0021100000000001</v>
      </c>
      <c r="R1950">
        <f>IFERROR(ROUND(E1950/N1950,0),0)</f>
        <v>189</v>
      </c>
      <c r="S1950" t="str">
        <f t="shared" si="122"/>
        <v>technology</v>
      </c>
      <c r="T1950" t="str">
        <f t="shared" si="123"/>
        <v>hardware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0">
        <f t="shared" si="120"/>
        <v>41849.423043981486</v>
      </c>
      <c r="K1951">
        <v>1402394951</v>
      </c>
      <c r="L1951" s="10">
        <f t="shared" si="121"/>
        <v>41819.423043981486</v>
      </c>
      <c r="M1951" t="b">
        <v>1</v>
      </c>
      <c r="N1951">
        <v>943</v>
      </c>
      <c r="O1951" t="b">
        <v>1</v>
      </c>
      <c r="P1951" t="s">
        <v>8295</v>
      </c>
      <c r="Q1951" s="6">
        <f>E1951/D1951</f>
        <v>1.0600260000000001</v>
      </c>
      <c r="R1951">
        <f>IFERROR(ROUND(E1951/N1951,0),0)</f>
        <v>56</v>
      </c>
      <c r="S1951" t="str">
        <f t="shared" si="122"/>
        <v>technology</v>
      </c>
      <c r="T1951" t="str">
        <f t="shared" si="123"/>
        <v>hardware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0">
        <f t="shared" si="120"/>
        <v>40674.181400462963</v>
      </c>
      <c r="K1952">
        <v>1300767673</v>
      </c>
      <c r="L1952" s="10">
        <f t="shared" si="121"/>
        <v>40643.181400462963</v>
      </c>
      <c r="M1952" t="b">
        <v>1</v>
      </c>
      <c r="N1952">
        <v>1876</v>
      </c>
      <c r="O1952" t="b">
        <v>1</v>
      </c>
      <c r="P1952" t="s">
        <v>8295</v>
      </c>
      <c r="Q1952" s="6">
        <f>E1952/D1952</f>
        <v>2.0051866666666669</v>
      </c>
      <c r="R1952">
        <f>IFERROR(ROUND(E1952/N1952,0),0)</f>
        <v>51</v>
      </c>
      <c r="S1952" t="str">
        <f t="shared" si="122"/>
        <v>technology</v>
      </c>
      <c r="T1952" t="str">
        <f t="shared" si="123"/>
        <v>hardware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0">
        <f t="shared" si="120"/>
        <v>42700.462233796294</v>
      </c>
      <c r="K1953">
        <v>1475921137</v>
      </c>
      <c r="L1953" s="10">
        <f t="shared" si="121"/>
        <v>42670.420567129629</v>
      </c>
      <c r="M1953" t="b">
        <v>1</v>
      </c>
      <c r="N1953">
        <v>834</v>
      </c>
      <c r="O1953" t="b">
        <v>1</v>
      </c>
      <c r="P1953" t="s">
        <v>8295</v>
      </c>
      <c r="Q1953" s="6">
        <f>E1953/D1953</f>
        <v>2.1244399999999999</v>
      </c>
      <c r="R1953">
        <f>IFERROR(ROUND(E1953/N1953,0),0)</f>
        <v>127</v>
      </c>
      <c r="S1953" t="str">
        <f t="shared" si="122"/>
        <v>technology</v>
      </c>
      <c r="T1953" t="str">
        <f t="shared" si="123"/>
        <v>hardware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0">
        <f t="shared" si="120"/>
        <v>41582.60665509259</v>
      </c>
      <c r="K1954">
        <v>1378737215</v>
      </c>
      <c r="L1954" s="10">
        <f t="shared" si="121"/>
        <v>41545.60665509259</v>
      </c>
      <c r="M1954" t="b">
        <v>1</v>
      </c>
      <c r="N1954">
        <v>682</v>
      </c>
      <c r="O1954" t="b">
        <v>1</v>
      </c>
      <c r="P1954" t="s">
        <v>8295</v>
      </c>
      <c r="Q1954" s="6">
        <f>E1954/D1954</f>
        <v>1.9847237142857144</v>
      </c>
      <c r="R1954">
        <f>IFERROR(ROUND(E1954/N1954,0),0)</f>
        <v>102</v>
      </c>
      <c r="S1954" t="str">
        <f t="shared" si="122"/>
        <v>technology</v>
      </c>
      <c r="T1954" t="str">
        <f t="shared" si="123"/>
        <v>hardware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0">
        <f t="shared" si="120"/>
        <v>40989.125</v>
      </c>
      <c r="K1955">
        <v>1328158065</v>
      </c>
      <c r="L1955" s="10">
        <f t="shared" si="121"/>
        <v>40960.199826388889</v>
      </c>
      <c r="M1955" t="b">
        <v>1</v>
      </c>
      <c r="N1955">
        <v>147</v>
      </c>
      <c r="O1955" t="b">
        <v>1</v>
      </c>
      <c r="P1955" t="s">
        <v>8295</v>
      </c>
      <c r="Q1955" s="6">
        <f>E1955/D1955</f>
        <v>2.2594666666666665</v>
      </c>
      <c r="R1955">
        <f>IFERROR(ROUND(E1955/N1955,0),0)</f>
        <v>231</v>
      </c>
      <c r="S1955" t="str">
        <f t="shared" si="122"/>
        <v>technology</v>
      </c>
      <c r="T1955" t="str">
        <f t="shared" si="123"/>
        <v>hardware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0">
        <f t="shared" si="120"/>
        <v>42460.208333333328</v>
      </c>
      <c r="K1956">
        <v>1453730176</v>
      </c>
      <c r="L1956" s="10">
        <f t="shared" si="121"/>
        <v>42413.580740740741</v>
      </c>
      <c r="M1956" t="b">
        <v>1</v>
      </c>
      <c r="N1956">
        <v>415</v>
      </c>
      <c r="O1956" t="b">
        <v>1</v>
      </c>
      <c r="P1956" t="s">
        <v>8295</v>
      </c>
      <c r="Q1956" s="6">
        <f>E1956/D1956</f>
        <v>6.9894800000000004</v>
      </c>
      <c r="R1956">
        <f>IFERROR(ROUND(E1956/N1956,0),0)</f>
        <v>842</v>
      </c>
      <c r="S1956" t="str">
        <f t="shared" si="122"/>
        <v>technology</v>
      </c>
      <c r="T1956" t="str">
        <f t="shared" si="123"/>
        <v>hardware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0">
        <f t="shared" si="120"/>
        <v>41071.791666666664</v>
      </c>
      <c r="K1957">
        <v>1334989881</v>
      </c>
      <c r="L1957" s="10">
        <f t="shared" si="121"/>
        <v>41039.271770833337</v>
      </c>
      <c r="M1957" t="b">
        <v>1</v>
      </c>
      <c r="N1957">
        <v>290</v>
      </c>
      <c r="O1957" t="b">
        <v>1</v>
      </c>
      <c r="P1957" t="s">
        <v>8295</v>
      </c>
      <c r="Q1957" s="6">
        <f>E1957/D1957</f>
        <v>3.9859528571428569</v>
      </c>
      <c r="R1957">
        <f>IFERROR(ROUND(E1957/N1957,0),0)</f>
        <v>577</v>
      </c>
      <c r="S1957" t="str">
        <f t="shared" si="122"/>
        <v>technology</v>
      </c>
      <c r="T1957" t="str">
        <f t="shared" si="123"/>
        <v>hardware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0">
        <f t="shared" si="120"/>
        <v>42131.882002314815</v>
      </c>
      <c r="K1958">
        <v>1425507005</v>
      </c>
      <c r="L1958" s="10">
        <f t="shared" si="121"/>
        <v>42086.923668981486</v>
      </c>
      <c r="M1958" t="b">
        <v>1</v>
      </c>
      <c r="N1958">
        <v>365</v>
      </c>
      <c r="O1958" t="b">
        <v>1</v>
      </c>
      <c r="P1958" t="s">
        <v>8295</v>
      </c>
      <c r="Q1958" s="6">
        <f>E1958/D1958</f>
        <v>2.9403333333333332</v>
      </c>
      <c r="R1958">
        <f>IFERROR(ROUND(E1958/N1958,0),0)</f>
        <v>483</v>
      </c>
      <c r="S1958" t="str">
        <f t="shared" si="122"/>
        <v>technology</v>
      </c>
      <c r="T1958" t="str">
        <f t="shared" si="123"/>
        <v>hardware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0">
        <f t="shared" si="120"/>
        <v>41228.098530092597</v>
      </c>
      <c r="K1959">
        <v>1348712513</v>
      </c>
      <c r="L1959" s="10">
        <f t="shared" si="121"/>
        <v>41198.098530092597</v>
      </c>
      <c r="M1959" t="b">
        <v>1</v>
      </c>
      <c r="N1959">
        <v>660</v>
      </c>
      <c r="O1959" t="b">
        <v>1</v>
      </c>
      <c r="P1959" t="s">
        <v>8295</v>
      </c>
      <c r="Q1959" s="6">
        <f>E1959/D1959</f>
        <v>1.6750470000000002</v>
      </c>
      <c r="R1959">
        <f>IFERROR(ROUND(E1959/N1959,0),0)</f>
        <v>76</v>
      </c>
      <c r="S1959" t="str">
        <f t="shared" si="122"/>
        <v>technology</v>
      </c>
      <c r="T1959" t="str">
        <f t="shared" si="123"/>
        <v>hardware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0">
        <f t="shared" si="120"/>
        <v>41375.94630787037</v>
      </c>
      <c r="K1960">
        <v>1361490161</v>
      </c>
      <c r="L1960" s="10">
        <f t="shared" si="121"/>
        <v>41345.987974537034</v>
      </c>
      <c r="M1960" t="b">
        <v>1</v>
      </c>
      <c r="N1960">
        <v>1356</v>
      </c>
      <c r="O1960" t="b">
        <v>1</v>
      </c>
      <c r="P1960" t="s">
        <v>8295</v>
      </c>
      <c r="Q1960" s="6">
        <f>E1960/D1960</f>
        <v>14.355717142857143</v>
      </c>
      <c r="R1960">
        <f>IFERROR(ROUND(E1960/N1960,0),0)</f>
        <v>74</v>
      </c>
      <c r="S1960" t="str">
        <f t="shared" si="122"/>
        <v>technology</v>
      </c>
      <c r="T1960" t="str">
        <f t="shared" si="123"/>
        <v>hardware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0">
        <f t="shared" si="120"/>
        <v>41932</v>
      </c>
      <c r="K1961">
        <v>1408565860</v>
      </c>
      <c r="L1961" s="10">
        <f t="shared" si="121"/>
        <v>41890.845601851848</v>
      </c>
      <c r="M1961" t="b">
        <v>1</v>
      </c>
      <c r="N1961">
        <v>424</v>
      </c>
      <c r="O1961" t="b">
        <v>1</v>
      </c>
      <c r="P1961" t="s">
        <v>8295</v>
      </c>
      <c r="Q1961" s="6">
        <f>E1961/D1961</f>
        <v>1.5673440000000001</v>
      </c>
      <c r="R1961">
        <f>IFERROR(ROUND(E1961/N1961,0),0)</f>
        <v>37</v>
      </c>
      <c r="S1961" t="str">
        <f t="shared" si="122"/>
        <v>technology</v>
      </c>
      <c r="T1961" t="str">
        <f t="shared" si="123"/>
        <v>hardware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0">
        <f t="shared" si="120"/>
        <v>42013.362743055557</v>
      </c>
      <c r="K1962">
        <v>1416559341</v>
      </c>
      <c r="L1962" s="10">
        <f t="shared" si="121"/>
        <v>41983.362743055557</v>
      </c>
      <c r="M1962" t="b">
        <v>1</v>
      </c>
      <c r="N1962">
        <v>33</v>
      </c>
      <c r="O1962" t="b">
        <v>1</v>
      </c>
      <c r="P1962" t="s">
        <v>8295</v>
      </c>
      <c r="Q1962" s="6">
        <f>E1962/D1962</f>
        <v>1.1790285714285715</v>
      </c>
      <c r="R1962">
        <f>IFERROR(ROUND(E1962/N1962,0),0)</f>
        <v>2501</v>
      </c>
      <c r="S1962" t="str">
        <f t="shared" si="122"/>
        <v>technology</v>
      </c>
      <c r="T1962" t="str">
        <f t="shared" si="123"/>
        <v>hardware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0">
        <f t="shared" si="120"/>
        <v>41207.165972222225</v>
      </c>
      <c r="K1963">
        <v>1346042417</v>
      </c>
      <c r="L1963" s="10">
        <f t="shared" si="121"/>
        <v>41167.194641203707</v>
      </c>
      <c r="M1963" t="b">
        <v>1</v>
      </c>
      <c r="N1963">
        <v>1633</v>
      </c>
      <c r="O1963" t="b">
        <v>1</v>
      </c>
      <c r="P1963" t="s">
        <v>8295</v>
      </c>
      <c r="Q1963" s="6">
        <f>E1963/D1963</f>
        <v>11.053811999999999</v>
      </c>
      <c r="R1963">
        <f>IFERROR(ROUND(E1963/N1963,0),0)</f>
        <v>68</v>
      </c>
      <c r="S1963" t="str">
        <f t="shared" si="122"/>
        <v>technology</v>
      </c>
      <c r="T1963" t="str">
        <f t="shared" si="123"/>
        <v>hardware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0">
        <f t="shared" si="120"/>
        <v>41791.780509259261</v>
      </c>
      <c r="K1964">
        <v>1397414636</v>
      </c>
      <c r="L1964" s="10">
        <f t="shared" si="121"/>
        <v>41761.780509259261</v>
      </c>
      <c r="M1964" t="b">
        <v>1</v>
      </c>
      <c r="N1964">
        <v>306</v>
      </c>
      <c r="O1964" t="b">
        <v>1</v>
      </c>
      <c r="P1964" t="s">
        <v>8295</v>
      </c>
      <c r="Q1964" s="6">
        <f>E1964/D1964</f>
        <v>1.9292499999999999</v>
      </c>
      <c r="R1964">
        <f>IFERROR(ROUND(E1964/N1964,0),0)</f>
        <v>63</v>
      </c>
      <c r="S1964" t="str">
        <f t="shared" si="122"/>
        <v>technology</v>
      </c>
      <c r="T1964" t="str">
        <f t="shared" si="123"/>
        <v>hardware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0">
        <f t="shared" si="120"/>
        <v>41917.429791666669</v>
      </c>
      <c r="K1965">
        <v>1407838734</v>
      </c>
      <c r="L1965" s="10">
        <f t="shared" si="121"/>
        <v>41882.429791666669</v>
      </c>
      <c r="M1965" t="b">
        <v>1</v>
      </c>
      <c r="N1965">
        <v>205</v>
      </c>
      <c r="O1965" t="b">
        <v>1</v>
      </c>
      <c r="P1965" t="s">
        <v>8295</v>
      </c>
      <c r="Q1965" s="6">
        <f>E1965/D1965</f>
        <v>1.268842105263158</v>
      </c>
      <c r="R1965">
        <f>IFERROR(ROUND(E1965/N1965,0),0)</f>
        <v>118</v>
      </c>
      <c r="S1965" t="str">
        <f t="shared" si="122"/>
        <v>technology</v>
      </c>
      <c r="T1965" t="str">
        <f t="shared" si="123"/>
        <v>hardware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0">
        <f t="shared" si="120"/>
        <v>42501.272824074069</v>
      </c>
      <c r="K1966">
        <v>1458714772</v>
      </c>
      <c r="L1966" s="10">
        <f t="shared" si="121"/>
        <v>42471.272824074069</v>
      </c>
      <c r="M1966" t="b">
        <v>1</v>
      </c>
      <c r="N1966">
        <v>1281</v>
      </c>
      <c r="O1966" t="b">
        <v>1</v>
      </c>
      <c r="P1966" t="s">
        <v>8295</v>
      </c>
      <c r="Q1966" s="6">
        <f>E1966/D1966</f>
        <v>2.5957748878923765</v>
      </c>
      <c r="R1966">
        <f>IFERROR(ROUND(E1966/N1966,0),0)</f>
        <v>181</v>
      </c>
      <c r="S1966" t="str">
        <f t="shared" si="122"/>
        <v>technology</v>
      </c>
      <c r="T1966" t="str">
        <f t="shared" si="123"/>
        <v>hardware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0">
        <f t="shared" si="120"/>
        <v>40939.041666666664</v>
      </c>
      <c r="K1967">
        <v>1324433310</v>
      </c>
      <c r="L1967" s="10">
        <f t="shared" si="121"/>
        <v>40917.089236111111</v>
      </c>
      <c r="M1967" t="b">
        <v>1</v>
      </c>
      <c r="N1967">
        <v>103</v>
      </c>
      <c r="O1967" t="b">
        <v>1</v>
      </c>
      <c r="P1967" t="s">
        <v>8295</v>
      </c>
      <c r="Q1967" s="6">
        <f>E1967/D1967</f>
        <v>2.6227999999999998</v>
      </c>
      <c r="R1967">
        <f>IFERROR(ROUND(E1967/N1967,0),0)</f>
        <v>127</v>
      </c>
      <c r="S1967" t="str">
        <f t="shared" si="122"/>
        <v>technology</v>
      </c>
      <c r="T1967" t="str">
        <f t="shared" si="123"/>
        <v>hardware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0">
        <f t="shared" si="120"/>
        <v>41884.540486111109</v>
      </c>
      <c r="K1968">
        <v>1405429098</v>
      </c>
      <c r="L1968" s="10">
        <f t="shared" si="121"/>
        <v>41854.540486111109</v>
      </c>
      <c r="M1968" t="b">
        <v>1</v>
      </c>
      <c r="N1968">
        <v>1513</v>
      </c>
      <c r="O1968" t="b">
        <v>1</v>
      </c>
      <c r="P1968" t="s">
        <v>8295</v>
      </c>
      <c r="Q1968" s="6">
        <f>E1968/D1968</f>
        <v>2.0674309000000002</v>
      </c>
      <c r="R1968">
        <f>IFERROR(ROUND(E1968/N1968,0),0)</f>
        <v>137</v>
      </c>
      <c r="S1968" t="str">
        <f t="shared" si="122"/>
        <v>technology</v>
      </c>
      <c r="T1968" t="str">
        <f t="shared" si="123"/>
        <v>hardware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0">
        <f t="shared" si="120"/>
        <v>41779.663530092592</v>
      </c>
      <c r="K1969">
        <v>1396367729</v>
      </c>
      <c r="L1969" s="10">
        <f t="shared" si="121"/>
        <v>41749.663530092592</v>
      </c>
      <c r="M1969" t="b">
        <v>1</v>
      </c>
      <c r="N1969">
        <v>405</v>
      </c>
      <c r="O1969" t="b">
        <v>1</v>
      </c>
      <c r="P1969" t="s">
        <v>8295</v>
      </c>
      <c r="Q1969" s="6">
        <f>E1969/D1969</f>
        <v>3.7012999999999998</v>
      </c>
      <c r="R1969">
        <f>IFERROR(ROUND(E1969/N1969,0),0)</f>
        <v>183</v>
      </c>
      <c r="S1969" t="str">
        <f t="shared" si="122"/>
        <v>technology</v>
      </c>
      <c r="T1969" t="str">
        <f t="shared" si="123"/>
        <v>hardware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0">
        <f t="shared" si="120"/>
        <v>42726.628645833334</v>
      </c>
      <c r="K1970">
        <v>1478095515</v>
      </c>
      <c r="L1970" s="10">
        <f t="shared" si="121"/>
        <v>42695.586979166663</v>
      </c>
      <c r="M1970" t="b">
        <v>1</v>
      </c>
      <c r="N1970">
        <v>510</v>
      </c>
      <c r="O1970" t="b">
        <v>1</v>
      </c>
      <c r="P1970" t="s">
        <v>8295</v>
      </c>
      <c r="Q1970" s="6">
        <f>E1970/D1970</f>
        <v>2.8496600000000001</v>
      </c>
      <c r="R1970">
        <f>IFERROR(ROUND(E1970/N1970,0),0)</f>
        <v>279</v>
      </c>
      <c r="S1970" t="str">
        <f t="shared" si="122"/>
        <v>technology</v>
      </c>
      <c r="T1970" t="str">
        <f t="shared" si="123"/>
        <v>hardware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0">
        <f t="shared" si="120"/>
        <v>42606.792453703703</v>
      </c>
      <c r="K1971">
        <v>1467831668</v>
      </c>
      <c r="L1971" s="10">
        <f t="shared" si="121"/>
        <v>42576.792453703703</v>
      </c>
      <c r="M1971" t="b">
        <v>1</v>
      </c>
      <c r="N1971">
        <v>1887</v>
      </c>
      <c r="O1971" t="b">
        <v>1</v>
      </c>
      <c r="P1971" t="s">
        <v>8295</v>
      </c>
      <c r="Q1971" s="6">
        <f>E1971/D1971</f>
        <v>5.7907999999999999</v>
      </c>
      <c r="R1971">
        <f>IFERROR(ROUND(E1971/N1971,0),0)</f>
        <v>61</v>
      </c>
      <c r="S1971" t="str">
        <f t="shared" si="122"/>
        <v>technology</v>
      </c>
      <c r="T1971" t="str">
        <f t="shared" si="123"/>
        <v>hardware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0">
        <f t="shared" si="120"/>
        <v>41403.151631944442</v>
      </c>
      <c r="K1972">
        <v>1361248701</v>
      </c>
      <c r="L1972" s="10">
        <f t="shared" si="121"/>
        <v>41343.193298611113</v>
      </c>
      <c r="M1972" t="b">
        <v>1</v>
      </c>
      <c r="N1972">
        <v>701</v>
      </c>
      <c r="O1972" t="b">
        <v>1</v>
      </c>
      <c r="P1972" t="s">
        <v>8295</v>
      </c>
      <c r="Q1972" s="6">
        <f>E1972/D1972</f>
        <v>11.318</v>
      </c>
      <c r="R1972">
        <f>IFERROR(ROUND(E1972/N1972,0),0)</f>
        <v>81</v>
      </c>
      <c r="S1972" t="str">
        <f t="shared" si="122"/>
        <v>technology</v>
      </c>
      <c r="T1972" t="str">
        <f t="shared" si="123"/>
        <v>hardware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0">
        <f t="shared" si="120"/>
        <v>41612.166666666664</v>
      </c>
      <c r="K1973">
        <v>1381752061</v>
      </c>
      <c r="L1973" s="10">
        <f t="shared" si="121"/>
        <v>41580.500706018516</v>
      </c>
      <c r="M1973" t="b">
        <v>1</v>
      </c>
      <c r="N1973">
        <v>3863</v>
      </c>
      <c r="O1973" t="b">
        <v>1</v>
      </c>
      <c r="P1973" t="s">
        <v>8295</v>
      </c>
      <c r="Q1973" s="6">
        <f>E1973/D1973</f>
        <v>2.6302771750000002</v>
      </c>
      <c r="R1973">
        <f>IFERROR(ROUND(E1973/N1973,0),0)</f>
        <v>272</v>
      </c>
      <c r="S1973" t="str">
        <f t="shared" si="122"/>
        <v>technology</v>
      </c>
      <c r="T1973" t="str">
        <f t="shared" si="123"/>
        <v>hardware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0">
        <f t="shared" si="120"/>
        <v>41250.053749999999</v>
      </c>
      <c r="K1974">
        <v>1350605844</v>
      </c>
      <c r="L1974" s="10">
        <f t="shared" si="121"/>
        <v>41220.012083333335</v>
      </c>
      <c r="M1974" t="b">
        <v>1</v>
      </c>
      <c r="N1974">
        <v>238</v>
      </c>
      <c r="O1974" t="b">
        <v>1</v>
      </c>
      <c r="P1974" t="s">
        <v>8295</v>
      </c>
      <c r="Q1974" s="6">
        <f>E1974/D1974</f>
        <v>6.7447999999999997</v>
      </c>
      <c r="R1974">
        <f>IFERROR(ROUND(E1974/N1974,0),0)</f>
        <v>71</v>
      </c>
      <c r="S1974" t="str">
        <f t="shared" si="122"/>
        <v>technology</v>
      </c>
      <c r="T1974" t="str">
        <f t="shared" si="123"/>
        <v>hardware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0">
        <f t="shared" si="120"/>
        <v>42607.291666666672</v>
      </c>
      <c r="K1975">
        <v>1467134464</v>
      </c>
      <c r="L1975" s="10">
        <f t="shared" si="121"/>
        <v>42568.722962962958</v>
      </c>
      <c r="M1975" t="b">
        <v>1</v>
      </c>
      <c r="N1975">
        <v>2051</v>
      </c>
      <c r="O1975" t="b">
        <v>1</v>
      </c>
      <c r="P1975" t="s">
        <v>8295</v>
      </c>
      <c r="Q1975" s="6">
        <f>E1975/D1975</f>
        <v>2.5683081313131315</v>
      </c>
      <c r="R1975">
        <f>IFERROR(ROUND(E1975/N1975,0),0)</f>
        <v>248</v>
      </c>
      <c r="S1975" t="str">
        <f t="shared" si="122"/>
        <v>technology</v>
      </c>
      <c r="T1975" t="str">
        <f t="shared" si="123"/>
        <v>hardware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0">
        <f t="shared" si="120"/>
        <v>41524.334131944444</v>
      </c>
      <c r="K1976">
        <v>1371715269</v>
      </c>
      <c r="L1976" s="10">
        <f t="shared" si="121"/>
        <v>41464.334131944444</v>
      </c>
      <c r="M1976" t="b">
        <v>1</v>
      </c>
      <c r="N1976">
        <v>402</v>
      </c>
      <c r="O1976" t="b">
        <v>1</v>
      </c>
      <c r="P1976" t="s">
        <v>8295</v>
      </c>
      <c r="Q1976" s="6">
        <f>E1976/D1976</f>
        <v>3.7549600000000001</v>
      </c>
      <c r="R1976">
        <f>IFERROR(ROUND(E1976/N1976,0),0)</f>
        <v>187</v>
      </c>
      <c r="S1976" t="str">
        <f t="shared" si="122"/>
        <v>technology</v>
      </c>
      <c r="T1976" t="str">
        <f t="shared" si="123"/>
        <v>hardware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0">
        <f t="shared" si="120"/>
        <v>41362.755219907405</v>
      </c>
      <c r="K1977">
        <v>1360346851</v>
      </c>
      <c r="L1977" s="10">
        <f t="shared" si="121"/>
        <v>41332.755219907405</v>
      </c>
      <c r="M1977" t="b">
        <v>1</v>
      </c>
      <c r="N1977">
        <v>253</v>
      </c>
      <c r="O1977" t="b">
        <v>1</v>
      </c>
      <c r="P1977" t="s">
        <v>8295</v>
      </c>
      <c r="Q1977" s="6">
        <f>E1977/D1977</f>
        <v>2.0870837499999997</v>
      </c>
      <c r="R1977">
        <f>IFERROR(ROUND(E1977/N1977,0),0)</f>
        <v>132</v>
      </c>
      <c r="S1977" t="str">
        <f t="shared" si="122"/>
        <v>technology</v>
      </c>
      <c r="T1977" t="str">
        <f t="shared" si="123"/>
        <v>hardware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0">
        <f t="shared" si="120"/>
        <v>41487.899594907409</v>
      </c>
      <c r="K1978">
        <v>1371159325</v>
      </c>
      <c r="L1978" s="10">
        <f t="shared" si="121"/>
        <v>41457.899594907409</v>
      </c>
      <c r="M1978" t="b">
        <v>1</v>
      </c>
      <c r="N1978">
        <v>473</v>
      </c>
      <c r="O1978" t="b">
        <v>1</v>
      </c>
      <c r="P1978" t="s">
        <v>8295</v>
      </c>
      <c r="Q1978" s="6">
        <f>E1978/D1978</f>
        <v>3.4660000000000002</v>
      </c>
      <c r="R1978">
        <f>IFERROR(ROUND(E1978/N1978,0),0)</f>
        <v>29</v>
      </c>
      <c r="S1978" t="str">
        <f t="shared" si="122"/>
        <v>technology</v>
      </c>
      <c r="T1978" t="str">
        <f t="shared" si="123"/>
        <v>hardware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0">
        <f t="shared" si="120"/>
        <v>42376.332638888889</v>
      </c>
      <c r="K1979">
        <v>1446527540</v>
      </c>
      <c r="L1979" s="10">
        <f t="shared" si="121"/>
        <v>42330.216898148152</v>
      </c>
      <c r="M1979" t="b">
        <v>1</v>
      </c>
      <c r="N1979">
        <v>821</v>
      </c>
      <c r="O1979" t="b">
        <v>1</v>
      </c>
      <c r="P1979" t="s">
        <v>8295</v>
      </c>
      <c r="Q1979" s="6">
        <f>E1979/D1979</f>
        <v>4.0232999999999999</v>
      </c>
      <c r="R1979">
        <f>IFERROR(ROUND(E1979/N1979,0),0)</f>
        <v>245</v>
      </c>
      <c r="S1979" t="str">
        <f t="shared" si="122"/>
        <v>technology</v>
      </c>
      <c r="T1979" t="str">
        <f t="shared" si="123"/>
        <v>hardware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0">
        <f t="shared" si="120"/>
        <v>41091.291666666664</v>
      </c>
      <c r="K1980">
        <v>1336627492</v>
      </c>
      <c r="L1980" s="10">
        <f t="shared" si="121"/>
        <v>41058.225601851853</v>
      </c>
      <c r="M1980" t="b">
        <v>1</v>
      </c>
      <c r="N1980">
        <v>388</v>
      </c>
      <c r="O1980" t="b">
        <v>1</v>
      </c>
      <c r="P1980" t="s">
        <v>8295</v>
      </c>
      <c r="Q1980" s="6">
        <f>E1980/D1980</f>
        <v>10.2684514</v>
      </c>
      <c r="R1980">
        <f>IFERROR(ROUND(E1980/N1980,0),0)</f>
        <v>1323</v>
      </c>
      <c r="S1980" t="str">
        <f t="shared" si="122"/>
        <v>technology</v>
      </c>
      <c r="T1980" t="str">
        <f t="shared" si="123"/>
        <v>hardware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0">
        <f t="shared" si="120"/>
        <v>42346.207638888889</v>
      </c>
      <c r="K1981">
        <v>1444734146</v>
      </c>
      <c r="L1981" s="10">
        <f t="shared" si="121"/>
        <v>42309.460023148145</v>
      </c>
      <c r="M1981" t="b">
        <v>1</v>
      </c>
      <c r="N1981">
        <v>813</v>
      </c>
      <c r="O1981" t="b">
        <v>1</v>
      </c>
      <c r="P1981" t="s">
        <v>8295</v>
      </c>
      <c r="Q1981" s="6">
        <f>E1981/D1981</f>
        <v>1.14901155</v>
      </c>
      <c r="R1981">
        <f>IFERROR(ROUND(E1981/N1981,0),0)</f>
        <v>283</v>
      </c>
      <c r="S1981" t="str">
        <f t="shared" si="122"/>
        <v>technology</v>
      </c>
      <c r="T1981" t="str">
        <f t="shared" si="123"/>
        <v>hardware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0">
        <f t="shared" si="120"/>
        <v>42482.500717592593</v>
      </c>
      <c r="K1982">
        <v>1456232462</v>
      </c>
      <c r="L1982" s="10">
        <f t="shared" si="121"/>
        <v>42442.542384259257</v>
      </c>
      <c r="M1982" t="b">
        <v>1</v>
      </c>
      <c r="N1982">
        <v>1945</v>
      </c>
      <c r="O1982" t="b">
        <v>1</v>
      </c>
      <c r="P1982" t="s">
        <v>8295</v>
      </c>
      <c r="Q1982" s="6">
        <f>E1982/D1982</f>
        <v>3.5482402000000004</v>
      </c>
      <c r="R1982">
        <f>IFERROR(ROUND(E1982/N1982,0),0)</f>
        <v>91</v>
      </c>
      <c r="S1982" t="str">
        <f t="shared" si="122"/>
        <v>technology</v>
      </c>
      <c r="T1982" t="str">
        <f t="shared" si="123"/>
        <v>hardware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0">
        <f t="shared" si="120"/>
        <v>41848.725289351853</v>
      </c>
      <c r="K1983">
        <v>1402334665</v>
      </c>
      <c r="L1983" s="10">
        <f t="shared" si="121"/>
        <v>41818.725289351853</v>
      </c>
      <c r="M1983" t="b">
        <v>0</v>
      </c>
      <c r="N1983">
        <v>12</v>
      </c>
      <c r="O1983" t="b">
        <v>0</v>
      </c>
      <c r="P1983" t="s">
        <v>8296</v>
      </c>
      <c r="Q1983" s="6">
        <f>E1983/D1983</f>
        <v>5.0799999999999998E-2</v>
      </c>
      <c r="R1983">
        <f>IFERROR(ROUND(E1983/N1983,0),0)</f>
        <v>32</v>
      </c>
      <c r="S1983" t="str">
        <f t="shared" si="122"/>
        <v>photography</v>
      </c>
      <c r="T1983" t="str">
        <f t="shared" si="123"/>
        <v>people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0">
        <f t="shared" si="120"/>
        <v>42727.628321759257</v>
      </c>
      <c r="K1984">
        <v>1478268287</v>
      </c>
      <c r="L1984" s="10">
        <f t="shared" si="121"/>
        <v>42697.586655092593</v>
      </c>
      <c r="M1984" t="b">
        <v>0</v>
      </c>
      <c r="N1984">
        <v>0</v>
      </c>
      <c r="O1984" t="b">
        <v>0</v>
      </c>
      <c r="P1984" t="s">
        <v>8296</v>
      </c>
      <c r="Q1984" s="6">
        <f>E1984/D1984</f>
        <v>0</v>
      </c>
      <c r="R1984">
        <f>IFERROR(ROUND(E1984/N1984,0),0)</f>
        <v>0</v>
      </c>
      <c r="S1984" t="str">
        <f t="shared" si="122"/>
        <v>photography</v>
      </c>
      <c r="T1984" t="str">
        <f t="shared" si="123"/>
        <v>people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0">
        <f t="shared" si="120"/>
        <v>42634.291666666672</v>
      </c>
      <c r="K1985">
        <v>1470874618</v>
      </c>
      <c r="L1985" s="10">
        <f t="shared" si="121"/>
        <v>42612.011782407411</v>
      </c>
      <c r="M1985" t="b">
        <v>0</v>
      </c>
      <c r="N1985">
        <v>16</v>
      </c>
      <c r="O1985" t="b">
        <v>0</v>
      </c>
      <c r="P1985" t="s">
        <v>8296</v>
      </c>
      <c r="Q1985" s="6">
        <f>E1985/D1985</f>
        <v>4.2999999999999997E-2</v>
      </c>
      <c r="R1985">
        <f>IFERROR(ROUND(E1985/N1985,0),0)</f>
        <v>89</v>
      </c>
      <c r="S1985" t="str">
        <f t="shared" si="122"/>
        <v>photography</v>
      </c>
      <c r="T1985" t="str">
        <f t="shared" si="123"/>
        <v>people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0">
        <f t="shared" si="120"/>
        <v>41992.831956018519</v>
      </c>
      <c r="K1986">
        <v>1412189881</v>
      </c>
      <c r="L1986" s="10">
        <f t="shared" si="121"/>
        <v>41932.790289351848</v>
      </c>
      <c r="M1986" t="b">
        <v>0</v>
      </c>
      <c r="N1986">
        <v>7</v>
      </c>
      <c r="O1986" t="b">
        <v>0</v>
      </c>
      <c r="P1986" t="s">
        <v>8296</v>
      </c>
      <c r="Q1986" s="6">
        <f>E1986/D1986</f>
        <v>0.21146666666666666</v>
      </c>
      <c r="R1986">
        <f>IFERROR(ROUND(E1986/N1986,0),0)</f>
        <v>453</v>
      </c>
      <c r="S1986" t="str">
        <f t="shared" si="122"/>
        <v>photography</v>
      </c>
      <c r="T1986" t="str">
        <f t="shared" si="123"/>
        <v>people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0">
        <f t="shared" ref="J1987:J2050" si="124">(I1987/86400)+25569+(-5+24)</f>
        <v>42603.958333333328</v>
      </c>
      <c r="K1987">
        <v>1467650771</v>
      </c>
      <c r="L1987" s="10">
        <f t="shared" ref="L1987:L2050" si="125">(K1987/86400)+25569+(-5+24)</f>
        <v>42574.698738425926</v>
      </c>
      <c r="M1987" t="b">
        <v>0</v>
      </c>
      <c r="N1987">
        <v>4</v>
      </c>
      <c r="O1987" t="b">
        <v>0</v>
      </c>
      <c r="P1987" t="s">
        <v>8296</v>
      </c>
      <c r="Q1987" s="6">
        <f>E1987/D1987</f>
        <v>3.1875000000000001E-2</v>
      </c>
      <c r="R1987">
        <f>IFERROR(ROUND(E1987/N1987,0),0)</f>
        <v>13</v>
      </c>
      <c r="S1987" t="str">
        <f t="shared" ref="S1987:S2050" si="126">LEFT(P1987,FIND("/",P1987)-1)</f>
        <v>photography</v>
      </c>
      <c r="T1987" t="str">
        <f t="shared" ref="T1987:T2050" si="127">RIGHT(P1987,LEN(P1987)-FIND("/",P1987))</f>
        <v>people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0">
        <f t="shared" si="124"/>
        <v>42462.392164351855</v>
      </c>
      <c r="K1988">
        <v>1455359083</v>
      </c>
      <c r="L1988" s="10">
        <f t="shared" si="125"/>
        <v>42432.433831018519</v>
      </c>
      <c r="M1988" t="b">
        <v>0</v>
      </c>
      <c r="N1988">
        <v>1</v>
      </c>
      <c r="O1988" t="b">
        <v>0</v>
      </c>
      <c r="P1988" t="s">
        <v>8296</v>
      </c>
      <c r="Q1988" s="6">
        <f>E1988/D1988</f>
        <v>5.0000000000000001E-4</v>
      </c>
      <c r="R1988">
        <f>IFERROR(ROUND(E1988/N1988,0),0)</f>
        <v>1</v>
      </c>
      <c r="S1988" t="str">
        <f t="shared" si="126"/>
        <v>photography</v>
      </c>
      <c r="T1988" t="str">
        <f t="shared" si="127"/>
        <v>people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0">
        <f t="shared" si="124"/>
        <v>42083.639768518522</v>
      </c>
      <c r="K1989">
        <v>1422631276</v>
      </c>
      <c r="L1989" s="10">
        <f t="shared" si="125"/>
        <v>42053.639768518522</v>
      </c>
      <c r="M1989" t="b">
        <v>0</v>
      </c>
      <c r="N1989">
        <v>28</v>
      </c>
      <c r="O1989" t="b">
        <v>0</v>
      </c>
      <c r="P1989" t="s">
        <v>8296</v>
      </c>
      <c r="Q1989" s="6">
        <f>E1989/D1989</f>
        <v>0.42472727272727273</v>
      </c>
      <c r="R1989">
        <f>IFERROR(ROUND(E1989/N1989,0),0)</f>
        <v>83</v>
      </c>
      <c r="S1989" t="str">
        <f t="shared" si="126"/>
        <v>photography</v>
      </c>
      <c r="T1989" t="str">
        <f t="shared" si="127"/>
        <v>people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0">
        <f t="shared" si="124"/>
        <v>42255.763217592597</v>
      </c>
      <c r="K1990">
        <v>1437502742</v>
      </c>
      <c r="L1990" s="10">
        <f t="shared" si="125"/>
        <v>42225.763217592597</v>
      </c>
      <c r="M1990" t="b">
        <v>0</v>
      </c>
      <c r="N1990">
        <v>1</v>
      </c>
      <c r="O1990" t="b">
        <v>0</v>
      </c>
      <c r="P1990" t="s">
        <v>8296</v>
      </c>
      <c r="Q1990" s="6">
        <f>E1990/D1990</f>
        <v>4.1666666666666666E-3</v>
      </c>
      <c r="R1990">
        <f>IFERROR(ROUND(E1990/N1990,0),0)</f>
        <v>25</v>
      </c>
      <c r="S1990" t="str">
        <f t="shared" si="126"/>
        <v>photography</v>
      </c>
      <c r="T1990" t="str">
        <f t="shared" si="127"/>
        <v>people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0">
        <f t="shared" si="124"/>
        <v>42734.680648148147</v>
      </c>
      <c r="K1991">
        <v>1478881208</v>
      </c>
      <c r="L1991" s="10">
        <f t="shared" si="125"/>
        <v>42704.680648148147</v>
      </c>
      <c r="M1991" t="b">
        <v>0</v>
      </c>
      <c r="N1991">
        <v>1</v>
      </c>
      <c r="O1991" t="b">
        <v>0</v>
      </c>
      <c r="P1991" t="s">
        <v>8296</v>
      </c>
      <c r="Q1991" s="6">
        <f>E1991/D1991</f>
        <v>0.01</v>
      </c>
      <c r="R1991">
        <f>IFERROR(ROUND(E1991/N1991,0),0)</f>
        <v>50</v>
      </c>
      <c r="S1991" t="str">
        <f t="shared" si="126"/>
        <v>photography</v>
      </c>
      <c r="T1991" t="str">
        <f t="shared" si="127"/>
        <v>people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0">
        <f t="shared" si="124"/>
        <v>42432.195972222224</v>
      </c>
      <c r="K1992">
        <v>1454042532</v>
      </c>
      <c r="L1992" s="10">
        <f t="shared" si="125"/>
        <v>42417.195972222224</v>
      </c>
      <c r="M1992" t="b">
        <v>0</v>
      </c>
      <c r="N1992">
        <v>5</v>
      </c>
      <c r="O1992" t="b">
        <v>0</v>
      </c>
      <c r="P1992" t="s">
        <v>8296</v>
      </c>
      <c r="Q1992" s="6">
        <f>E1992/D1992</f>
        <v>0.16966666666666666</v>
      </c>
      <c r="R1992">
        <f>IFERROR(ROUND(E1992/N1992,0),0)</f>
        <v>102</v>
      </c>
      <c r="S1992" t="str">
        <f t="shared" si="126"/>
        <v>photography</v>
      </c>
      <c r="T1992" t="str">
        <f t="shared" si="127"/>
        <v>people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0">
        <f t="shared" si="124"/>
        <v>42207.89335648148</v>
      </c>
      <c r="K1993">
        <v>1434144386</v>
      </c>
      <c r="L1993" s="10">
        <f t="shared" si="125"/>
        <v>42186.89335648148</v>
      </c>
      <c r="M1993" t="b">
        <v>0</v>
      </c>
      <c r="N1993">
        <v>3</v>
      </c>
      <c r="O1993" t="b">
        <v>0</v>
      </c>
      <c r="P1993" t="s">
        <v>8296</v>
      </c>
      <c r="Q1993" s="6">
        <f>E1993/D1993</f>
        <v>7.0000000000000007E-2</v>
      </c>
      <c r="R1993">
        <f>IFERROR(ROUND(E1993/N1993,0),0)</f>
        <v>47</v>
      </c>
      <c r="S1993" t="str">
        <f t="shared" si="126"/>
        <v>photography</v>
      </c>
      <c r="T1993" t="str">
        <f t="shared" si="127"/>
        <v>people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0">
        <f t="shared" si="124"/>
        <v>42072.143414351856</v>
      </c>
      <c r="K1994">
        <v>1421637991</v>
      </c>
      <c r="L1994" s="10">
        <f t="shared" si="125"/>
        <v>42042.143414351856</v>
      </c>
      <c r="M1994" t="b">
        <v>0</v>
      </c>
      <c r="N1994">
        <v>2</v>
      </c>
      <c r="O1994" t="b">
        <v>0</v>
      </c>
      <c r="P1994" t="s">
        <v>8296</v>
      </c>
      <c r="Q1994" s="6">
        <f>E1994/D1994</f>
        <v>1.3333333333333333E-3</v>
      </c>
      <c r="R1994">
        <f>IFERROR(ROUND(E1994/N1994,0),0)</f>
        <v>1</v>
      </c>
      <c r="S1994" t="str">
        <f t="shared" si="126"/>
        <v>photography</v>
      </c>
      <c r="T1994" t="str">
        <f t="shared" si="127"/>
        <v>people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0">
        <f t="shared" si="124"/>
        <v>42378.588391203702</v>
      </c>
      <c r="K1995">
        <v>1448114837</v>
      </c>
      <c r="L1995" s="10">
        <f t="shared" si="125"/>
        <v>42348.588391203702</v>
      </c>
      <c r="M1995" t="b">
        <v>0</v>
      </c>
      <c r="N1995">
        <v>0</v>
      </c>
      <c r="O1995" t="b">
        <v>0</v>
      </c>
      <c r="P1995" t="s">
        <v>8296</v>
      </c>
      <c r="Q1995" s="6">
        <f>E1995/D1995</f>
        <v>0</v>
      </c>
      <c r="R1995">
        <f>IFERROR(ROUND(E1995/N1995,0),0)</f>
        <v>0</v>
      </c>
      <c r="S1995" t="str">
        <f t="shared" si="126"/>
        <v>photography</v>
      </c>
      <c r="T1995" t="str">
        <f t="shared" si="127"/>
        <v>people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0">
        <f t="shared" si="124"/>
        <v>42730.047939814816</v>
      </c>
      <c r="K1996">
        <v>1475885342</v>
      </c>
      <c r="L1996" s="10">
        <f t="shared" si="125"/>
        <v>42670.006273148145</v>
      </c>
      <c r="M1996" t="b">
        <v>0</v>
      </c>
      <c r="N1996">
        <v>0</v>
      </c>
      <c r="O1996" t="b">
        <v>0</v>
      </c>
      <c r="P1996" t="s">
        <v>8296</v>
      </c>
      <c r="Q1996" s="6">
        <f>E1996/D1996</f>
        <v>0</v>
      </c>
      <c r="R1996">
        <f>IFERROR(ROUND(E1996/N1996,0),0)</f>
        <v>0</v>
      </c>
      <c r="S1996" t="str">
        <f t="shared" si="126"/>
        <v>photography</v>
      </c>
      <c r="T1996" t="str">
        <f t="shared" si="127"/>
        <v>people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0">
        <f t="shared" si="124"/>
        <v>42220.902037037042</v>
      </c>
      <c r="K1997">
        <v>1435354736</v>
      </c>
      <c r="L1997" s="10">
        <f t="shared" si="125"/>
        <v>42200.902037037042</v>
      </c>
      <c r="M1997" t="b">
        <v>0</v>
      </c>
      <c r="N1997">
        <v>3</v>
      </c>
      <c r="O1997" t="b">
        <v>0</v>
      </c>
      <c r="P1997" t="s">
        <v>8296</v>
      </c>
      <c r="Q1997" s="6">
        <f>E1997/D1997</f>
        <v>7.8E-2</v>
      </c>
      <c r="R1997">
        <f>IFERROR(ROUND(E1997/N1997,0),0)</f>
        <v>26</v>
      </c>
      <c r="S1997" t="str">
        <f t="shared" si="126"/>
        <v>photography</v>
      </c>
      <c r="T1997" t="str">
        <f t="shared" si="127"/>
        <v>people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0">
        <f t="shared" si="124"/>
        <v>41849.819571759261</v>
      </c>
      <c r="K1998">
        <v>1402429211</v>
      </c>
      <c r="L1998" s="10">
        <f t="shared" si="125"/>
        <v>41819.819571759261</v>
      </c>
      <c r="M1998" t="b">
        <v>0</v>
      </c>
      <c r="N1998">
        <v>0</v>
      </c>
      <c r="O1998" t="b">
        <v>0</v>
      </c>
      <c r="P1998" t="s">
        <v>8296</v>
      </c>
      <c r="Q1998" s="6">
        <f>E1998/D1998</f>
        <v>0</v>
      </c>
      <c r="R1998">
        <f>IFERROR(ROUND(E1998/N1998,0),0)</f>
        <v>0</v>
      </c>
      <c r="S1998" t="str">
        <f t="shared" si="126"/>
        <v>photography</v>
      </c>
      <c r="T1998" t="str">
        <f t="shared" si="127"/>
        <v>people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0">
        <f t="shared" si="124"/>
        <v>41896.930694444447</v>
      </c>
      <c r="K1999">
        <v>1406499612</v>
      </c>
      <c r="L1999" s="10">
        <f t="shared" si="125"/>
        <v>41866.930694444447</v>
      </c>
      <c r="M1999" t="b">
        <v>0</v>
      </c>
      <c r="N1999">
        <v>0</v>
      </c>
      <c r="O1999" t="b">
        <v>0</v>
      </c>
      <c r="P1999" t="s">
        <v>8296</v>
      </c>
      <c r="Q1999" s="6">
        <f>E1999/D1999</f>
        <v>0</v>
      </c>
      <c r="R1999">
        <f>IFERROR(ROUND(E1999/N1999,0),0)</f>
        <v>0</v>
      </c>
      <c r="S1999" t="str">
        <f t="shared" si="126"/>
        <v>photography</v>
      </c>
      <c r="T1999" t="str">
        <f t="shared" si="127"/>
        <v>people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0">
        <f t="shared" si="124"/>
        <v>41871.118495370371</v>
      </c>
      <c r="K2000">
        <v>1402973438</v>
      </c>
      <c r="L2000" s="10">
        <f t="shared" si="125"/>
        <v>41826.118495370371</v>
      </c>
      <c r="M2000" t="b">
        <v>0</v>
      </c>
      <c r="N2000">
        <v>3</v>
      </c>
      <c r="O2000" t="b">
        <v>0</v>
      </c>
      <c r="P2000" t="s">
        <v>8296</v>
      </c>
      <c r="Q2000" s="6">
        <f>E2000/D2000</f>
        <v>0.26200000000000001</v>
      </c>
      <c r="R2000">
        <f>IFERROR(ROUND(E2000/N2000,0),0)</f>
        <v>218</v>
      </c>
      <c r="S2000" t="str">
        <f t="shared" si="126"/>
        <v>photography</v>
      </c>
      <c r="T2000" t="str">
        <f t="shared" si="127"/>
        <v>people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0">
        <f t="shared" si="124"/>
        <v>41975.524398148147</v>
      </c>
      <c r="K2001">
        <v>1413286508</v>
      </c>
      <c r="L2001" s="10">
        <f t="shared" si="125"/>
        <v>41945.482731481483</v>
      </c>
      <c r="M2001" t="b">
        <v>0</v>
      </c>
      <c r="N2001">
        <v>7</v>
      </c>
      <c r="O2001" t="b">
        <v>0</v>
      </c>
      <c r="P2001" t="s">
        <v>8296</v>
      </c>
      <c r="Q2001" s="6">
        <f>E2001/D2001</f>
        <v>7.6129032258064515E-3</v>
      </c>
      <c r="R2001">
        <f>IFERROR(ROUND(E2001/N2001,0),0)</f>
        <v>34</v>
      </c>
      <c r="S2001" t="str">
        <f t="shared" si="126"/>
        <v>photography</v>
      </c>
      <c r="T2001" t="str">
        <f t="shared" si="127"/>
        <v>people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0">
        <f t="shared" si="124"/>
        <v>42394.951539351852</v>
      </c>
      <c r="K2002">
        <v>1449528613</v>
      </c>
      <c r="L2002" s="10">
        <f t="shared" si="125"/>
        <v>42364.951539351852</v>
      </c>
      <c r="M2002" t="b">
        <v>0</v>
      </c>
      <c r="N2002">
        <v>25</v>
      </c>
      <c r="O2002" t="b">
        <v>0</v>
      </c>
      <c r="P2002" t="s">
        <v>8296</v>
      </c>
      <c r="Q2002" s="6">
        <f>E2002/D2002</f>
        <v>0.125</v>
      </c>
      <c r="R2002">
        <f>IFERROR(ROUND(E2002/N2002,0),0)</f>
        <v>25</v>
      </c>
      <c r="S2002" t="str">
        <f t="shared" si="126"/>
        <v>photography</v>
      </c>
      <c r="T2002" t="str">
        <f t="shared" si="127"/>
        <v>people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0">
        <f t="shared" si="124"/>
        <v>42186.833333333328</v>
      </c>
      <c r="K2003">
        <v>1431406916</v>
      </c>
      <c r="L2003" s="10">
        <f t="shared" si="125"/>
        <v>42155.209675925929</v>
      </c>
      <c r="M2003" t="b">
        <v>1</v>
      </c>
      <c r="N2003">
        <v>1637</v>
      </c>
      <c r="O2003" t="b">
        <v>1</v>
      </c>
      <c r="P2003" t="s">
        <v>8295</v>
      </c>
      <c r="Q2003" s="6">
        <f>E2003/D2003</f>
        <v>3.8212909090909091</v>
      </c>
      <c r="R2003">
        <f>IFERROR(ROUND(E2003/N2003,0),0)</f>
        <v>128</v>
      </c>
      <c r="S2003" t="str">
        <f t="shared" si="126"/>
        <v>technology</v>
      </c>
      <c r="T2003" t="str">
        <f t="shared" si="127"/>
        <v>hardware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0">
        <f t="shared" si="124"/>
        <v>42777.71230324074</v>
      </c>
      <c r="K2004">
        <v>1482599143</v>
      </c>
      <c r="L2004" s="10">
        <f t="shared" si="125"/>
        <v>42747.71230324074</v>
      </c>
      <c r="M2004" t="b">
        <v>1</v>
      </c>
      <c r="N2004">
        <v>1375</v>
      </c>
      <c r="O2004" t="b">
        <v>1</v>
      </c>
      <c r="P2004" t="s">
        <v>8295</v>
      </c>
      <c r="Q2004" s="6">
        <f>E2004/D2004</f>
        <v>2.1679422000000002</v>
      </c>
      <c r="R2004">
        <f>IFERROR(ROUND(E2004/N2004,0),0)</f>
        <v>79</v>
      </c>
      <c r="S2004" t="str">
        <f t="shared" si="126"/>
        <v>technology</v>
      </c>
      <c r="T2004" t="str">
        <f t="shared" si="127"/>
        <v>hardware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0">
        <f t="shared" si="124"/>
        <v>40380.958333333336</v>
      </c>
      <c r="K2005">
        <v>1276830052</v>
      </c>
      <c r="L2005" s="10">
        <f t="shared" si="125"/>
        <v>40366.125601851854</v>
      </c>
      <c r="M2005" t="b">
        <v>1</v>
      </c>
      <c r="N2005">
        <v>17</v>
      </c>
      <c r="O2005" t="b">
        <v>1</v>
      </c>
      <c r="P2005" t="s">
        <v>8295</v>
      </c>
      <c r="Q2005" s="6">
        <f>E2005/D2005</f>
        <v>3.12</v>
      </c>
      <c r="R2005">
        <f>IFERROR(ROUND(E2005/N2005,0),0)</f>
        <v>92</v>
      </c>
      <c r="S2005" t="str">
        <f t="shared" si="126"/>
        <v>technology</v>
      </c>
      <c r="T2005" t="str">
        <f t="shared" si="127"/>
        <v>hardware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0">
        <f t="shared" si="124"/>
        <v>41849.604895833334</v>
      </c>
      <c r="K2006">
        <v>1402410663</v>
      </c>
      <c r="L2006" s="10">
        <f t="shared" si="125"/>
        <v>41819.604895833334</v>
      </c>
      <c r="M2006" t="b">
        <v>1</v>
      </c>
      <c r="N2006">
        <v>354</v>
      </c>
      <c r="O2006" t="b">
        <v>1</v>
      </c>
      <c r="P2006" t="s">
        <v>8295</v>
      </c>
      <c r="Q2006" s="6">
        <f>E2006/D2006</f>
        <v>2.3442048</v>
      </c>
      <c r="R2006">
        <f>IFERROR(ROUND(E2006/N2006,0),0)</f>
        <v>331</v>
      </c>
      <c r="S2006" t="str">
        <f t="shared" si="126"/>
        <v>technology</v>
      </c>
      <c r="T2006" t="str">
        <f t="shared" si="127"/>
        <v>hardware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0">
        <f t="shared" si="124"/>
        <v>41582.165972222225</v>
      </c>
      <c r="K2007">
        <v>1379532618</v>
      </c>
      <c r="L2007" s="10">
        <f t="shared" si="125"/>
        <v>41554.812708333331</v>
      </c>
      <c r="M2007" t="b">
        <v>1</v>
      </c>
      <c r="N2007">
        <v>191</v>
      </c>
      <c r="O2007" t="b">
        <v>1</v>
      </c>
      <c r="P2007" t="s">
        <v>8295</v>
      </c>
      <c r="Q2007" s="6">
        <f>E2007/D2007</f>
        <v>1.236801</v>
      </c>
      <c r="R2007">
        <f>IFERROR(ROUND(E2007/N2007,0),0)</f>
        <v>194</v>
      </c>
      <c r="S2007" t="str">
        <f t="shared" si="126"/>
        <v>technology</v>
      </c>
      <c r="T2007" t="str">
        <f t="shared" si="127"/>
        <v>hardware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0">
        <f t="shared" si="124"/>
        <v>41995.542187500003</v>
      </c>
      <c r="K2008">
        <v>1414584045</v>
      </c>
      <c r="L2008" s="10">
        <f t="shared" si="125"/>
        <v>41960.500520833331</v>
      </c>
      <c r="M2008" t="b">
        <v>1</v>
      </c>
      <c r="N2008">
        <v>303</v>
      </c>
      <c r="O2008" t="b">
        <v>1</v>
      </c>
      <c r="P2008" t="s">
        <v>8295</v>
      </c>
      <c r="Q2008" s="6">
        <f>E2008/D2008</f>
        <v>2.4784000000000002</v>
      </c>
      <c r="R2008">
        <f>IFERROR(ROUND(E2008/N2008,0),0)</f>
        <v>409</v>
      </c>
      <c r="S2008" t="str">
        <f t="shared" si="126"/>
        <v>technology</v>
      </c>
      <c r="T2008" t="str">
        <f t="shared" si="127"/>
        <v>hardware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0">
        <f t="shared" si="124"/>
        <v>40433.166666666664</v>
      </c>
      <c r="K2009">
        <v>1276891586</v>
      </c>
      <c r="L2009" s="10">
        <f t="shared" si="125"/>
        <v>40366.837800925925</v>
      </c>
      <c r="M2009" t="b">
        <v>1</v>
      </c>
      <c r="N2009">
        <v>137</v>
      </c>
      <c r="O2009" t="b">
        <v>1</v>
      </c>
      <c r="P2009" t="s">
        <v>8295</v>
      </c>
      <c r="Q2009" s="6">
        <f>E2009/D2009</f>
        <v>1.157092</v>
      </c>
      <c r="R2009">
        <f>IFERROR(ROUND(E2009/N2009,0),0)</f>
        <v>84</v>
      </c>
      <c r="S2009" t="str">
        <f t="shared" si="126"/>
        <v>technology</v>
      </c>
      <c r="T2009" t="str">
        <f t="shared" si="127"/>
        <v>hardware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0">
        <f t="shared" si="124"/>
        <v>40824.604421296295</v>
      </c>
      <c r="K2010">
        <v>1312641022</v>
      </c>
      <c r="L2010" s="10">
        <f t="shared" si="125"/>
        <v>40780.604421296295</v>
      </c>
      <c r="M2010" t="b">
        <v>1</v>
      </c>
      <c r="N2010">
        <v>41</v>
      </c>
      <c r="O2010" t="b">
        <v>1</v>
      </c>
      <c r="P2010" t="s">
        <v>8295</v>
      </c>
      <c r="Q2010" s="6">
        <f>E2010/D2010</f>
        <v>1.1707484768810599</v>
      </c>
      <c r="R2010">
        <f>IFERROR(ROUND(E2010/N2010,0),0)</f>
        <v>45</v>
      </c>
      <c r="S2010" t="str">
        <f t="shared" si="126"/>
        <v>technology</v>
      </c>
      <c r="T2010" t="str">
        <f t="shared" si="127"/>
        <v>hardware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0">
        <f t="shared" si="124"/>
        <v>42716.365081018521</v>
      </c>
      <c r="K2011">
        <v>1476776743</v>
      </c>
      <c r="L2011" s="10">
        <f t="shared" si="125"/>
        <v>42680.323414351849</v>
      </c>
      <c r="M2011" t="b">
        <v>1</v>
      </c>
      <c r="N2011">
        <v>398</v>
      </c>
      <c r="O2011" t="b">
        <v>1</v>
      </c>
      <c r="P2011" t="s">
        <v>8295</v>
      </c>
      <c r="Q2011" s="6">
        <f>E2011/D2011</f>
        <v>3.05158</v>
      </c>
      <c r="R2011">
        <f>IFERROR(ROUND(E2011/N2011,0),0)</f>
        <v>383</v>
      </c>
      <c r="S2011" t="str">
        <f t="shared" si="126"/>
        <v>technology</v>
      </c>
      <c r="T2011" t="str">
        <f t="shared" si="127"/>
        <v>hardware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0">
        <f t="shared" si="124"/>
        <v>42619.996423611112</v>
      </c>
      <c r="K2012">
        <v>1468972491</v>
      </c>
      <c r="L2012" s="10">
        <f t="shared" si="125"/>
        <v>42589.996423611112</v>
      </c>
      <c r="M2012" t="b">
        <v>1</v>
      </c>
      <c r="N2012">
        <v>1737</v>
      </c>
      <c r="O2012" t="b">
        <v>1</v>
      </c>
      <c r="P2012" t="s">
        <v>8295</v>
      </c>
      <c r="Q2012" s="6">
        <f>E2012/D2012</f>
        <v>3.2005299999999997</v>
      </c>
      <c r="R2012">
        <f>IFERROR(ROUND(E2012/N2012,0),0)</f>
        <v>55</v>
      </c>
      <c r="S2012" t="str">
        <f t="shared" si="126"/>
        <v>technology</v>
      </c>
      <c r="T2012" t="str">
        <f t="shared" si="127"/>
        <v>hardware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0">
        <f t="shared" si="124"/>
        <v>42399.958333333328</v>
      </c>
      <c r="K2013">
        <v>1449650173</v>
      </c>
      <c r="L2013" s="10">
        <f t="shared" si="125"/>
        <v>42366.358483796299</v>
      </c>
      <c r="M2013" t="b">
        <v>1</v>
      </c>
      <c r="N2013">
        <v>971</v>
      </c>
      <c r="O2013" t="b">
        <v>1</v>
      </c>
      <c r="P2013" t="s">
        <v>8295</v>
      </c>
      <c r="Q2013" s="6">
        <f>E2013/D2013</f>
        <v>8.1956399999999991</v>
      </c>
      <c r="R2013">
        <f>IFERROR(ROUND(E2013/N2013,0),0)</f>
        <v>422</v>
      </c>
      <c r="S2013" t="str">
        <f t="shared" si="126"/>
        <v>technology</v>
      </c>
      <c r="T2013" t="str">
        <f t="shared" si="127"/>
        <v>hardware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0">
        <f t="shared" si="124"/>
        <v>42059.822233796294</v>
      </c>
      <c r="K2014">
        <v>1420573441</v>
      </c>
      <c r="L2014" s="10">
        <f t="shared" si="125"/>
        <v>42029.822233796294</v>
      </c>
      <c r="M2014" t="b">
        <v>1</v>
      </c>
      <c r="N2014">
        <v>183</v>
      </c>
      <c r="O2014" t="b">
        <v>1</v>
      </c>
      <c r="P2014" t="s">
        <v>8295</v>
      </c>
      <c r="Q2014" s="6">
        <f>E2014/D2014</f>
        <v>2.3490000000000002</v>
      </c>
      <c r="R2014">
        <f>IFERROR(ROUND(E2014/N2014,0),0)</f>
        <v>64</v>
      </c>
      <c r="S2014" t="str">
        <f t="shared" si="126"/>
        <v>technology</v>
      </c>
      <c r="T2014" t="str">
        <f t="shared" si="127"/>
        <v>hardware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0">
        <f t="shared" si="124"/>
        <v>42578.960810185185</v>
      </c>
      <c r="K2015">
        <v>1462835014</v>
      </c>
      <c r="L2015" s="10">
        <f t="shared" si="125"/>
        <v>42518.960810185185</v>
      </c>
      <c r="M2015" t="b">
        <v>1</v>
      </c>
      <c r="N2015">
        <v>4562</v>
      </c>
      <c r="O2015" t="b">
        <v>1</v>
      </c>
      <c r="P2015" t="s">
        <v>8295</v>
      </c>
      <c r="Q2015" s="6">
        <f>E2015/D2015</f>
        <v>4.9491375</v>
      </c>
      <c r="R2015">
        <f>IFERROR(ROUND(E2015/N2015,0),0)</f>
        <v>174</v>
      </c>
      <c r="S2015" t="str">
        <f t="shared" si="126"/>
        <v>technology</v>
      </c>
      <c r="T2015" t="str">
        <f t="shared" si="127"/>
        <v>hardware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0">
        <f t="shared" si="124"/>
        <v>41377.172905092593</v>
      </c>
      <c r="K2016">
        <v>1361250539</v>
      </c>
      <c r="L2016" s="10">
        <f t="shared" si="125"/>
        <v>41343.214571759258</v>
      </c>
      <c r="M2016" t="b">
        <v>1</v>
      </c>
      <c r="N2016">
        <v>26457</v>
      </c>
      <c r="O2016" t="b">
        <v>1</v>
      </c>
      <c r="P2016" t="s">
        <v>8295</v>
      </c>
      <c r="Q2016" s="6">
        <f>E2016/D2016</f>
        <v>78.137822333333332</v>
      </c>
      <c r="R2016">
        <f>IFERROR(ROUND(E2016/N2016,0),0)</f>
        <v>89</v>
      </c>
      <c r="S2016" t="str">
        <f t="shared" si="126"/>
        <v>technology</v>
      </c>
      <c r="T2016" t="str">
        <f t="shared" si="127"/>
        <v>hardware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0">
        <f t="shared" si="124"/>
        <v>40814.876886574071</v>
      </c>
      <c r="K2017">
        <v>1313010163</v>
      </c>
      <c r="L2017" s="10">
        <f t="shared" si="125"/>
        <v>40784.876886574071</v>
      </c>
      <c r="M2017" t="b">
        <v>1</v>
      </c>
      <c r="N2017">
        <v>162</v>
      </c>
      <c r="O2017" t="b">
        <v>1</v>
      </c>
      <c r="P2017" t="s">
        <v>8295</v>
      </c>
      <c r="Q2017" s="6">
        <f>E2017/D2017</f>
        <v>1.1300013888888889</v>
      </c>
      <c r="R2017">
        <f>IFERROR(ROUND(E2017/N2017,0),0)</f>
        <v>50</v>
      </c>
      <c r="S2017" t="str">
        <f t="shared" si="126"/>
        <v>technology</v>
      </c>
      <c r="T2017" t="str">
        <f t="shared" si="127"/>
        <v>hardware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0">
        <f t="shared" si="124"/>
        <v>41361.880775462967</v>
      </c>
      <c r="K2018">
        <v>1360271299</v>
      </c>
      <c r="L2018" s="10">
        <f t="shared" si="125"/>
        <v>41331.880775462967</v>
      </c>
      <c r="M2018" t="b">
        <v>1</v>
      </c>
      <c r="N2018">
        <v>479</v>
      </c>
      <c r="O2018" t="b">
        <v>1</v>
      </c>
      <c r="P2018" t="s">
        <v>8295</v>
      </c>
      <c r="Q2018" s="6">
        <f>E2018/D2018</f>
        <v>9.2154220000000002</v>
      </c>
      <c r="R2018">
        <f>IFERROR(ROUND(E2018/N2018,0),0)</f>
        <v>192</v>
      </c>
      <c r="S2018" t="str">
        <f t="shared" si="126"/>
        <v>technology</v>
      </c>
      <c r="T2018" t="str">
        <f t="shared" si="127"/>
        <v>hardware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0">
        <f t="shared" si="124"/>
        <v>41011.166666666664</v>
      </c>
      <c r="K2019">
        <v>1329873755</v>
      </c>
      <c r="L2019" s="10">
        <f t="shared" si="125"/>
        <v>40980.057349537034</v>
      </c>
      <c r="M2019" t="b">
        <v>1</v>
      </c>
      <c r="N2019">
        <v>426</v>
      </c>
      <c r="O2019" t="b">
        <v>1</v>
      </c>
      <c r="P2019" t="s">
        <v>8295</v>
      </c>
      <c r="Q2019" s="6">
        <f>E2019/D2019</f>
        <v>1.2510239999999999</v>
      </c>
      <c r="R2019">
        <f>IFERROR(ROUND(E2019/N2019,0),0)</f>
        <v>73</v>
      </c>
      <c r="S2019" t="str">
        <f t="shared" si="126"/>
        <v>technology</v>
      </c>
      <c r="T2019" t="str">
        <f t="shared" si="127"/>
        <v>hardware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0">
        <f t="shared" si="124"/>
        <v>42248.365844907406</v>
      </c>
      <c r="K2020">
        <v>1436863609</v>
      </c>
      <c r="L2020" s="10">
        <f t="shared" si="125"/>
        <v>42218.365844907406</v>
      </c>
      <c r="M2020" t="b">
        <v>1</v>
      </c>
      <c r="N2020">
        <v>450</v>
      </c>
      <c r="O2020" t="b">
        <v>1</v>
      </c>
      <c r="P2020" t="s">
        <v>8295</v>
      </c>
      <c r="Q2020" s="6">
        <f>E2020/D2020</f>
        <v>1.0224343076923077</v>
      </c>
      <c r="R2020">
        <f>IFERROR(ROUND(E2020/N2020,0),0)</f>
        <v>148</v>
      </c>
      <c r="S2020" t="str">
        <f t="shared" si="126"/>
        <v>technology</v>
      </c>
      <c r="T2020" t="str">
        <f t="shared" si="127"/>
        <v>hardware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0">
        <f t="shared" si="124"/>
        <v>42654.70857638889</v>
      </c>
      <c r="K2021">
        <v>1471971621</v>
      </c>
      <c r="L2021" s="10">
        <f t="shared" si="125"/>
        <v>42624.70857638889</v>
      </c>
      <c r="M2021" t="b">
        <v>1</v>
      </c>
      <c r="N2021">
        <v>1780</v>
      </c>
      <c r="O2021" t="b">
        <v>1</v>
      </c>
      <c r="P2021" t="s">
        <v>8295</v>
      </c>
      <c r="Q2021" s="6">
        <f>E2021/D2021</f>
        <v>4.8490975000000001</v>
      </c>
      <c r="R2021">
        <f>IFERROR(ROUND(E2021/N2021,0),0)</f>
        <v>109</v>
      </c>
      <c r="S2021" t="str">
        <f t="shared" si="126"/>
        <v>technology</v>
      </c>
      <c r="T2021" t="str">
        <f t="shared" si="127"/>
        <v>hardware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0">
        <f t="shared" si="124"/>
        <v>41792.961111111115</v>
      </c>
      <c r="K2022">
        <v>1396923624</v>
      </c>
      <c r="L2022" s="10">
        <f t="shared" si="125"/>
        <v>41756.097500000003</v>
      </c>
      <c r="M2022" t="b">
        <v>1</v>
      </c>
      <c r="N2022">
        <v>122</v>
      </c>
      <c r="O2022" t="b">
        <v>1</v>
      </c>
      <c r="P2022" t="s">
        <v>8295</v>
      </c>
      <c r="Q2022" s="6">
        <f>E2022/D2022</f>
        <v>1.9233333333333333</v>
      </c>
      <c r="R2022">
        <f>IFERROR(ROUND(E2022/N2022,0),0)</f>
        <v>24</v>
      </c>
      <c r="S2022" t="str">
        <f t="shared" si="126"/>
        <v>technology</v>
      </c>
      <c r="T2022" t="str">
        <f t="shared" si="127"/>
        <v>hardware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0">
        <f t="shared" si="124"/>
        <v>41925.070567129631</v>
      </c>
      <c r="K2023">
        <v>1407634897</v>
      </c>
      <c r="L2023" s="10">
        <f t="shared" si="125"/>
        <v>41880.070567129631</v>
      </c>
      <c r="M2023" t="b">
        <v>1</v>
      </c>
      <c r="N2023">
        <v>95</v>
      </c>
      <c r="O2023" t="b">
        <v>1</v>
      </c>
      <c r="P2023" t="s">
        <v>8295</v>
      </c>
      <c r="Q2023" s="6">
        <f>E2023/D2023</f>
        <v>2.8109999999999999</v>
      </c>
      <c r="R2023">
        <f>IFERROR(ROUND(E2023/N2023,0),0)</f>
        <v>148</v>
      </c>
      <c r="S2023" t="str">
        <f t="shared" si="126"/>
        <v>technology</v>
      </c>
      <c r="T2023" t="str">
        <f t="shared" si="127"/>
        <v>hardware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0">
        <f t="shared" si="124"/>
        <v>42551.569120370375</v>
      </c>
      <c r="K2024">
        <v>1463060372</v>
      </c>
      <c r="L2024" s="10">
        <f t="shared" si="125"/>
        <v>42521.569120370375</v>
      </c>
      <c r="M2024" t="b">
        <v>1</v>
      </c>
      <c r="N2024">
        <v>325</v>
      </c>
      <c r="O2024" t="b">
        <v>1</v>
      </c>
      <c r="P2024" t="s">
        <v>8295</v>
      </c>
      <c r="Q2024" s="6">
        <f>E2024/D2024</f>
        <v>1.2513700000000001</v>
      </c>
      <c r="R2024">
        <f>IFERROR(ROUND(E2024/N2024,0),0)</f>
        <v>385</v>
      </c>
      <c r="S2024" t="str">
        <f t="shared" si="126"/>
        <v>technology</v>
      </c>
      <c r="T2024" t="str">
        <f t="shared" si="127"/>
        <v>hardware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0">
        <f t="shared" si="124"/>
        <v>42185.420752314814</v>
      </c>
      <c r="K2025">
        <v>1431425153</v>
      </c>
      <c r="L2025" s="10">
        <f t="shared" si="125"/>
        <v>42155.420752314814</v>
      </c>
      <c r="M2025" t="b">
        <v>1</v>
      </c>
      <c r="N2025">
        <v>353</v>
      </c>
      <c r="O2025" t="b">
        <v>1</v>
      </c>
      <c r="P2025" t="s">
        <v>8295</v>
      </c>
      <c r="Q2025" s="6">
        <f>E2025/D2025</f>
        <v>1.61459</v>
      </c>
      <c r="R2025">
        <f>IFERROR(ROUND(E2025/N2025,0),0)</f>
        <v>457</v>
      </c>
      <c r="S2025" t="str">
        <f t="shared" si="126"/>
        <v>technology</v>
      </c>
      <c r="T2025" t="str">
        <f t="shared" si="127"/>
        <v>hardware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0">
        <f t="shared" si="124"/>
        <v>41153.125</v>
      </c>
      <c r="K2026">
        <v>1341875544</v>
      </c>
      <c r="L2026" s="10">
        <f t="shared" si="125"/>
        <v>41118.966944444444</v>
      </c>
      <c r="M2026" t="b">
        <v>1</v>
      </c>
      <c r="N2026">
        <v>105</v>
      </c>
      <c r="O2026" t="b">
        <v>1</v>
      </c>
      <c r="P2026" t="s">
        <v>8295</v>
      </c>
      <c r="Q2026" s="6">
        <f>E2026/D2026</f>
        <v>5.8535000000000004</v>
      </c>
      <c r="R2026">
        <f>IFERROR(ROUND(E2026/N2026,0),0)</f>
        <v>223</v>
      </c>
      <c r="S2026" t="str">
        <f t="shared" si="126"/>
        <v>technology</v>
      </c>
      <c r="T2026" t="str">
        <f t="shared" si="127"/>
        <v>hardware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0">
        <f t="shared" si="124"/>
        <v>42185.184560185182</v>
      </c>
      <c r="K2027">
        <v>1431404746</v>
      </c>
      <c r="L2027" s="10">
        <f t="shared" si="125"/>
        <v>42155.184560185182</v>
      </c>
      <c r="M2027" t="b">
        <v>1</v>
      </c>
      <c r="N2027">
        <v>729</v>
      </c>
      <c r="O2027" t="b">
        <v>1</v>
      </c>
      <c r="P2027" t="s">
        <v>8295</v>
      </c>
      <c r="Q2027" s="6">
        <f>E2027/D2027</f>
        <v>2.0114999999999998</v>
      </c>
      <c r="R2027">
        <f>IFERROR(ROUND(E2027/N2027,0),0)</f>
        <v>221</v>
      </c>
      <c r="S2027" t="str">
        <f t="shared" si="126"/>
        <v>technology</v>
      </c>
      <c r="T2027" t="str">
        <f t="shared" si="127"/>
        <v>hardware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0">
        <f t="shared" si="124"/>
        <v>41769.165972222225</v>
      </c>
      <c r="K2028">
        <v>1394127585</v>
      </c>
      <c r="L2028" s="10">
        <f t="shared" si="125"/>
        <v>41723.735937500001</v>
      </c>
      <c r="M2028" t="b">
        <v>1</v>
      </c>
      <c r="N2028">
        <v>454</v>
      </c>
      <c r="O2028" t="b">
        <v>1</v>
      </c>
      <c r="P2028" t="s">
        <v>8295</v>
      </c>
      <c r="Q2028" s="6">
        <f>E2028/D2028</f>
        <v>1.3348307999999998</v>
      </c>
      <c r="R2028">
        <f>IFERROR(ROUND(E2028/N2028,0),0)</f>
        <v>74</v>
      </c>
      <c r="S2028" t="str">
        <f t="shared" si="126"/>
        <v>technology</v>
      </c>
      <c r="T2028" t="str">
        <f t="shared" si="127"/>
        <v>hardware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0">
        <f t="shared" si="124"/>
        <v>42112.772210648152</v>
      </c>
      <c r="K2029">
        <v>1423855919</v>
      </c>
      <c r="L2029" s="10">
        <f t="shared" si="125"/>
        <v>42067.813877314809</v>
      </c>
      <c r="M2029" t="b">
        <v>1</v>
      </c>
      <c r="N2029">
        <v>539</v>
      </c>
      <c r="O2029" t="b">
        <v>1</v>
      </c>
      <c r="P2029" t="s">
        <v>8295</v>
      </c>
      <c r="Q2029" s="6">
        <f>E2029/D2029</f>
        <v>1.2024900000000001</v>
      </c>
      <c r="R2029">
        <f>IFERROR(ROUND(E2029/N2029,0),0)</f>
        <v>223</v>
      </c>
      <c r="S2029" t="str">
        <f t="shared" si="126"/>
        <v>technology</v>
      </c>
      <c r="T2029" t="str">
        <f t="shared" si="127"/>
        <v>hardware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0">
        <f t="shared" si="124"/>
        <v>40271.913194444445</v>
      </c>
      <c r="K2030">
        <v>1265493806</v>
      </c>
      <c r="L2030" s="10">
        <f t="shared" si="125"/>
        <v>40234.919050925928</v>
      </c>
      <c r="M2030" t="b">
        <v>1</v>
      </c>
      <c r="N2030">
        <v>79</v>
      </c>
      <c r="O2030" t="b">
        <v>1</v>
      </c>
      <c r="P2030" t="s">
        <v>8295</v>
      </c>
      <c r="Q2030" s="6">
        <f>E2030/D2030</f>
        <v>1.2616666666666667</v>
      </c>
      <c r="R2030">
        <f>IFERROR(ROUND(E2030/N2030,0),0)</f>
        <v>48</v>
      </c>
      <c r="S2030" t="str">
        <f t="shared" si="126"/>
        <v>technology</v>
      </c>
      <c r="T2030" t="str">
        <f t="shared" si="127"/>
        <v>hardware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0">
        <f t="shared" si="124"/>
        <v>41897.021770833337</v>
      </c>
      <c r="K2031">
        <v>1406507481</v>
      </c>
      <c r="L2031" s="10">
        <f t="shared" si="125"/>
        <v>41867.021770833337</v>
      </c>
      <c r="M2031" t="b">
        <v>1</v>
      </c>
      <c r="N2031">
        <v>94</v>
      </c>
      <c r="O2031" t="b">
        <v>1</v>
      </c>
      <c r="P2031" t="s">
        <v>8295</v>
      </c>
      <c r="Q2031" s="6">
        <f>E2031/D2031</f>
        <v>3.6120000000000001</v>
      </c>
      <c r="R2031">
        <f>IFERROR(ROUND(E2031/N2031,0),0)</f>
        <v>96</v>
      </c>
      <c r="S2031" t="str">
        <f t="shared" si="126"/>
        <v>technology</v>
      </c>
      <c r="T2031" t="str">
        <f t="shared" si="127"/>
        <v>hardware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0">
        <f t="shared" si="124"/>
        <v>41261.996481481481</v>
      </c>
      <c r="K2032">
        <v>1351641296</v>
      </c>
      <c r="L2032" s="10">
        <f t="shared" si="125"/>
        <v>41231.996481481481</v>
      </c>
      <c r="M2032" t="b">
        <v>1</v>
      </c>
      <c r="N2032">
        <v>625</v>
      </c>
      <c r="O2032" t="b">
        <v>1</v>
      </c>
      <c r="P2032" t="s">
        <v>8295</v>
      </c>
      <c r="Q2032" s="6">
        <f>E2032/D2032</f>
        <v>2.26239013671875</v>
      </c>
      <c r="R2032">
        <f>IFERROR(ROUND(E2032/N2032,0),0)</f>
        <v>119</v>
      </c>
      <c r="S2032" t="str">
        <f t="shared" si="126"/>
        <v>technology</v>
      </c>
      <c r="T2032" t="str">
        <f t="shared" si="127"/>
        <v>hardware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0">
        <f t="shared" si="124"/>
        <v>42032.041666666672</v>
      </c>
      <c r="K2033">
        <v>1417506853</v>
      </c>
      <c r="L2033" s="10">
        <f t="shared" si="125"/>
        <v>41994.329317129625</v>
      </c>
      <c r="M2033" t="b">
        <v>1</v>
      </c>
      <c r="N2033">
        <v>508</v>
      </c>
      <c r="O2033" t="b">
        <v>1</v>
      </c>
      <c r="P2033" t="s">
        <v>8295</v>
      </c>
      <c r="Q2033" s="6">
        <f>E2033/D2033</f>
        <v>1.2035</v>
      </c>
      <c r="R2033">
        <f>IFERROR(ROUND(E2033/N2033,0),0)</f>
        <v>118</v>
      </c>
      <c r="S2033" t="str">
        <f t="shared" si="126"/>
        <v>technology</v>
      </c>
      <c r="T2033" t="str">
        <f t="shared" si="127"/>
        <v>hardware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0">
        <f t="shared" si="124"/>
        <v>42738.208333333328</v>
      </c>
      <c r="K2034">
        <v>1479216874</v>
      </c>
      <c r="L2034" s="10">
        <f t="shared" si="125"/>
        <v>42708.565671296295</v>
      </c>
      <c r="M2034" t="b">
        <v>1</v>
      </c>
      <c r="N2034">
        <v>531</v>
      </c>
      <c r="O2034" t="b">
        <v>1</v>
      </c>
      <c r="P2034" t="s">
        <v>8295</v>
      </c>
      <c r="Q2034" s="6">
        <f>E2034/D2034</f>
        <v>3.0418799999999999</v>
      </c>
      <c r="R2034">
        <f>IFERROR(ROUND(E2034/N2034,0),0)</f>
        <v>143</v>
      </c>
      <c r="S2034" t="str">
        <f t="shared" si="126"/>
        <v>technology</v>
      </c>
      <c r="T2034" t="str">
        <f t="shared" si="127"/>
        <v>hardware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0">
        <f t="shared" si="124"/>
        <v>41774.082384259258</v>
      </c>
      <c r="K2035">
        <v>1395885518</v>
      </c>
      <c r="L2035" s="10">
        <f t="shared" si="125"/>
        <v>41744.082384259258</v>
      </c>
      <c r="M2035" t="b">
        <v>1</v>
      </c>
      <c r="N2035">
        <v>158</v>
      </c>
      <c r="O2035" t="b">
        <v>1</v>
      </c>
      <c r="P2035" t="s">
        <v>8295</v>
      </c>
      <c r="Q2035" s="6">
        <f>E2035/D2035</f>
        <v>1.7867599999999999</v>
      </c>
      <c r="R2035">
        <f>IFERROR(ROUND(E2035/N2035,0),0)</f>
        <v>283</v>
      </c>
      <c r="S2035" t="str">
        <f t="shared" si="126"/>
        <v>technology</v>
      </c>
      <c r="T2035" t="str">
        <f t="shared" si="127"/>
        <v>hardware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0">
        <f t="shared" si="124"/>
        <v>42150.290277777778</v>
      </c>
      <c r="K2036">
        <v>1426216033</v>
      </c>
      <c r="L2036" s="10">
        <f t="shared" si="125"/>
        <v>42095.130011574074</v>
      </c>
      <c r="M2036" t="b">
        <v>1</v>
      </c>
      <c r="N2036">
        <v>508</v>
      </c>
      <c r="O2036" t="b">
        <v>1</v>
      </c>
      <c r="P2036" t="s">
        <v>8295</v>
      </c>
      <c r="Q2036" s="6">
        <f>E2036/D2036</f>
        <v>3.868199871794872</v>
      </c>
      <c r="R2036">
        <f>IFERROR(ROUND(E2036/N2036,0),0)</f>
        <v>594</v>
      </c>
      <c r="S2036" t="str">
        <f t="shared" si="126"/>
        <v>technology</v>
      </c>
      <c r="T2036" t="str">
        <f t="shared" si="127"/>
        <v>hardware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0">
        <f t="shared" si="124"/>
        <v>42376.041666666672</v>
      </c>
      <c r="K2037">
        <v>1446562807</v>
      </c>
      <c r="L2037" s="10">
        <f t="shared" si="125"/>
        <v>42330.625081018516</v>
      </c>
      <c r="M2037" t="b">
        <v>1</v>
      </c>
      <c r="N2037">
        <v>644</v>
      </c>
      <c r="O2037" t="b">
        <v>1</v>
      </c>
      <c r="P2037" t="s">
        <v>8295</v>
      </c>
      <c r="Q2037" s="6">
        <f>E2037/D2037</f>
        <v>2.1103642500000004</v>
      </c>
      <c r="R2037">
        <f>IFERROR(ROUND(E2037/N2037,0),0)</f>
        <v>262</v>
      </c>
      <c r="S2037" t="str">
        <f t="shared" si="126"/>
        <v>technology</v>
      </c>
      <c r="T2037" t="str">
        <f t="shared" si="127"/>
        <v>hardware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0">
        <f t="shared" si="124"/>
        <v>41787.864803240736</v>
      </c>
      <c r="K2038">
        <v>1397076319</v>
      </c>
      <c r="L2038" s="10">
        <f t="shared" si="125"/>
        <v>41757.864803240736</v>
      </c>
      <c r="M2038" t="b">
        <v>1</v>
      </c>
      <c r="N2038">
        <v>848</v>
      </c>
      <c r="O2038" t="b">
        <v>1</v>
      </c>
      <c r="P2038" t="s">
        <v>8295</v>
      </c>
      <c r="Q2038" s="6">
        <f>E2038/D2038</f>
        <v>1.3166833333333334</v>
      </c>
      <c r="R2038">
        <f>IFERROR(ROUND(E2038/N2038,0),0)</f>
        <v>47</v>
      </c>
      <c r="S2038" t="str">
        <f t="shared" si="126"/>
        <v>technology</v>
      </c>
      <c r="T2038" t="str">
        <f t="shared" si="127"/>
        <v>hardware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0">
        <f t="shared" si="124"/>
        <v>41657.251770833333</v>
      </c>
      <c r="K2039">
        <v>1383195753</v>
      </c>
      <c r="L2039" s="10">
        <f t="shared" si="125"/>
        <v>41597.210104166668</v>
      </c>
      <c r="M2039" t="b">
        <v>1</v>
      </c>
      <c r="N2039">
        <v>429</v>
      </c>
      <c r="O2039" t="b">
        <v>1</v>
      </c>
      <c r="P2039" t="s">
        <v>8295</v>
      </c>
      <c r="Q2039" s="6">
        <f>E2039/D2039</f>
        <v>3.0047639999999998</v>
      </c>
      <c r="R2039">
        <f>IFERROR(ROUND(E2039/N2039,0),0)</f>
        <v>70</v>
      </c>
      <c r="S2039" t="str">
        <f t="shared" si="126"/>
        <v>technology</v>
      </c>
      <c r="T2039" t="str">
        <f t="shared" si="127"/>
        <v>hardware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0">
        <f t="shared" si="124"/>
        <v>41475.75</v>
      </c>
      <c r="K2040">
        <v>1369895421</v>
      </c>
      <c r="L2040" s="10">
        <f t="shared" si="125"/>
        <v>41443.27107638889</v>
      </c>
      <c r="M2040" t="b">
        <v>1</v>
      </c>
      <c r="N2040">
        <v>204</v>
      </c>
      <c r="O2040" t="b">
        <v>1</v>
      </c>
      <c r="P2040" t="s">
        <v>8295</v>
      </c>
      <c r="Q2040" s="6">
        <f>E2040/D2040</f>
        <v>4.2051249999999998</v>
      </c>
      <c r="R2040">
        <f>IFERROR(ROUND(E2040/N2040,0),0)</f>
        <v>165</v>
      </c>
      <c r="S2040" t="str">
        <f t="shared" si="126"/>
        <v>technology</v>
      </c>
      <c r="T2040" t="str">
        <f t="shared" si="127"/>
        <v>hardware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0">
        <f t="shared" si="124"/>
        <v>42724.207638888889</v>
      </c>
      <c r="K2041">
        <v>1477996325</v>
      </c>
      <c r="L2041" s="10">
        <f t="shared" si="125"/>
        <v>42694.438946759255</v>
      </c>
      <c r="M2041" t="b">
        <v>1</v>
      </c>
      <c r="N2041">
        <v>379</v>
      </c>
      <c r="O2041" t="b">
        <v>1</v>
      </c>
      <c r="P2041" t="s">
        <v>8295</v>
      </c>
      <c r="Q2041" s="6">
        <f>E2041/D2041</f>
        <v>1.362168</v>
      </c>
      <c r="R2041">
        <f>IFERROR(ROUND(E2041/N2041,0),0)</f>
        <v>449</v>
      </c>
      <c r="S2041" t="str">
        <f t="shared" si="126"/>
        <v>technology</v>
      </c>
      <c r="T2041" t="str">
        <f t="shared" si="127"/>
        <v>hardware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0">
        <f t="shared" si="124"/>
        <v>41612.968784722223</v>
      </c>
      <c r="K2042">
        <v>1383257703</v>
      </c>
      <c r="L2042" s="10">
        <f t="shared" si="125"/>
        <v>41597.927118055552</v>
      </c>
      <c r="M2042" t="b">
        <v>1</v>
      </c>
      <c r="N2042">
        <v>271</v>
      </c>
      <c r="O2042" t="b">
        <v>1</v>
      </c>
      <c r="P2042" t="s">
        <v>8295</v>
      </c>
      <c r="Q2042" s="6">
        <f>E2042/D2042</f>
        <v>2.4817133333333334</v>
      </c>
      <c r="R2042">
        <f>IFERROR(ROUND(E2042/N2042,0),0)</f>
        <v>27</v>
      </c>
      <c r="S2042" t="str">
        <f t="shared" si="126"/>
        <v>technology</v>
      </c>
      <c r="T2042" t="str">
        <f t="shared" si="127"/>
        <v>hardware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0">
        <f t="shared" si="124"/>
        <v>42703.567442129628</v>
      </c>
      <c r="K2043">
        <v>1476189427</v>
      </c>
      <c r="L2043" s="10">
        <f t="shared" si="125"/>
        <v>42673.525775462964</v>
      </c>
      <c r="M2043" t="b">
        <v>0</v>
      </c>
      <c r="N2043">
        <v>120</v>
      </c>
      <c r="O2043" t="b">
        <v>1</v>
      </c>
      <c r="P2043" t="s">
        <v>8295</v>
      </c>
      <c r="Q2043" s="6">
        <f>E2043/D2043</f>
        <v>1.8186315789473684</v>
      </c>
      <c r="R2043">
        <f>IFERROR(ROUND(E2043/N2043,0),0)</f>
        <v>144</v>
      </c>
      <c r="S2043" t="str">
        <f t="shared" si="126"/>
        <v>technology</v>
      </c>
      <c r="T2043" t="str">
        <f t="shared" si="127"/>
        <v>hardware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0">
        <f t="shared" si="124"/>
        <v>42410.708032407405</v>
      </c>
      <c r="K2044">
        <v>1448297974</v>
      </c>
      <c r="L2044" s="10">
        <f t="shared" si="125"/>
        <v>42350.708032407405</v>
      </c>
      <c r="M2044" t="b">
        <v>0</v>
      </c>
      <c r="N2044">
        <v>140</v>
      </c>
      <c r="O2044" t="b">
        <v>1</v>
      </c>
      <c r="P2044" t="s">
        <v>8295</v>
      </c>
      <c r="Q2044" s="6">
        <f>E2044/D2044</f>
        <v>1.2353000000000001</v>
      </c>
      <c r="R2044">
        <f>IFERROR(ROUND(E2044/N2044,0),0)</f>
        <v>88</v>
      </c>
      <c r="S2044" t="str">
        <f t="shared" si="126"/>
        <v>technology</v>
      </c>
      <c r="T2044" t="str">
        <f t="shared" si="127"/>
        <v>hardware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0">
        <f t="shared" si="124"/>
        <v>42734.207638888889</v>
      </c>
      <c r="K2045">
        <v>1476764077</v>
      </c>
      <c r="L2045" s="10">
        <f t="shared" si="125"/>
        <v>42680.176817129628</v>
      </c>
      <c r="M2045" t="b">
        <v>0</v>
      </c>
      <c r="N2045">
        <v>193</v>
      </c>
      <c r="O2045" t="b">
        <v>1</v>
      </c>
      <c r="P2045" t="s">
        <v>8295</v>
      </c>
      <c r="Q2045" s="6">
        <f>E2045/D2045</f>
        <v>5.0620938628158845</v>
      </c>
      <c r="R2045">
        <f>IFERROR(ROUND(E2045/N2045,0),0)</f>
        <v>36</v>
      </c>
      <c r="S2045" t="str">
        <f t="shared" si="126"/>
        <v>technology</v>
      </c>
      <c r="T2045" t="str">
        <f t="shared" si="127"/>
        <v>hardware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0">
        <f t="shared" si="124"/>
        <v>42187.684189814812</v>
      </c>
      <c r="K2046">
        <v>1431620714</v>
      </c>
      <c r="L2046" s="10">
        <f t="shared" si="125"/>
        <v>42157.684189814812</v>
      </c>
      <c r="M2046" t="b">
        <v>0</v>
      </c>
      <c r="N2046">
        <v>180</v>
      </c>
      <c r="O2046" t="b">
        <v>1</v>
      </c>
      <c r="P2046" t="s">
        <v>8295</v>
      </c>
      <c r="Q2046" s="6">
        <f>E2046/D2046</f>
        <v>1.0821333333333334</v>
      </c>
      <c r="R2046">
        <f>IFERROR(ROUND(E2046/N2046,0),0)</f>
        <v>90</v>
      </c>
      <c r="S2046" t="str">
        <f t="shared" si="126"/>
        <v>technology</v>
      </c>
      <c r="T2046" t="str">
        <f t="shared" si="127"/>
        <v>hardware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0">
        <f t="shared" si="124"/>
        <v>41118.088506944448</v>
      </c>
      <c r="K2047">
        <v>1339207647</v>
      </c>
      <c r="L2047" s="10">
        <f t="shared" si="125"/>
        <v>41088.088506944448</v>
      </c>
      <c r="M2047" t="b">
        <v>0</v>
      </c>
      <c r="N2047">
        <v>263</v>
      </c>
      <c r="O2047" t="b">
        <v>1</v>
      </c>
      <c r="P2047" t="s">
        <v>8295</v>
      </c>
      <c r="Q2047" s="6">
        <f>E2047/D2047</f>
        <v>8.1918387755102042</v>
      </c>
      <c r="R2047">
        <f>IFERROR(ROUND(E2047/N2047,0),0)</f>
        <v>153</v>
      </c>
      <c r="S2047" t="str">
        <f t="shared" si="126"/>
        <v>technology</v>
      </c>
      <c r="T2047" t="str">
        <f t="shared" si="127"/>
        <v>hardware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0">
        <f t="shared" si="124"/>
        <v>41436.171805555554</v>
      </c>
      <c r="K2048">
        <v>1366690044</v>
      </c>
      <c r="L2048" s="10">
        <f t="shared" si="125"/>
        <v>41406.171805555554</v>
      </c>
      <c r="M2048" t="b">
        <v>0</v>
      </c>
      <c r="N2048">
        <v>217</v>
      </c>
      <c r="O2048" t="b">
        <v>1</v>
      </c>
      <c r="P2048" t="s">
        <v>8295</v>
      </c>
      <c r="Q2048" s="6">
        <f>E2048/D2048</f>
        <v>1.2110000000000001</v>
      </c>
      <c r="R2048">
        <f>IFERROR(ROUND(E2048/N2048,0),0)</f>
        <v>56</v>
      </c>
      <c r="S2048" t="str">
        <f t="shared" si="126"/>
        <v>technology</v>
      </c>
      <c r="T2048" t="str">
        <f t="shared" si="127"/>
        <v>hardware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0">
        <f t="shared" si="124"/>
        <v>42130</v>
      </c>
      <c r="K2049">
        <v>1426714870</v>
      </c>
      <c r="L2049" s="10">
        <f t="shared" si="125"/>
        <v>42100.903587962966</v>
      </c>
      <c r="M2049" t="b">
        <v>0</v>
      </c>
      <c r="N2049">
        <v>443</v>
      </c>
      <c r="O2049" t="b">
        <v>1</v>
      </c>
      <c r="P2049" t="s">
        <v>8295</v>
      </c>
      <c r="Q2049" s="6">
        <f>E2049/D2049</f>
        <v>1.0299897959183673</v>
      </c>
      <c r="R2049">
        <f>IFERROR(ROUND(E2049/N2049,0),0)</f>
        <v>228</v>
      </c>
      <c r="S2049" t="str">
        <f t="shared" si="126"/>
        <v>technology</v>
      </c>
      <c r="T2049" t="str">
        <f t="shared" si="127"/>
        <v>hardware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0">
        <f t="shared" si="124"/>
        <v>41436.651516203703</v>
      </c>
      <c r="K2050">
        <v>1366731491</v>
      </c>
      <c r="L2050" s="10">
        <f t="shared" si="125"/>
        <v>41406.651516203703</v>
      </c>
      <c r="M2050" t="b">
        <v>0</v>
      </c>
      <c r="N2050">
        <v>1373</v>
      </c>
      <c r="O2050" t="b">
        <v>1</v>
      </c>
      <c r="P2050" t="s">
        <v>8295</v>
      </c>
      <c r="Q2050" s="6">
        <f>E2050/D2050</f>
        <v>1.4833229411764706</v>
      </c>
      <c r="R2050">
        <f>IFERROR(ROUND(E2050/N2050,0),0)</f>
        <v>92</v>
      </c>
      <c r="S2050" t="str">
        <f t="shared" si="126"/>
        <v>technology</v>
      </c>
      <c r="T2050" t="str">
        <f t="shared" si="127"/>
        <v>hardware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0">
        <f t="shared" ref="J2051:J2114" si="128">(I2051/86400)+25569+(-5+24)</f>
        <v>41629.957638888889</v>
      </c>
      <c r="K2051">
        <v>1382963963</v>
      </c>
      <c r="L2051" s="10">
        <f t="shared" ref="L2051:L2114" si="129">(K2051/86400)+25569+(-5+24)</f>
        <v>41594.527349537035</v>
      </c>
      <c r="M2051" t="b">
        <v>0</v>
      </c>
      <c r="N2051">
        <v>742</v>
      </c>
      <c r="O2051" t="b">
        <v>1</v>
      </c>
      <c r="P2051" t="s">
        <v>8295</v>
      </c>
      <c r="Q2051" s="6">
        <f>E2051/D2051</f>
        <v>1.2019070000000001</v>
      </c>
      <c r="R2051">
        <f>IFERROR(ROUND(E2051/N2051,0),0)</f>
        <v>81</v>
      </c>
      <c r="S2051" t="str">
        <f t="shared" ref="S2051:S2114" si="130">LEFT(P2051,FIND("/",P2051)-1)</f>
        <v>technology</v>
      </c>
      <c r="T2051" t="str">
        <f t="shared" ref="T2051:T2114" si="131">RIGHT(P2051,LEN(P2051)-FIND("/",P2051))</f>
        <v>hardware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0">
        <f t="shared" si="128"/>
        <v>42174.071504629625</v>
      </c>
      <c r="K2052">
        <v>1429580578</v>
      </c>
      <c r="L2052" s="10">
        <f t="shared" si="129"/>
        <v>42134.071504629625</v>
      </c>
      <c r="M2052" t="b">
        <v>0</v>
      </c>
      <c r="N2052">
        <v>170</v>
      </c>
      <c r="O2052" t="b">
        <v>1</v>
      </c>
      <c r="P2052" t="s">
        <v>8295</v>
      </c>
      <c r="Q2052" s="6">
        <f>E2052/D2052</f>
        <v>4.7327000000000004</v>
      </c>
      <c r="R2052">
        <f>IFERROR(ROUND(E2052/N2052,0),0)</f>
        <v>278</v>
      </c>
      <c r="S2052" t="str">
        <f t="shared" si="130"/>
        <v>technology</v>
      </c>
      <c r="T2052" t="str">
        <f t="shared" si="131"/>
        <v>hardware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0">
        <f t="shared" si="128"/>
        <v>41653.022418981483</v>
      </c>
      <c r="K2053">
        <v>1385425937</v>
      </c>
      <c r="L2053" s="10">
        <f t="shared" si="129"/>
        <v>41623.022418981483</v>
      </c>
      <c r="M2053" t="b">
        <v>0</v>
      </c>
      <c r="N2053">
        <v>242</v>
      </c>
      <c r="O2053" t="b">
        <v>1</v>
      </c>
      <c r="P2053" t="s">
        <v>8295</v>
      </c>
      <c r="Q2053" s="6">
        <f>E2053/D2053</f>
        <v>1.303625</v>
      </c>
      <c r="R2053">
        <f>IFERROR(ROUND(E2053/N2053,0),0)</f>
        <v>43</v>
      </c>
      <c r="S2053" t="str">
        <f t="shared" si="130"/>
        <v>technology</v>
      </c>
      <c r="T2053" t="str">
        <f t="shared" si="131"/>
        <v>hardware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0">
        <f t="shared" si="128"/>
        <v>42439.08394675926</v>
      </c>
      <c r="K2054">
        <v>1452045653</v>
      </c>
      <c r="L2054" s="10">
        <f t="shared" si="129"/>
        <v>42394.08394675926</v>
      </c>
      <c r="M2054" t="b">
        <v>0</v>
      </c>
      <c r="N2054">
        <v>541</v>
      </c>
      <c r="O2054" t="b">
        <v>1</v>
      </c>
      <c r="P2054" t="s">
        <v>8295</v>
      </c>
      <c r="Q2054" s="6">
        <f>E2054/D2054</f>
        <v>3.5304799999999998</v>
      </c>
      <c r="R2054">
        <f>IFERROR(ROUND(E2054/N2054,0),0)</f>
        <v>326</v>
      </c>
      <c r="S2054" t="str">
        <f t="shared" si="130"/>
        <v>technology</v>
      </c>
      <c r="T2054" t="str">
        <f t="shared" si="131"/>
        <v>hardware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0">
        <f t="shared" si="128"/>
        <v>42352.659155092595</v>
      </c>
      <c r="K2055">
        <v>1445870951</v>
      </c>
      <c r="L2055" s="10">
        <f t="shared" si="129"/>
        <v>42322.617488425924</v>
      </c>
      <c r="M2055" t="b">
        <v>0</v>
      </c>
      <c r="N2055">
        <v>121</v>
      </c>
      <c r="O2055" t="b">
        <v>1</v>
      </c>
      <c r="P2055" t="s">
        <v>8295</v>
      </c>
      <c r="Q2055" s="6">
        <f>E2055/D2055</f>
        <v>1.0102</v>
      </c>
      <c r="R2055">
        <f>IFERROR(ROUND(E2055/N2055,0),0)</f>
        <v>42</v>
      </c>
      <c r="S2055" t="str">
        <f t="shared" si="130"/>
        <v>technology</v>
      </c>
      <c r="T2055" t="str">
        <f t="shared" si="131"/>
        <v>hardware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0">
        <f t="shared" si="128"/>
        <v>41780.520949074074</v>
      </c>
      <c r="K2056">
        <v>1396441810</v>
      </c>
      <c r="L2056" s="10">
        <f t="shared" si="129"/>
        <v>41750.520949074074</v>
      </c>
      <c r="M2056" t="b">
        <v>0</v>
      </c>
      <c r="N2056">
        <v>621</v>
      </c>
      <c r="O2056" t="b">
        <v>1</v>
      </c>
      <c r="P2056" t="s">
        <v>8295</v>
      </c>
      <c r="Q2056" s="6">
        <f>E2056/D2056</f>
        <v>1.1359142857142857</v>
      </c>
      <c r="R2056">
        <f>IFERROR(ROUND(E2056/N2056,0),0)</f>
        <v>64</v>
      </c>
      <c r="S2056" t="str">
        <f t="shared" si="130"/>
        <v>technology</v>
      </c>
      <c r="T2056" t="str">
        <f t="shared" si="131"/>
        <v>hardware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0">
        <f t="shared" si="128"/>
        <v>41995.166666666672</v>
      </c>
      <c r="K2057">
        <v>1415031043</v>
      </c>
      <c r="L2057" s="10">
        <f t="shared" si="129"/>
        <v>41965.674108796295</v>
      </c>
      <c r="M2057" t="b">
        <v>0</v>
      </c>
      <c r="N2057">
        <v>101</v>
      </c>
      <c r="O2057" t="b">
        <v>1</v>
      </c>
      <c r="P2057" t="s">
        <v>8295</v>
      </c>
      <c r="Q2057" s="6">
        <f>E2057/D2057</f>
        <v>1.6741666666666666</v>
      </c>
      <c r="R2057">
        <f>IFERROR(ROUND(E2057/N2057,0),0)</f>
        <v>99</v>
      </c>
      <c r="S2057" t="str">
        <f t="shared" si="130"/>
        <v>technology</v>
      </c>
      <c r="T2057" t="str">
        <f t="shared" si="131"/>
        <v>hardware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0">
        <f t="shared" si="128"/>
        <v>41400.76090277778</v>
      </c>
      <c r="K2058">
        <v>1363630542</v>
      </c>
      <c r="L2058" s="10">
        <f t="shared" si="129"/>
        <v>41370.76090277778</v>
      </c>
      <c r="M2058" t="b">
        <v>0</v>
      </c>
      <c r="N2058">
        <v>554</v>
      </c>
      <c r="O2058" t="b">
        <v>1</v>
      </c>
      <c r="P2058" t="s">
        <v>8295</v>
      </c>
      <c r="Q2058" s="6">
        <f>E2058/D2058</f>
        <v>1.5345200000000001</v>
      </c>
      <c r="R2058">
        <f>IFERROR(ROUND(E2058/N2058,0),0)</f>
        <v>138</v>
      </c>
      <c r="S2058" t="str">
        <f t="shared" si="130"/>
        <v>technology</v>
      </c>
      <c r="T2058" t="str">
        <f t="shared" si="131"/>
        <v>hardware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0">
        <f t="shared" si="128"/>
        <v>42445.494583333333</v>
      </c>
      <c r="K2059">
        <v>1453895532</v>
      </c>
      <c r="L2059" s="10">
        <f t="shared" si="129"/>
        <v>42415.494583333333</v>
      </c>
      <c r="M2059" t="b">
        <v>0</v>
      </c>
      <c r="N2059">
        <v>666</v>
      </c>
      <c r="O2059" t="b">
        <v>1</v>
      </c>
      <c r="P2059" t="s">
        <v>8295</v>
      </c>
      <c r="Q2059" s="6">
        <f>E2059/D2059</f>
        <v>2.022322</v>
      </c>
      <c r="R2059">
        <f>IFERROR(ROUND(E2059/N2059,0),0)</f>
        <v>46</v>
      </c>
      <c r="S2059" t="str">
        <f t="shared" si="130"/>
        <v>technology</v>
      </c>
      <c r="T2059" t="str">
        <f t="shared" si="131"/>
        <v>hardware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0">
        <f t="shared" si="128"/>
        <v>42084.833333333328</v>
      </c>
      <c r="K2060">
        <v>1421916830</v>
      </c>
      <c r="L2060" s="10">
        <f t="shared" si="129"/>
        <v>42045.370717592596</v>
      </c>
      <c r="M2060" t="b">
        <v>0</v>
      </c>
      <c r="N2060">
        <v>410</v>
      </c>
      <c r="O2060" t="b">
        <v>1</v>
      </c>
      <c r="P2060" t="s">
        <v>8295</v>
      </c>
      <c r="Q2060" s="6">
        <f>E2060/D2060</f>
        <v>1.6828125</v>
      </c>
      <c r="R2060">
        <f>IFERROR(ROUND(E2060/N2060,0),0)</f>
        <v>11</v>
      </c>
      <c r="S2060" t="str">
        <f t="shared" si="130"/>
        <v>technology</v>
      </c>
      <c r="T2060" t="str">
        <f t="shared" si="131"/>
        <v>hardware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0">
        <f t="shared" si="128"/>
        <v>42419.915972222225</v>
      </c>
      <c r="K2061">
        <v>1450880854</v>
      </c>
      <c r="L2061" s="10">
        <f t="shared" si="129"/>
        <v>42380.602476851855</v>
      </c>
      <c r="M2061" t="b">
        <v>0</v>
      </c>
      <c r="N2061">
        <v>375</v>
      </c>
      <c r="O2061" t="b">
        <v>1</v>
      </c>
      <c r="P2061" t="s">
        <v>8295</v>
      </c>
      <c r="Q2061" s="6">
        <f>E2061/D2061</f>
        <v>1.4345666666666668</v>
      </c>
      <c r="R2061">
        <f>IFERROR(ROUND(E2061/N2061,0),0)</f>
        <v>115</v>
      </c>
      <c r="S2061" t="str">
        <f t="shared" si="130"/>
        <v>technology</v>
      </c>
      <c r="T2061" t="str">
        <f t="shared" si="131"/>
        <v>hardware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0">
        <f t="shared" si="128"/>
        <v>41862.642939814818</v>
      </c>
      <c r="K2062">
        <v>1400945150</v>
      </c>
      <c r="L2062" s="10">
        <f t="shared" si="129"/>
        <v>41802.642939814818</v>
      </c>
      <c r="M2062" t="b">
        <v>0</v>
      </c>
      <c r="N2062">
        <v>1364</v>
      </c>
      <c r="O2062" t="b">
        <v>1</v>
      </c>
      <c r="P2062" t="s">
        <v>8295</v>
      </c>
      <c r="Q2062" s="6">
        <f>E2062/D2062</f>
        <v>1.964</v>
      </c>
      <c r="R2062">
        <f>IFERROR(ROUND(E2062/N2062,0),0)</f>
        <v>36</v>
      </c>
      <c r="S2062" t="str">
        <f t="shared" si="130"/>
        <v>technology</v>
      </c>
      <c r="T2062" t="str">
        <f t="shared" si="131"/>
        <v>hardware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0">
        <f t="shared" si="128"/>
        <v>42754.764513888891</v>
      </c>
      <c r="K2063">
        <v>1480616454</v>
      </c>
      <c r="L2063" s="10">
        <f t="shared" si="129"/>
        <v>42724.764513888891</v>
      </c>
      <c r="M2063" t="b">
        <v>0</v>
      </c>
      <c r="N2063">
        <v>35</v>
      </c>
      <c r="O2063" t="b">
        <v>1</v>
      </c>
      <c r="P2063" t="s">
        <v>8295</v>
      </c>
      <c r="Q2063" s="6">
        <f>E2063/D2063</f>
        <v>1.0791999999999999</v>
      </c>
      <c r="R2063">
        <f>IFERROR(ROUND(E2063/N2063,0),0)</f>
        <v>154</v>
      </c>
      <c r="S2063" t="str">
        <f t="shared" si="130"/>
        <v>technology</v>
      </c>
      <c r="T2063" t="str">
        <f t="shared" si="131"/>
        <v>hardware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0">
        <f t="shared" si="128"/>
        <v>42472.341412037036</v>
      </c>
      <c r="K2064">
        <v>1456218698</v>
      </c>
      <c r="L2064" s="10">
        <f t="shared" si="129"/>
        <v>42442.3830787037</v>
      </c>
      <c r="M2064" t="b">
        <v>0</v>
      </c>
      <c r="N2064">
        <v>203</v>
      </c>
      <c r="O2064" t="b">
        <v>1</v>
      </c>
      <c r="P2064" t="s">
        <v>8295</v>
      </c>
      <c r="Q2064" s="6">
        <f>E2064/D2064</f>
        <v>1.14977</v>
      </c>
      <c r="R2064">
        <f>IFERROR(ROUND(E2064/N2064,0),0)</f>
        <v>566</v>
      </c>
      <c r="S2064" t="str">
        <f t="shared" si="130"/>
        <v>technology</v>
      </c>
      <c r="T2064" t="str">
        <f t="shared" si="131"/>
        <v>hardware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0">
        <f t="shared" si="128"/>
        <v>42524.73265046296</v>
      </c>
      <c r="K2065">
        <v>1460482501</v>
      </c>
      <c r="L2065" s="10">
        <f t="shared" si="129"/>
        <v>42491.73265046296</v>
      </c>
      <c r="M2065" t="b">
        <v>0</v>
      </c>
      <c r="N2065">
        <v>49</v>
      </c>
      <c r="O2065" t="b">
        <v>1</v>
      </c>
      <c r="P2065" t="s">
        <v>8295</v>
      </c>
      <c r="Q2065" s="6">
        <f>E2065/D2065</f>
        <v>1.4804999999999999</v>
      </c>
      <c r="R2065">
        <f>IFERROR(ROUND(E2065/N2065,0),0)</f>
        <v>121</v>
      </c>
      <c r="S2065" t="str">
        <f t="shared" si="130"/>
        <v>technology</v>
      </c>
      <c r="T2065" t="str">
        <f t="shared" si="131"/>
        <v>hardware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0">
        <f t="shared" si="128"/>
        <v>41444.5</v>
      </c>
      <c r="K2066">
        <v>1366879523</v>
      </c>
      <c r="L2066" s="10">
        <f t="shared" si="129"/>
        <v>41408.364849537036</v>
      </c>
      <c r="M2066" t="b">
        <v>0</v>
      </c>
      <c r="N2066">
        <v>5812</v>
      </c>
      <c r="O2066" t="b">
        <v>1</v>
      </c>
      <c r="P2066" t="s">
        <v>8295</v>
      </c>
      <c r="Q2066" s="6">
        <f>E2066/D2066</f>
        <v>1.9116676082790633</v>
      </c>
      <c r="R2066">
        <f>IFERROR(ROUND(E2066/N2066,0),0)</f>
        <v>86</v>
      </c>
      <c r="S2066" t="str">
        <f t="shared" si="130"/>
        <v>technology</v>
      </c>
      <c r="T2066" t="str">
        <f t="shared" si="131"/>
        <v>hardware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0">
        <f t="shared" si="128"/>
        <v>41652.333668981482</v>
      </c>
      <c r="K2067">
        <v>1385366429</v>
      </c>
      <c r="L2067" s="10">
        <f t="shared" si="129"/>
        <v>41622.333668981482</v>
      </c>
      <c r="M2067" t="b">
        <v>0</v>
      </c>
      <c r="N2067">
        <v>1556</v>
      </c>
      <c r="O2067" t="b">
        <v>1</v>
      </c>
      <c r="P2067" t="s">
        <v>8295</v>
      </c>
      <c r="Q2067" s="6">
        <f>E2067/D2067</f>
        <v>1.99215125</v>
      </c>
      <c r="R2067">
        <f>IFERROR(ROUND(E2067/N2067,0),0)</f>
        <v>51</v>
      </c>
      <c r="S2067" t="str">
        <f t="shared" si="130"/>
        <v>technology</v>
      </c>
      <c r="T2067" t="str">
        <f t="shared" si="131"/>
        <v>hardware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0">
        <f t="shared" si="128"/>
        <v>41893.771793981483</v>
      </c>
      <c r="K2068">
        <v>1406226683</v>
      </c>
      <c r="L2068" s="10">
        <f t="shared" si="129"/>
        <v>41863.771793981483</v>
      </c>
      <c r="M2068" t="b">
        <v>0</v>
      </c>
      <c r="N2068">
        <v>65</v>
      </c>
      <c r="O2068" t="b">
        <v>1</v>
      </c>
      <c r="P2068" t="s">
        <v>8295</v>
      </c>
      <c r="Q2068" s="6">
        <f>E2068/D2068</f>
        <v>2.1859999999999999</v>
      </c>
      <c r="R2068">
        <f>IFERROR(ROUND(E2068/N2068,0),0)</f>
        <v>67</v>
      </c>
      <c r="S2068" t="str">
        <f t="shared" si="130"/>
        <v>technology</v>
      </c>
      <c r="T2068" t="str">
        <f t="shared" si="131"/>
        <v>hardware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0">
        <f t="shared" si="128"/>
        <v>42167.853888888887</v>
      </c>
      <c r="K2069">
        <v>1429648176</v>
      </c>
      <c r="L2069" s="10">
        <f t="shared" si="129"/>
        <v>42134.853888888887</v>
      </c>
      <c r="M2069" t="b">
        <v>0</v>
      </c>
      <c r="N2069">
        <v>10</v>
      </c>
      <c r="O2069" t="b">
        <v>1</v>
      </c>
      <c r="P2069" t="s">
        <v>8295</v>
      </c>
      <c r="Q2069" s="6">
        <f>E2069/D2069</f>
        <v>1.2686868686868686</v>
      </c>
      <c r="R2069">
        <f>IFERROR(ROUND(E2069/N2069,0),0)</f>
        <v>63</v>
      </c>
      <c r="S2069" t="str">
        <f t="shared" si="130"/>
        <v>technology</v>
      </c>
      <c r="T2069" t="str">
        <f t="shared" si="131"/>
        <v>hardware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0">
        <f t="shared" si="128"/>
        <v>42682.841608796298</v>
      </c>
      <c r="K2070">
        <v>1474402315</v>
      </c>
      <c r="L2070" s="10">
        <f t="shared" si="129"/>
        <v>42652.841608796298</v>
      </c>
      <c r="M2070" t="b">
        <v>0</v>
      </c>
      <c r="N2070">
        <v>76</v>
      </c>
      <c r="O2070" t="b">
        <v>1</v>
      </c>
      <c r="P2070" t="s">
        <v>8295</v>
      </c>
      <c r="Q2070" s="6">
        <f>E2070/D2070</f>
        <v>1.0522388</v>
      </c>
      <c r="R2070">
        <f>IFERROR(ROUND(E2070/N2070,0),0)</f>
        <v>346</v>
      </c>
      <c r="S2070" t="str">
        <f t="shared" si="130"/>
        <v>technology</v>
      </c>
      <c r="T2070" t="str">
        <f t="shared" si="131"/>
        <v>hardware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0">
        <f t="shared" si="128"/>
        <v>42390.972118055557</v>
      </c>
      <c r="K2071">
        <v>1449098391</v>
      </c>
      <c r="L2071" s="10">
        <f t="shared" si="129"/>
        <v>42359.972118055557</v>
      </c>
      <c r="M2071" t="b">
        <v>0</v>
      </c>
      <c r="N2071">
        <v>263</v>
      </c>
      <c r="O2071" t="b">
        <v>1</v>
      </c>
      <c r="P2071" t="s">
        <v>8295</v>
      </c>
      <c r="Q2071" s="6">
        <f>E2071/D2071</f>
        <v>1.2840666000000001</v>
      </c>
      <c r="R2071">
        <f>IFERROR(ROUND(E2071/N2071,0),0)</f>
        <v>244</v>
      </c>
      <c r="S2071" t="str">
        <f t="shared" si="130"/>
        <v>technology</v>
      </c>
      <c r="T2071" t="str">
        <f t="shared" si="131"/>
        <v>hardware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0">
        <f t="shared" si="128"/>
        <v>42568.6565162037</v>
      </c>
      <c r="K2072">
        <v>1464536723</v>
      </c>
      <c r="L2072" s="10">
        <f t="shared" si="129"/>
        <v>42538.6565162037</v>
      </c>
      <c r="M2072" t="b">
        <v>0</v>
      </c>
      <c r="N2072">
        <v>1530</v>
      </c>
      <c r="O2072" t="b">
        <v>1</v>
      </c>
      <c r="P2072" t="s">
        <v>8295</v>
      </c>
      <c r="Q2072" s="6">
        <f>E2072/D2072</f>
        <v>3.1732719999999999</v>
      </c>
      <c r="R2072">
        <f>IFERROR(ROUND(E2072/N2072,0),0)</f>
        <v>259</v>
      </c>
      <c r="S2072" t="str">
        <f t="shared" si="130"/>
        <v>technology</v>
      </c>
      <c r="T2072" t="str">
        <f t="shared" si="131"/>
        <v>hardware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0">
        <f t="shared" si="128"/>
        <v>42664.278749999998</v>
      </c>
      <c r="K2073">
        <v>1471502484</v>
      </c>
      <c r="L2073" s="10">
        <f t="shared" si="129"/>
        <v>42619.278749999998</v>
      </c>
      <c r="M2073" t="b">
        <v>0</v>
      </c>
      <c r="N2073">
        <v>278</v>
      </c>
      <c r="O2073" t="b">
        <v>1</v>
      </c>
      <c r="P2073" t="s">
        <v>8295</v>
      </c>
      <c r="Q2073" s="6">
        <f>E2073/D2073</f>
        <v>2.8073000000000001</v>
      </c>
      <c r="R2073">
        <f>IFERROR(ROUND(E2073/N2073,0),0)</f>
        <v>202</v>
      </c>
      <c r="S2073" t="str">
        <f t="shared" si="130"/>
        <v>technology</v>
      </c>
      <c r="T2073" t="str">
        <f t="shared" si="131"/>
        <v>hardware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0">
        <f t="shared" si="128"/>
        <v>42516.581388888888</v>
      </c>
      <c r="K2074">
        <v>1460037432</v>
      </c>
      <c r="L2074" s="10">
        <f t="shared" si="129"/>
        <v>42486.581388888888</v>
      </c>
      <c r="M2074" t="b">
        <v>0</v>
      </c>
      <c r="N2074">
        <v>350</v>
      </c>
      <c r="O2074" t="b">
        <v>1</v>
      </c>
      <c r="P2074" t="s">
        <v>8295</v>
      </c>
      <c r="Q2074" s="6">
        <f>E2074/D2074</f>
        <v>1.1073146853146854</v>
      </c>
      <c r="R2074">
        <f>IFERROR(ROUND(E2074/N2074,0),0)</f>
        <v>226</v>
      </c>
      <c r="S2074" t="str">
        <f t="shared" si="130"/>
        <v>technology</v>
      </c>
      <c r="T2074" t="str">
        <f t="shared" si="131"/>
        <v>hardware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0">
        <f t="shared" si="128"/>
        <v>42151.668032407411</v>
      </c>
      <c r="K2075">
        <v>1427212918</v>
      </c>
      <c r="L2075" s="10">
        <f t="shared" si="129"/>
        <v>42106.668032407411</v>
      </c>
      <c r="M2075" t="b">
        <v>0</v>
      </c>
      <c r="N2075">
        <v>470</v>
      </c>
      <c r="O2075" t="b">
        <v>1</v>
      </c>
      <c r="P2075" t="s">
        <v>8295</v>
      </c>
      <c r="Q2075" s="6">
        <f>E2075/D2075</f>
        <v>1.5260429999999998</v>
      </c>
      <c r="R2075">
        <f>IFERROR(ROUND(E2075/N2075,0),0)</f>
        <v>325</v>
      </c>
      <c r="S2075" t="str">
        <f t="shared" si="130"/>
        <v>technology</v>
      </c>
      <c r="T2075" t="str">
        <f t="shared" si="131"/>
        <v>hardware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0">
        <f t="shared" si="128"/>
        <v>42515.826180555552</v>
      </c>
      <c r="K2076">
        <v>1459972182</v>
      </c>
      <c r="L2076" s="10">
        <f t="shared" si="129"/>
        <v>42485.826180555552</v>
      </c>
      <c r="M2076" t="b">
        <v>0</v>
      </c>
      <c r="N2076">
        <v>3</v>
      </c>
      <c r="O2076" t="b">
        <v>1</v>
      </c>
      <c r="P2076" t="s">
        <v>8295</v>
      </c>
      <c r="Q2076" s="6">
        <f>E2076/D2076</f>
        <v>1.0249999999999999</v>
      </c>
      <c r="R2076">
        <f>IFERROR(ROUND(E2076/N2076,0),0)</f>
        <v>205</v>
      </c>
      <c r="S2076" t="str">
        <f t="shared" si="130"/>
        <v>technology</v>
      </c>
      <c r="T2076" t="str">
        <f t="shared" si="131"/>
        <v>hardware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0">
        <f t="shared" si="128"/>
        <v>41499.681574074071</v>
      </c>
      <c r="K2077">
        <v>1372177288</v>
      </c>
      <c r="L2077" s="10">
        <f t="shared" si="129"/>
        <v>41469.681574074071</v>
      </c>
      <c r="M2077" t="b">
        <v>0</v>
      </c>
      <c r="N2077">
        <v>8200</v>
      </c>
      <c r="O2077" t="b">
        <v>1</v>
      </c>
      <c r="P2077" t="s">
        <v>8295</v>
      </c>
      <c r="Q2077" s="6">
        <f>E2077/D2077</f>
        <v>16.783738373837384</v>
      </c>
      <c r="R2077">
        <f>IFERROR(ROUND(E2077/N2077,0),0)</f>
        <v>20</v>
      </c>
      <c r="S2077" t="str">
        <f t="shared" si="130"/>
        <v>technology</v>
      </c>
      <c r="T2077" t="str">
        <f t="shared" si="131"/>
        <v>hardware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0">
        <f t="shared" si="128"/>
        <v>41862.880659722221</v>
      </c>
      <c r="K2078">
        <v>1402693689</v>
      </c>
      <c r="L2078" s="10">
        <f t="shared" si="129"/>
        <v>41822.880659722221</v>
      </c>
      <c r="M2078" t="b">
        <v>0</v>
      </c>
      <c r="N2078">
        <v>8359</v>
      </c>
      <c r="O2078" t="b">
        <v>1</v>
      </c>
      <c r="P2078" t="s">
        <v>8295</v>
      </c>
      <c r="Q2078" s="6">
        <f>E2078/D2078</f>
        <v>5.4334915642458101</v>
      </c>
      <c r="R2078">
        <f>IFERROR(ROUND(E2078/N2078,0),0)</f>
        <v>116</v>
      </c>
      <c r="S2078" t="str">
        <f t="shared" si="130"/>
        <v>technology</v>
      </c>
      <c r="T2078" t="str">
        <f t="shared" si="131"/>
        <v>hardware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0">
        <f t="shared" si="128"/>
        <v>42179.875</v>
      </c>
      <c r="K2079">
        <v>1428541276</v>
      </c>
      <c r="L2079" s="10">
        <f t="shared" si="129"/>
        <v>42122.042546296296</v>
      </c>
      <c r="M2079" t="b">
        <v>0</v>
      </c>
      <c r="N2079">
        <v>188</v>
      </c>
      <c r="O2079" t="b">
        <v>1</v>
      </c>
      <c r="P2079" t="s">
        <v>8295</v>
      </c>
      <c r="Q2079" s="6">
        <f>E2079/D2079</f>
        <v>1.1550800000000001</v>
      </c>
      <c r="R2079">
        <f>IFERROR(ROUND(E2079/N2079,0),0)</f>
        <v>307</v>
      </c>
      <c r="S2079" t="str">
        <f t="shared" si="130"/>
        <v>technology</v>
      </c>
      <c r="T2079" t="str">
        <f t="shared" si="131"/>
        <v>hardware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0">
        <f t="shared" si="128"/>
        <v>42741.771493055552</v>
      </c>
      <c r="K2080">
        <v>1479493857</v>
      </c>
      <c r="L2080" s="10">
        <f t="shared" si="129"/>
        <v>42711.771493055552</v>
      </c>
      <c r="M2080" t="b">
        <v>0</v>
      </c>
      <c r="N2080">
        <v>48</v>
      </c>
      <c r="O2080" t="b">
        <v>1</v>
      </c>
      <c r="P2080" t="s">
        <v>8295</v>
      </c>
      <c r="Q2080" s="6">
        <f>E2080/D2080</f>
        <v>1.3120499999999999</v>
      </c>
      <c r="R2080">
        <f>IFERROR(ROUND(E2080/N2080,0),0)</f>
        <v>547</v>
      </c>
      <c r="S2080" t="str">
        <f t="shared" si="130"/>
        <v>technology</v>
      </c>
      <c r="T2080" t="str">
        <f t="shared" si="131"/>
        <v>hardware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0">
        <f t="shared" si="128"/>
        <v>42199.791666666672</v>
      </c>
      <c r="K2081">
        <v>1432659793</v>
      </c>
      <c r="L2081" s="10">
        <f t="shared" si="129"/>
        <v>42169.71056712963</v>
      </c>
      <c r="M2081" t="b">
        <v>0</v>
      </c>
      <c r="N2081">
        <v>607</v>
      </c>
      <c r="O2081" t="b">
        <v>1</v>
      </c>
      <c r="P2081" t="s">
        <v>8295</v>
      </c>
      <c r="Q2081" s="6">
        <f>E2081/D2081</f>
        <v>2.8816999999999999</v>
      </c>
      <c r="R2081">
        <f>IFERROR(ROUND(E2081/N2081,0),0)</f>
        <v>47</v>
      </c>
      <c r="S2081" t="str">
        <f t="shared" si="130"/>
        <v>technology</v>
      </c>
      <c r="T2081" t="str">
        <f t="shared" si="131"/>
        <v>hardware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0">
        <f t="shared" si="128"/>
        <v>42338.998842592591</v>
      </c>
      <c r="K2082">
        <v>1444690700</v>
      </c>
      <c r="L2082" s="10">
        <f t="shared" si="129"/>
        <v>42308.957175925927</v>
      </c>
      <c r="M2082" t="b">
        <v>0</v>
      </c>
      <c r="N2082">
        <v>50</v>
      </c>
      <c r="O2082" t="b">
        <v>1</v>
      </c>
      <c r="P2082" t="s">
        <v>8295</v>
      </c>
      <c r="Q2082" s="6">
        <f>E2082/D2082</f>
        <v>5.0780000000000003</v>
      </c>
      <c r="R2082">
        <f>IFERROR(ROUND(E2082/N2082,0),0)</f>
        <v>102</v>
      </c>
      <c r="S2082" t="str">
        <f t="shared" si="130"/>
        <v>technology</v>
      </c>
      <c r="T2082" t="str">
        <f t="shared" si="131"/>
        <v>hardware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0">
        <f t="shared" si="128"/>
        <v>41064.207638888889</v>
      </c>
      <c r="K2083">
        <v>1333597555</v>
      </c>
      <c r="L2083" s="10">
        <f t="shared" si="129"/>
        <v>41023.15688657407</v>
      </c>
      <c r="M2083" t="b">
        <v>0</v>
      </c>
      <c r="N2083">
        <v>55</v>
      </c>
      <c r="O2083" t="b">
        <v>1</v>
      </c>
      <c r="P2083" t="s">
        <v>8279</v>
      </c>
      <c r="Q2083" s="6">
        <f>E2083/D2083</f>
        <v>1.1457142857142857</v>
      </c>
      <c r="R2083">
        <f>IFERROR(ROUND(E2083/N2083,0),0)</f>
        <v>73</v>
      </c>
      <c r="S2083" t="str">
        <f t="shared" si="130"/>
        <v>music</v>
      </c>
      <c r="T2083" t="str">
        <f t="shared" si="131"/>
        <v>indie rock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0">
        <f t="shared" si="128"/>
        <v>40890.161990740744</v>
      </c>
      <c r="K2084">
        <v>1316919196</v>
      </c>
      <c r="L2084" s="10">
        <f t="shared" si="129"/>
        <v>40830.120324074072</v>
      </c>
      <c r="M2084" t="b">
        <v>0</v>
      </c>
      <c r="N2084">
        <v>38</v>
      </c>
      <c r="O2084" t="b">
        <v>1</v>
      </c>
      <c r="P2084" t="s">
        <v>8279</v>
      </c>
      <c r="Q2084" s="6">
        <f>E2084/D2084</f>
        <v>1.1073333333333333</v>
      </c>
      <c r="R2084">
        <f>IFERROR(ROUND(E2084/N2084,0),0)</f>
        <v>44</v>
      </c>
      <c r="S2084" t="str">
        <f t="shared" si="130"/>
        <v>music</v>
      </c>
      <c r="T2084" t="str">
        <f t="shared" si="131"/>
        <v>indie rock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0">
        <f t="shared" si="128"/>
        <v>41083.72216435185</v>
      </c>
      <c r="K2085">
        <v>1336238395</v>
      </c>
      <c r="L2085" s="10">
        <f t="shared" si="129"/>
        <v>41053.72216435185</v>
      </c>
      <c r="M2085" t="b">
        <v>0</v>
      </c>
      <c r="N2085">
        <v>25</v>
      </c>
      <c r="O2085" t="b">
        <v>1</v>
      </c>
      <c r="P2085" t="s">
        <v>8279</v>
      </c>
      <c r="Q2085" s="6">
        <f>E2085/D2085</f>
        <v>1.1333333333333333</v>
      </c>
      <c r="R2085">
        <f>IFERROR(ROUND(E2085/N2085,0),0)</f>
        <v>34</v>
      </c>
      <c r="S2085" t="str">
        <f t="shared" si="130"/>
        <v>music</v>
      </c>
      <c r="T2085" t="str">
        <f t="shared" si="131"/>
        <v>indie rock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0">
        <f t="shared" si="128"/>
        <v>41782.290972222225</v>
      </c>
      <c r="K2086">
        <v>1396468782</v>
      </c>
      <c r="L2086" s="10">
        <f t="shared" si="129"/>
        <v>41750.833124999997</v>
      </c>
      <c r="M2086" t="b">
        <v>0</v>
      </c>
      <c r="N2086">
        <v>46</v>
      </c>
      <c r="O2086" t="b">
        <v>1</v>
      </c>
      <c r="P2086" t="s">
        <v>8279</v>
      </c>
      <c r="Q2086" s="6">
        <f>E2086/D2086</f>
        <v>1.0833333333333333</v>
      </c>
      <c r="R2086">
        <f>IFERROR(ROUND(E2086/N2086,0),0)</f>
        <v>71</v>
      </c>
      <c r="S2086" t="str">
        <f t="shared" si="130"/>
        <v>music</v>
      </c>
      <c r="T2086" t="str">
        <f t="shared" si="131"/>
        <v>indie rock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0">
        <f t="shared" si="128"/>
        <v>41124.835497685184</v>
      </c>
      <c r="K2087">
        <v>1339790587</v>
      </c>
      <c r="L2087" s="10">
        <f t="shared" si="129"/>
        <v>41094.835497685184</v>
      </c>
      <c r="M2087" t="b">
        <v>0</v>
      </c>
      <c r="N2087">
        <v>83</v>
      </c>
      <c r="O2087" t="b">
        <v>1</v>
      </c>
      <c r="P2087" t="s">
        <v>8279</v>
      </c>
      <c r="Q2087" s="6">
        <f>E2087/D2087</f>
        <v>1.2353333333333334</v>
      </c>
      <c r="R2087">
        <f>IFERROR(ROUND(E2087/N2087,0),0)</f>
        <v>89</v>
      </c>
      <c r="S2087" t="str">
        <f t="shared" si="130"/>
        <v>music</v>
      </c>
      <c r="T2087" t="str">
        <f t="shared" si="131"/>
        <v>indie rock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0">
        <f t="shared" si="128"/>
        <v>40910.207638888889</v>
      </c>
      <c r="K2088">
        <v>1321200332</v>
      </c>
      <c r="L2088" s="10">
        <f t="shared" si="129"/>
        <v>40879.67050925926</v>
      </c>
      <c r="M2088" t="b">
        <v>0</v>
      </c>
      <c r="N2088">
        <v>35</v>
      </c>
      <c r="O2088" t="b">
        <v>1</v>
      </c>
      <c r="P2088" t="s">
        <v>8279</v>
      </c>
      <c r="Q2088" s="6">
        <f>E2088/D2088</f>
        <v>1.0069999999999999</v>
      </c>
      <c r="R2088">
        <f>IFERROR(ROUND(E2088/N2088,0),0)</f>
        <v>115</v>
      </c>
      <c r="S2088" t="str">
        <f t="shared" si="130"/>
        <v>music</v>
      </c>
      <c r="T2088" t="str">
        <f t="shared" si="131"/>
        <v>indie rock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0">
        <f t="shared" si="128"/>
        <v>40813.204375000001</v>
      </c>
      <c r="K2089">
        <v>1312865658</v>
      </c>
      <c r="L2089" s="10">
        <f t="shared" si="129"/>
        <v>40783.204375000001</v>
      </c>
      <c r="M2089" t="b">
        <v>0</v>
      </c>
      <c r="N2089">
        <v>25</v>
      </c>
      <c r="O2089" t="b">
        <v>1</v>
      </c>
      <c r="P2089" t="s">
        <v>8279</v>
      </c>
      <c r="Q2089" s="6">
        <f>E2089/D2089</f>
        <v>1.0353333333333334</v>
      </c>
      <c r="R2089">
        <f>IFERROR(ROUND(E2089/N2089,0),0)</f>
        <v>62</v>
      </c>
      <c r="S2089" t="str">
        <f t="shared" si="130"/>
        <v>music</v>
      </c>
      <c r="T2089" t="str">
        <f t="shared" si="131"/>
        <v>indie rock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0">
        <f t="shared" si="128"/>
        <v>40451.165972222225</v>
      </c>
      <c r="K2090">
        <v>1281028152</v>
      </c>
      <c r="L2090" s="10">
        <f t="shared" si="129"/>
        <v>40414.714722222227</v>
      </c>
      <c r="M2090" t="b">
        <v>0</v>
      </c>
      <c r="N2090">
        <v>75</v>
      </c>
      <c r="O2090" t="b">
        <v>1</v>
      </c>
      <c r="P2090" t="s">
        <v>8279</v>
      </c>
      <c r="Q2090" s="6">
        <f>E2090/D2090</f>
        <v>1.1551066666666667</v>
      </c>
      <c r="R2090">
        <f>IFERROR(ROUND(E2090/N2090,0),0)</f>
        <v>46</v>
      </c>
      <c r="S2090" t="str">
        <f t="shared" si="130"/>
        <v>music</v>
      </c>
      <c r="T2090" t="str">
        <f t="shared" si="131"/>
        <v>indie rock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0">
        <f t="shared" si="128"/>
        <v>41507.076319444444</v>
      </c>
      <c r="K2091">
        <v>1372384194</v>
      </c>
      <c r="L2091" s="10">
        <f t="shared" si="129"/>
        <v>41472.076319444444</v>
      </c>
      <c r="M2091" t="b">
        <v>0</v>
      </c>
      <c r="N2091">
        <v>62</v>
      </c>
      <c r="O2091" t="b">
        <v>1</v>
      </c>
      <c r="P2091" t="s">
        <v>8279</v>
      </c>
      <c r="Q2091" s="6">
        <f>E2091/D2091</f>
        <v>1.2040040000000001</v>
      </c>
      <c r="R2091">
        <f>IFERROR(ROUND(E2091/N2091,0),0)</f>
        <v>49</v>
      </c>
      <c r="S2091" t="str">
        <f t="shared" si="130"/>
        <v>music</v>
      </c>
      <c r="T2091" t="str">
        <f t="shared" si="131"/>
        <v>indie rock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0">
        <f t="shared" si="128"/>
        <v>41348.381423611107</v>
      </c>
      <c r="K2092">
        <v>1359104955</v>
      </c>
      <c r="L2092" s="10">
        <f t="shared" si="129"/>
        <v>41318.381423611107</v>
      </c>
      <c r="M2092" t="b">
        <v>0</v>
      </c>
      <c r="N2092">
        <v>160</v>
      </c>
      <c r="O2092" t="b">
        <v>1</v>
      </c>
      <c r="P2092" t="s">
        <v>8279</v>
      </c>
      <c r="Q2092" s="6">
        <f>E2092/D2092</f>
        <v>1.1504037499999999</v>
      </c>
      <c r="R2092">
        <f>IFERROR(ROUND(E2092/N2092,0),0)</f>
        <v>58</v>
      </c>
      <c r="S2092" t="str">
        <f t="shared" si="130"/>
        <v>music</v>
      </c>
      <c r="T2092" t="str">
        <f t="shared" si="131"/>
        <v>indie rock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0">
        <f t="shared" si="128"/>
        <v>40622.833333333336</v>
      </c>
      <c r="K2093">
        <v>1294818278</v>
      </c>
      <c r="L2093" s="10">
        <f t="shared" si="129"/>
        <v>40574.322662037041</v>
      </c>
      <c r="M2093" t="b">
        <v>0</v>
      </c>
      <c r="N2093">
        <v>246</v>
      </c>
      <c r="O2093" t="b">
        <v>1</v>
      </c>
      <c r="P2093" t="s">
        <v>8279</v>
      </c>
      <c r="Q2093" s="6">
        <f>E2093/D2093</f>
        <v>1.2046777777777777</v>
      </c>
      <c r="R2093">
        <f>IFERROR(ROUND(E2093/N2093,0),0)</f>
        <v>88</v>
      </c>
      <c r="S2093" t="str">
        <f t="shared" si="130"/>
        <v>music</v>
      </c>
      <c r="T2093" t="str">
        <f t="shared" si="131"/>
        <v>indie rock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0">
        <f t="shared" si="128"/>
        <v>40842.707546296297</v>
      </c>
      <c r="K2094">
        <v>1312822732</v>
      </c>
      <c r="L2094" s="10">
        <f t="shared" si="129"/>
        <v>40782.707546296297</v>
      </c>
      <c r="M2094" t="b">
        <v>0</v>
      </c>
      <c r="N2094">
        <v>55</v>
      </c>
      <c r="O2094" t="b">
        <v>1</v>
      </c>
      <c r="P2094" t="s">
        <v>8279</v>
      </c>
      <c r="Q2094" s="6">
        <f>E2094/D2094</f>
        <v>1.0128333333333333</v>
      </c>
      <c r="R2094">
        <f>IFERROR(ROUND(E2094/N2094,0),0)</f>
        <v>110</v>
      </c>
      <c r="S2094" t="str">
        <f t="shared" si="130"/>
        <v>music</v>
      </c>
      <c r="T2094" t="str">
        <f t="shared" si="131"/>
        <v>indie rock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0">
        <f t="shared" si="128"/>
        <v>41284.896203703705</v>
      </c>
      <c r="K2095">
        <v>1351024232</v>
      </c>
      <c r="L2095" s="10">
        <f t="shared" si="129"/>
        <v>41224.854537037041</v>
      </c>
      <c r="M2095" t="b">
        <v>0</v>
      </c>
      <c r="N2095">
        <v>23</v>
      </c>
      <c r="O2095" t="b">
        <v>1</v>
      </c>
      <c r="P2095" t="s">
        <v>8279</v>
      </c>
      <c r="Q2095" s="6">
        <f>E2095/D2095</f>
        <v>1.0246666666666666</v>
      </c>
      <c r="R2095">
        <f>IFERROR(ROUND(E2095/N2095,0),0)</f>
        <v>67</v>
      </c>
      <c r="S2095" t="str">
        <f t="shared" si="130"/>
        <v>music</v>
      </c>
      <c r="T2095" t="str">
        <f t="shared" si="131"/>
        <v>indie rock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0">
        <f t="shared" si="128"/>
        <v>40992.125</v>
      </c>
      <c r="K2096">
        <v>1327969730</v>
      </c>
      <c r="L2096" s="10">
        <f t="shared" si="129"/>
        <v>40958.02002314815</v>
      </c>
      <c r="M2096" t="b">
        <v>0</v>
      </c>
      <c r="N2096">
        <v>72</v>
      </c>
      <c r="O2096" t="b">
        <v>1</v>
      </c>
      <c r="P2096" t="s">
        <v>8279</v>
      </c>
      <c r="Q2096" s="6">
        <f>E2096/D2096</f>
        <v>1.2054285714285715</v>
      </c>
      <c r="R2096">
        <f>IFERROR(ROUND(E2096/N2096,0),0)</f>
        <v>59</v>
      </c>
      <c r="S2096" t="str">
        <f t="shared" si="130"/>
        <v>music</v>
      </c>
      <c r="T2096" t="str">
        <f t="shared" si="131"/>
        <v>indie rock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0">
        <f t="shared" si="128"/>
        <v>40837.733483796299</v>
      </c>
      <c r="K2097">
        <v>1312392973</v>
      </c>
      <c r="L2097" s="10">
        <f t="shared" si="129"/>
        <v>40777.733483796299</v>
      </c>
      <c r="M2097" t="b">
        <v>0</v>
      </c>
      <c r="N2097">
        <v>22</v>
      </c>
      <c r="O2097" t="b">
        <v>1</v>
      </c>
      <c r="P2097" t="s">
        <v>8279</v>
      </c>
      <c r="Q2097" s="6">
        <f>E2097/D2097</f>
        <v>1</v>
      </c>
      <c r="R2097">
        <f>IFERROR(ROUND(E2097/N2097,0),0)</f>
        <v>114</v>
      </c>
      <c r="S2097" t="str">
        <f t="shared" si="130"/>
        <v>music</v>
      </c>
      <c r="T2097" t="str">
        <f t="shared" si="131"/>
        <v>indie rock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0">
        <f t="shared" si="128"/>
        <v>41227.165972222225</v>
      </c>
      <c r="K2098">
        <v>1349892735</v>
      </c>
      <c r="L2098" s="10">
        <f t="shared" si="129"/>
        <v>41211.758506944447</v>
      </c>
      <c r="M2098" t="b">
        <v>0</v>
      </c>
      <c r="N2098">
        <v>14</v>
      </c>
      <c r="O2098" t="b">
        <v>1</v>
      </c>
      <c r="P2098" t="s">
        <v>8279</v>
      </c>
      <c r="Q2098" s="6">
        <f>E2098/D2098</f>
        <v>1.0166666666666666</v>
      </c>
      <c r="R2098">
        <f>IFERROR(ROUND(E2098/N2098,0),0)</f>
        <v>44</v>
      </c>
      <c r="S2098" t="str">
        <f t="shared" si="130"/>
        <v>music</v>
      </c>
      <c r="T2098" t="str">
        <f t="shared" si="131"/>
        <v>indie rock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0">
        <f t="shared" si="128"/>
        <v>40897.626562500001</v>
      </c>
      <c r="K2099">
        <v>1317564135</v>
      </c>
      <c r="L2099" s="10">
        <f t="shared" si="129"/>
        <v>40837.584895833337</v>
      </c>
      <c r="M2099" t="b">
        <v>0</v>
      </c>
      <c r="N2099">
        <v>38</v>
      </c>
      <c r="O2099" t="b">
        <v>1</v>
      </c>
      <c r="P2099" t="s">
        <v>8279</v>
      </c>
      <c r="Q2099" s="6">
        <f>E2099/D2099</f>
        <v>1</v>
      </c>
      <c r="R2099">
        <f>IFERROR(ROUND(E2099/N2099,0),0)</f>
        <v>79</v>
      </c>
      <c r="S2099" t="str">
        <f t="shared" si="130"/>
        <v>music</v>
      </c>
      <c r="T2099" t="str">
        <f t="shared" si="131"/>
        <v>indie rock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0">
        <f t="shared" si="128"/>
        <v>40995.11383101852</v>
      </c>
      <c r="K2100">
        <v>1328582635</v>
      </c>
      <c r="L2100" s="10">
        <f t="shared" si="129"/>
        <v>40965.11383101852</v>
      </c>
      <c r="M2100" t="b">
        <v>0</v>
      </c>
      <c r="N2100">
        <v>32</v>
      </c>
      <c r="O2100" t="b">
        <v>1</v>
      </c>
      <c r="P2100" t="s">
        <v>8279</v>
      </c>
      <c r="Q2100" s="6">
        <f>E2100/D2100</f>
        <v>1.0033333333333334</v>
      </c>
      <c r="R2100">
        <f>IFERROR(ROUND(E2100/N2100,0),0)</f>
        <v>188</v>
      </c>
      <c r="S2100" t="str">
        <f t="shared" si="130"/>
        <v>music</v>
      </c>
      <c r="T2100" t="str">
        <f t="shared" si="131"/>
        <v>indie rock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0">
        <f t="shared" si="128"/>
        <v>42206.152777777781</v>
      </c>
      <c r="K2101">
        <v>1434650084</v>
      </c>
      <c r="L2101" s="10">
        <f t="shared" si="129"/>
        <v>42192.746342592596</v>
      </c>
      <c r="M2101" t="b">
        <v>0</v>
      </c>
      <c r="N2101">
        <v>63</v>
      </c>
      <c r="O2101" t="b">
        <v>1</v>
      </c>
      <c r="P2101" t="s">
        <v>8279</v>
      </c>
      <c r="Q2101" s="6">
        <f>E2101/D2101</f>
        <v>1.3236666666666668</v>
      </c>
      <c r="R2101">
        <f>IFERROR(ROUND(E2101/N2101,0),0)</f>
        <v>63</v>
      </c>
      <c r="S2101" t="str">
        <f t="shared" si="130"/>
        <v>music</v>
      </c>
      <c r="T2101" t="str">
        <f t="shared" si="131"/>
        <v>indie rock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0">
        <f t="shared" si="128"/>
        <v>41109.165972222225</v>
      </c>
      <c r="K2102">
        <v>1339704141</v>
      </c>
      <c r="L2102" s="10">
        <f t="shared" si="129"/>
        <v>41093.834965277776</v>
      </c>
      <c r="M2102" t="b">
        <v>0</v>
      </c>
      <c r="N2102">
        <v>27</v>
      </c>
      <c r="O2102" t="b">
        <v>1</v>
      </c>
      <c r="P2102" t="s">
        <v>8279</v>
      </c>
      <c r="Q2102" s="6">
        <f>E2102/D2102</f>
        <v>1.3666666666666667</v>
      </c>
      <c r="R2102">
        <f>IFERROR(ROUND(E2102/N2102,0),0)</f>
        <v>30</v>
      </c>
      <c r="S2102" t="str">
        <f t="shared" si="130"/>
        <v>music</v>
      </c>
      <c r="T2102" t="str">
        <f t="shared" si="131"/>
        <v>indie rock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0">
        <f t="shared" si="128"/>
        <v>40971.149467592593</v>
      </c>
      <c r="K2103">
        <v>1323920114</v>
      </c>
      <c r="L2103" s="10">
        <f t="shared" si="129"/>
        <v>40911.149467592593</v>
      </c>
      <c r="M2103" t="b">
        <v>0</v>
      </c>
      <c r="N2103">
        <v>44</v>
      </c>
      <c r="O2103" t="b">
        <v>1</v>
      </c>
      <c r="P2103" t="s">
        <v>8279</v>
      </c>
      <c r="Q2103" s="6">
        <f>E2103/D2103</f>
        <v>1.1325000000000001</v>
      </c>
      <c r="R2103">
        <f>IFERROR(ROUND(E2103/N2103,0),0)</f>
        <v>51</v>
      </c>
      <c r="S2103" t="str">
        <f t="shared" si="130"/>
        <v>music</v>
      </c>
      <c r="T2103" t="str">
        <f t="shared" si="131"/>
        <v>indie rock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0">
        <f t="shared" si="128"/>
        <v>40687.868611111109</v>
      </c>
      <c r="K2104">
        <v>1302036648</v>
      </c>
      <c r="L2104" s="10">
        <f t="shared" si="129"/>
        <v>40657.868611111109</v>
      </c>
      <c r="M2104" t="b">
        <v>0</v>
      </c>
      <c r="N2104">
        <v>38</v>
      </c>
      <c r="O2104" t="b">
        <v>1</v>
      </c>
      <c r="P2104" t="s">
        <v>8279</v>
      </c>
      <c r="Q2104" s="6">
        <f>E2104/D2104</f>
        <v>1.36</v>
      </c>
      <c r="R2104">
        <f>IFERROR(ROUND(E2104/N2104,0),0)</f>
        <v>36</v>
      </c>
      <c r="S2104" t="str">
        <f t="shared" si="130"/>
        <v>music</v>
      </c>
      <c r="T2104" t="str">
        <f t="shared" si="131"/>
        <v>indie rock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0">
        <f t="shared" si="128"/>
        <v>41241.7966087963</v>
      </c>
      <c r="K2105">
        <v>1349892427</v>
      </c>
      <c r="L2105" s="10">
        <f t="shared" si="129"/>
        <v>41211.754942129628</v>
      </c>
      <c r="M2105" t="b">
        <v>0</v>
      </c>
      <c r="N2105">
        <v>115</v>
      </c>
      <c r="O2105" t="b">
        <v>1</v>
      </c>
      <c r="P2105" t="s">
        <v>8279</v>
      </c>
      <c r="Q2105" s="6">
        <f>E2105/D2105</f>
        <v>1.4612318374694613</v>
      </c>
      <c r="R2105">
        <f>IFERROR(ROUND(E2105/N2105,0),0)</f>
        <v>99</v>
      </c>
      <c r="S2105" t="str">
        <f t="shared" si="130"/>
        <v>music</v>
      </c>
      <c r="T2105" t="str">
        <f t="shared" si="131"/>
        <v>indie rock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0">
        <f t="shared" si="128"/>
        <v>41444</v>
      </c>
      <c r="K2106">
        <v>1367286434</v>
      </c>
      <c r="L2106" s="10">
        <f t="shared" si="129"/>
        <v>41413.074467592596</v>
      </c>
      <c r="M2106" t="b">
        <v>0</v>
      </c>
      <c r="N2106">
        <v>37</v>
      </c>
      <c r="O2106" t="b">
        <v>1</v>
      </c>
      <c r="P2106" t="s">
        <v>8279</v>
      </c>
      <c r="Q2106" s="6">
        <f>E2106/D2106</f>
        <v>1.2949999999999999</v>
      </c>
      <c r="R2106">
        <f>IFERROR(ROUND(E2106/N2106,0),0)</f>
        <v>28</v>
      </c>
      <c r="S2106" t="str">
        <f t="shared" si="130"/>
        <v>music</v>
      </c>
      <c r="T2106" t="str">
        <f t="shared" si="131"/>
        <v>indie rock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0">
        <f t="shared" si="128"/>
        <v>41983.166666666672</v>
      </c>
      <c r="K2107">
        <v>1415472953</v>
      </c>
      <c r="L2107" s="10">
        <f t="shared" si="129"/>
        <v>41970.788807870369</v>
      </c>
      <c r="M2107" t="b">
        <v>0</v>
      </c>
      <c r="N2107">
        <v>99</v>
      </c>
      <c r="O2107" t="b">
        <v>1</v>
      </c>
      <c r="P2107" t="s">
        <v>8279</v>
      </c>
      <c r="Q2107" s="6">
        <f>E2107/D2107</f>
        <v>2.54</v>
      </c>
      <c r="R2107">
        <f>IFERROR(ROUND(E2107/N2107,0),0)</f>
        <v>51</v>
      </c>
      <c r="S2107" t="str">
        <f t="shared" si="130"/>
        <v>music</v>
      </c>
      <c r="T2107" t="str">
        <f t="shared" si="131"/>
        <v>indie rock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0">
        <f t="shared" si="128"/>
        <v>41319.21497685185</v>
      </c>
      <c r="K2108">
        <v>1356584974</v>
      </c>
      <c r="L2108" s="10">
        <f t="shared" si="129"/>
        <v>41289.21497685185</v>
      </c>
      <c r="M2108" t="b">
        <v>0</v>
      </c>
      <c r="N2108">
        <v>44</v>
      </c>
      <c r="O2108" t="b">
        <v>1</v>
      </c>
      <c r="P2108" t="s">
        <v>8279</v>
      </c>
      <c r="Q2108" s="6">
        <f>E2108/D2108</f>
        <v>1.0704545454545455</v>
      </c>
      <c r="R2108">
        <f>IFERROR(ROUND(E2108/N2108,0),0)</f>
        <v>54</v>
      </c>
      <c r="S2108" t="str">
        <f t="shared" si="130"/>
        <v>music</v>
      </c>
      <c r="T2108" t="str">
        <f t="shared" si="131"/>
        <v>indie rock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0">
        <f t="shared" si="128"/>
        <v>41974.752233796295</v>
      </c>
      <c r="K2109">
        <v>1413997393</v>
      </c>
      <c r="L2109" s="10">
        <f t="shared" si="129"/>
        <v>41953.71056712963</v>
      </c>
      <c r="M2109" t="b">
        <v>0</v>
      </c>
      <c r="N2109">
        <v>58</v>
      </c>
      <c r="O2109" t="b">
        <v>1</v>
      </c>
      <c r="P2109" t="s">
        <v>8279</v>
      </c>
      <c r="Q2109" s="6">
        <f>E2109/D2109</f>
        <v>1.0773299999999999</v>
      </c>
      <c r="R2109">
        <f>IFERROR(ROUND(E2109/N2109,0),0)</f>
        <v>37</v>
      </c>
      <c r="S2109" t="str">
        <f t="shared" si="130"/>
        <v>music</v>
      </c>
      <c r="T2109" t="str">
        <f t="shared" si="131"/>
        <v>indie rock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0">
        <f t="shared" si="128"/>
        <v>41181.163194444445</v>
      </c>
      <c r="K2110">
        <v>1344917580</v>
      </c>
      <c r="L2110" s="10">
        <f t="shared" si="129"/>
        <v>41154.175694444442</v>
      </c>
      <c r="M2110" t="b">
        <v>0</v>
      </c>
      <c r="N2110">
        <v>191</v>
      </c>
      <c r="O2110" t="b">
        <v>1</v>
      </c>
      <c r="P2110" t="s">
        <v>8279</v>
      </c>
      <c r="Q2110" s="6">
        <f>E2110/D2110</f>
        <v>1.0731250000000001</v>
      </c>
      <c r="R2110">
        <f>IFERROR(ROUND(E2110/N2110,0),0)</f>
        <v>90</v>
      </c>
      <c r="S2110" t="str">
        <f t="shared" si="130"/>
        <v>music</v>
      </c>
      <c r="T2110" t="str">
        <f t="shared" si="131"/>
        <v>indie rock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0">
        <f t="shared" si="128"/>
        <v>42209.708530092597</v>
      </c>
      <c r="K2111">
        <v>1433523617</v>
      </c>
      <c r="L2111" s="10">
        <f t="shared" si="129"/>
        <v>42179.708530092597</v>
      </c>
      <c r="M2111" t="b">
        <v>0</v>
      </c>
      <c r="N2111">
        <v>40</v>
      </c>
      <c r="O2111" t="b">
        <v>1</v>
      </c>
      <c r="P2111" t="s">
        <v>8279</v>
      </c>
      <c r="Q2111" s="6">
        <f>E2111/D2111</f>
        <v>1.06525</v>
      </c>
      <c r="R2111">
        <f>IFERROR(ROUND(E2111/N2111,0),0)</f>
        <v>107</v>
      </c>
      <c r="S2111" t="str">
        <f t="shared" si="130"/>
        <v>music</v>
      </c>
      <c r="T2111" t="str">
        <f t="shared" si="131"/>
        <v>indie rock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0">
        <f t="shared" si="128"/>
        <v>41806.207638888889</v>
      </c>
      <c r="K2112">
        <v>1398873969</v>
      </c>
      <c r="L2112" s="10">
        <f t="shared" si="129"/>
        <v>41778.670937499999</v>
      </c>
      <c r="M2112" t="b">
        <v>0</v>
      </c>
      <c r="N2112">
        <v>38</v>
      </c>
      <c r="O2112" t="b">
        <v>1</v>
      </c>
      <c r="P2112" t="s">
        <v>8279</v>
      </c>
      <c r="Q2112" s="6">
        <f>E2112/D2112</f>
        <v>1.0035000000000001</v>
      </c>
      <c r="R2112">
        <f>IFERROR(ROUND(E2112/N2112,0),0)</f>
        <v>53</v>
      </c>
      <c r="S2112" t="str">
        <f t="shared" si="130"/>
        <v>music</v>
      </c>
      <c r="T2112" t="str">
        <f t="shared" si="131"/>
        <v>indie rock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0">
        <f t="shared" si="128"/>
        <v>40789.041666666664</v>
      </c>
      <c r="K2113">
        <v>1307594625</v>
      </c>
      <c r="L2113" s="10">
        <f t="shared" si="129"/>
        <v>40722.197048611109</v>
      </c>
      <c r="M2113" t="b">
        <v>0</v>
      </c>
      <c r="N2113">
        <v>39</v>
      </c>
      <c r="O2113" t="b">
        <v>1</v>
      </c>
      <c r="P2113" t="s">
        <v>8279</v>
      </c>
      <c r="Q2113" s="6">
        <f>E2113/D2113</f>
        <v>1.0649999999999999</v>
      </c>
      <c r="R2113">
        <f>IFERROR(ROUND(E2113/N2113,0),0)</f>
        <v>55</v>
      </c>
      <c r="S2113" t="str">
        <f t="shared" si="130"/>
        <v>music</v>
      </c>
      <c r="T2113" t="str">
        <f t="shared" si="131"/>
        <v>indie rock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0">
        <f t="shared" si="128"/>
        <v>41398.928159722222</v>
      </c>
      <c r="K2114">
        <v>1364854593</v>
      </c>
      <c r="L2114" s="10">
        <f t="shared" si="129"/>
        <v>41384.928159722222</v>
      </c>
      <c r="M2114" t="b">
        <v>0</v>
      </c>
      <c r="N2114">
        <v>11</v>
      </c>
      <c r="O2114" t="b">
        <v>1</v>
      </c>
      <c r="P2114" t="s">
        <v>8279</v>
      </c>
      <c r="Q2114" s="6">
        <f>E2114/D2114</f>
        <v>1</v>
      </c>
      <c r="R2114">
        <f>IFERROR(ROUND(E2114/N2114,0),0)</f>
        <v>27</v>
      </c>
      <c r="S2114" t="str">
        <f t="shared" si="130"/>
        <v>music</v>
      </c>
      <c r="T2114" t="str">
        <f t="shared" si="131"/>
        <v>indie rock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0">
        <f t="shared" ref="J2115:J2178" si="132">(I2115/86400)+25569+(-5+24)</f>
        <v>41924.86546296296</v>
      </c>
      <c r="K2115">
        <v>1408481176</v>
      </c>
      <c r="L2115" s="10">
        <f t="shared" ref="L2115:L2178" si="133">(K2115/86400)+25569+(-5+24)</f>
        <v>41889.86546296296</v>
      </c>
      <c r="M2115" t="b">
        <v>0</v>
      </c>
      <c r="N2115">
        <v>107</v>
      </c>
      <c r="O2115" t="b">
        <v>1</v>
      </c>
      <c r="P2115" t="s">
        <v>8279</v>
      </c>
      <c r="Q2115" s="6">
        <f>E2115/D2115</f>
        <v>1.0485714285714285</v>
      </c>
      <c r="R2115">
        <f>IFERROR(ROUND(E2115/N2115,0),0)</f>
        <v>69</v>
      </c>
      <c r="S2115" t="str">
        <f t="shared" ref="S2115:S2178" si="134">LEFT(P2115,FIND("/",P2115)-1)</f>
        <v>music</v>
      </c>
      <c r="T2115" t="str">
        <f t="shared" ref="T2115:T2178" si="135">RIGHT(P2115,LEN(P2115)-FIND("/",P2115))</f>
        <v>indie rock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0">
        <f t="shared" si="132"/>
        <v>40540.207638888889</v>
      </c>
      <c r="K2116">
        <v>1286480070</v>
      </c>
      <c r="L2116" s="10">
        <f t="shared" si="133"/>
        <v>40477.815625000003</v>
      </c>
      <c r="M2116" t="b">
        <v>0</v>
      </c>
      <c r="N2116">
        <v>147</v>
      </c>
      <c r="O2116" t="b">
        <v>1</v>
      </c>
      <c r="P2116" t="s">
        <v>8279</v>
      </c>
      <c r="Q2116" s="6">
        <f>E2116/D2116</f>
        <v>1.0469999999999999</v>
      </c>
      <c r="R2116">
        <f>IFERROR(ROUND(E2116/N2116,0),0)</f>
        <v>36</v>
      </c>
      <c r="S2116" t="str">
        <f t="shared" si="134"/>
        <v>music</v>
      </c>
      <c r="T2116" t="str">
        <f t="shared" si="135"/>
        <v>indie rock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0">
        <f t="shared" si="132"/>
        <v>40613.081030092595</v>
      </c>
      <c r="K2117">
        <v>1295575001</v>
      </c>
      <c r="L2117" s="10">
        <f t="shared" si="133"/>
        <v>40583.081030092595</v>
      </c>
      <c r="M2117" t="b">
        <v>0</v>
      </c>
      <c r="N2117">
        <v>36</v>
      </c>
      <c r="O2117" t="b">
        <v>1</v>
      </c>
      <c r="P2117" t="s">
        <v>8279</v>
      </c>
      <c r="Q2117" s="6">
        <f>E2117/D2117</f>
        <v>2.2566666666666668</v>
      </c>
      <c r="R2117">
        <f>IFERROR(ROUND(E2117/N2117,0),0)</f>
        <v>94</v>
      </c>
      <c r="S2117" t="str">
        <f t="shared" si="134"/>
        <v>music</v>
      </c>
      <c r="T2117" t="str">
        <f t="shared" si="135"/>
        <v>indie rock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0">
        <f t="shared" si="132"/>
        <v>41203.777812500004</v>
      </c>
      <c r="K2118">
        <v>1345056003</v>
      </c>
      <c r="L2118" s="10">
        <f t="shared" si="133"/>
        <v>41155.777812500004</v>
      </c>
      <c r="M2118" t="b">
        <v>0</v>
      </c>
      <c r="N2118">
        <v>92</v>
      </c>
      <c r="O2118" t="b">
        <v>1</v>
      </c>
      <c r="P2118" t="s">
        <v>8279</v>
      </c>
      <c r="Q2118" s="6">
        <f>E2118/D2118</f>
        <v>1.0090416666666666</v>
      </c>
      <c r="R2118">
        <f>IFERROR(ROUND(E2118/N2118,0),0)</f>
        <v>526</v>
      </c>
      <c r="S2118" t="str">
        <f t="shared" si="134"/>
        <v>music</v>
      </c>
      <c r="T2118" t="str">
        <f t="shared" si="135"/>
        <v>indie rock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0">
        <f t="shared" si="132"/>
        <v>42323.207638888889</v>
      </c>
      <c r="K2119">
        <v>1444699549</v>
      </c>
      <c r="L2119" s="10">
        <f t="shared" si="133"/>
        <v>42309.059594907405</v>
      </c>
      <c r="M2119" t="b">
        <v>0</v>
      </c>
      <c r="N2119">
        <v>35</v>
      </c>
      <c r="O2119" t="b">
        <v>1</v>
      </c>
      <c r="P2119" t="s">
        <v>8279</v>
      </c>
      <c r="Q2119" s="6">
        <f>E2119/D2119</f>
        <v>1.4775</v>
      </c>
      <c r="R2119">
        <f>IFERROR(ROUND(E2119/N2119,0),0)</f>
        <v>51</v>
      </c>
      <c r="S2119" t="str">
        <f t="shared" si="134"/>
        <v>music</v>
      </c>
      <c r="T2119" t="str">
        <f t="shared" si="135"/>
        <v>indie rock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0">
        <f t="shared" si="132"/>
        <v>40767.839537037034</v>
      </c>
      <c r="K2120">
        <v>1308946136</v>
      </c>
      <c r="L2120" s="10">
        <f t="shared" si="133"/>
        <v>40737.839537037034</v>
      </c>
      <c r="M2120" t="b">
        <v>0</v>
      </c>
      <c r="N2120">
        <v>17</v>
      </c>
      <c r="O2120" t="b">
        <v>1</v>
      </c>
      <c r="P2120" t="s">
        <v>8279</v>
      </c>
      <c r="Q2120" s="6">
        <f>E2120/D2120</f>
        <v>1.3461099999999999</v>
      </c>
      <c r="R2120">
        <f>IFERROR(ROUND(E2120/N2120,0),0)</f>
        <v>79</v>
      </c>
      <c r="S2120" t="str">
        <f t="shared" si="134"/>
        <v>music</v>
      </c>
      <c r="T2120" t="str">
        <f t="shared" si="135"/>
        <v>indie rock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0">
        <f t="shared" si="132"/>
        <v>41156.130150462966</v>
      </c>
      <c r="K2121">
        <v>1342494445</v>
      </c>
      <c r="L2121" s="10">
        <f t="shared" si="133"/>
        <v>41126.130150462966</v>
      </c>
      <c r="M2121" t="b">
        <v>0</v>
      </c>
      <c r="N2121">
        <v>22</v>
      </c>
      <c r="O2121" t="b">
        <v>1</v>
      </c>
      <c r="P2121" t="s">
        <v>8279</v>
      </c>
      <c r="Q2121" s="6">
        <f>E2121/D2121</f>
        <v>1.0075000000000001</v>
      </c>
      <c r="R2121">
        <f>IFERROR(ROUND(E2121/N2121,0),0)</f>
        <v>92</v>
      </c>
      <c r="S2121" t="str">
        <f t="shared" si="134"/>
        <v>music</v>
      </c>
      <c r="T2121" t="str">
        <f t="shared" si="135"/>
        <v>indie rock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0">
        <f t="shared" si="132"/>
        <v>41659.964537037034</v>
      </c>
      <c r="K2122">
        <v>1384384136</v>
      </c>
      <c r="L2122" s="10">
        <f t="shared" si="133"/>
        <v>41610.964537037034</v>
      </c>
      <c r="M2122" t="b">
        <v>0</v>
      </c>
      <c r="N2122">
        <v>69</v>
      </c>
      <c r="O2122" t="b">
        <v>1</v>
      </c>
      <c r="P2122" t="s">
        <v>8279</v>
      </c>
      <c r="Q2122" s="6">
        <f>E2122/D2122</f>
        <v>1.00880375</v>
      </c>
      <c r="R2122">
        <f>IFERROR(ROUND(E2122/N2122,0),0)</f>
        <v>117</v>
      </c>
      <c r="S2122" t="str">
        <f t="shared" si="134"/>
        <v>music</v>
      </c>
      <c r="T2122" t="str">
        <f t="shared" si="135"/>
        <v>indie rock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0">
        <f t="shared" si="132"/>
        <v>42765.7424537037</v>
      </c>
      <c r="K2123">
        <v>1481564948</v>
      </c>
      <c r="L2123" s="10">
        <f t="shared" si="133"/>
        <v>42735.7424537037</v>
      </c>
      <c r="M2123" t="b">
        <v>0</v>
      </c>
      <c r="N2123">
        <v>10</v>
      </c>
      <c r="O2123" t="b">
        <v>0</v>
      </c>
      <c r="P2123" t="s">
        <v>8282</v>
      </c>
      <c r="Q2123" s="6">
        <f>E2123/D2123</f>
        <v>5.6800000000000002E-3</v>
      </c>
      <c r="R2123">
        <f>IFERROR(ROUND(E2123/N2123,0),0)</f>
        <v>28</v>
      </c>
      <c r="S2123" t="str">
        <f t="shared" si="134"/>
        <v>games</v>
      </c>
      <c r="T2123" t="str">
        <f t="shared" si="135"/>
        <v>video games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0">
        <f t="shared" si="132"/>
        <v>42761.300567129627</v>
      </c>
      <c r="K2124">
        <v>1481181169</v>
      </c>
      <c r="L2124" s="10">
        <f t="shared" si="133"/>
        <v>42731.300567129627</v>
      </c>
      <c r="M2124" t="b">
        <v>0</v>
      </c>
      <c r="N2124">
        <v>3</v>
      </c>
      <c r="O2124" t="b">
        <v>0</v>
      </c>
      <c r="P2124" t="s">
        <v>8282</v>
      </c>
      <c r="Q2124" s="6">
        <f>E2124/D2124</f>
        <v>3.875E-3</v>
      </c>
      <c r="R2124">
        <f>IFERROR(ROUND(E2124/N2124,0),0)</f>
        <v>103</v>
      </c>
      <c r="S2124" t="str">
        <f t="shared" si="134"/>
        <v>games</v>
      </c>
      <c r="T2124" t="str">
        <f t="shared" si="135"/>
        <v>video games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0">
        <f t="shared" si="132"/>
        <v>40271.290972222225</v>
      </c>
      <c r="K2125">
        <v>1263982307</v>
      </c>
      <c r="L2125" s="10">
        <f t="shared" si="133"/>
        <v>40217.424849537041</v>
      </c>
      <c r="M2125" t="b">
        <v>0</v>
      </c>
      <c r="N2125">
        <v>5</v>
      </c>
      <c r="O2125" t="b">
        <v>0</v>
      </c>
      <c r="P2125" t="s">
        <v>8282</v>
      </c>
      <c r="Q2125" s="6">
        <f>E2125/D2125</f>
        <v>0.1</v>
      </c>
      <c r="R2125">
        <f>IFERROR(ROUND(E2125/N2125,0),0)</f>
        <v>10</v>
      </c>
      <c r="S2125" t="str">
        <f t="shared" si="134"/>
        <v>games</v>
      </c>
      <c r="T2125" t="str">
        <f t="shared" si="135"/>
        <v>video games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0">
        <f t="shared" si="132"/>
        <v>40531.208333333336</v>
      </c>
      <c r="K2126">
        <v>1286930435</v>
      </c>
      <c r="L2126" s="10">
        <f t="shared" si="133"/>
        <v>40483.028182870374</v>
      </c>
      <c r="M2126" t="b">
        <v>0</v>
      </c>
      <c r="N2126">
        <v>5</v>
      </c>
      <c r="O2126" t="b">
        <v>0</v>
      </c>
      <c r="P2126" t="s">
        <v>8282</v>
      </c>
      <c r="Q2126" s="6">
        <f>E2126/D2126</f>
        <v>0.10454545454545454</v>
      </c>
      <c r="R2126">
        <f>IFERROR(ROUND(E2126/N2126,0),0)</f>
        <v>23</v>
      </c>
      <c r="S2126" t="str">
        <f t="shared" si="134"/>
        <v>games</v>
      </c>
      <c r="T2126" t="str">
        <f t="shared" si="135"/>
        <v>video games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0">
        <f t="shared" si="132"/>
        <v>42240.023530092592</v>
      </c>
      <c r="K2127">
        <v>1436142833</v>
      </c>
      <c r="L2127" s="10">
        <f t="shared" si="133"/>
        <v>42210.023530092592</v>
      </c>
      <c r="M2127" t="b">
        <v>0</v>
      </c>
      <c r="N2127">
        <v>27</v>
      </c>
      <c r="O2127" t="b">
        <v>0</v>
      </c>
      <c r="P2127" t="s">
        <v>8282</v>
      </c>
      <c r="Q2127" s="6">
        <f>E2127/D2127</f>
        <v>1.4200000000000001E-2</v>
      </c>
      <c r="R2127">
        <f>IFERROR(ROUND(E2127/N2127,0),0)</f>
        <v>32</v>
      </c>
      <c r="S2127" t="str">
        <f t="shared" si="134"/>
        <v>games</v>
      </c>
      <c r="T2127" t="str">
        <f t="shared" si="135"/>
        <v>video games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0">
        <f t="shared" si="132"/>
        <v>42000.973229166666</v>
      </c>
      <c r="K2128">
        <v>1415488887</v>
      </c>
      <c r="L2128" s="10">
        <f t="shared" si="133"/>
        <v>41970.973229166666</v>
      </c>
      <c r="M2128" t="b">
        <v>0</v>
      </c>
      <c r="N2128">
        <v>2</v>
      </c>
      <c r="O2128" t="b">
        <v>0</v>
      </c>
      <c r="P2128" t="s">
        <v>8282</v>
      </c>
      <c r="Q2128" s="6">
        <f>E2128/D2128</f>
        <v>5.0000000000000001E-4</v>
      </c>
      <c r="R2128">
        <f>IFERROR(ROUND(E2128/N2128,0),0)</f>
        <v>5</v>
      </c>
      <c r="S2128" t="str">
        <f t="shared" si="134"/>
        <v>games</v>
      </c>
      <c r="T2128" t="str">
        <f t="shared" si="135"/>
        <v>video games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0">
        <f t="shared" si="132"/>
        <v>42094.463692129633</v>
      </c>
      <c r="K2129">
        <v>1423570063</v>
      </c>
      <c r="L2129" s="10">
        <f t="shared" si="133"/>
        <v>42064.505358796298</v>
      </c>
      <c r="M2129" t="b">
        <v>0</v>
      </c>
      <c r="N2129">
        <v>236</v>
      </c>
      <c r="O2129" t="b">
        <v>0</v>
      </c>
      <c r="P2129" t="s">
        <v>8282</v>
      </c>
      <c r="Q2129" s="6">
        <f>E2129/D2129</f>
        <v>0.28842857142857142</v>
      </c>
      <c r="R2129">
        <f>IFERROR(ROUND(E2129/N2129,0),0)</f>
        <v>34</v>
      </c>
      <c r="S2129" t="str">
        <f t="shared" si="134"/>
        <v>games</v>
      </c>
      <c r="T2129" t="str">
        <f t="shared" si="135"/>
        <v>video games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0">
        <f t="shared" si="132"/>
        <v>41922.772789351853</v>
      </c>
      <c r="K2130">
        <v>1406140369</v>
      </c>
      <c r="L2130" s="10">
        <f t="shared" si="133"/>
        <v>41862.772789351853</v>
      </c>
      <c r="M2130" t="b">
        <v>0</v>
      </c>
      <c r="N2130">
        <v>1</v>
      </c>
      <c r="O2130" t="b">
        <v>0</v>
      </c>
      <c r="P2130" t="s">
        <v>8282</v>
      </c>
      <c r="Q2130" s="6">
        <f>E2130/D2130</f>
        <v>1.6666666666666668E-3</v>
      </c>
      <c r="R2130">
        <f>IFERROR(ROUND(E2130/N2130,0),0)</f>
        <v>25</v>
      </c>
      <c r="S2130" t="str">
        <f t="shared" si="134"/>
        <v>games</v>
      </c>
      <c r="T2130" t="str">
        <f t="shared" si="135"/>
        <v>video games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0">
        <f t="shared" si="132"/>
        <v>42458.024305555555</v>
      </c>
      <c r="K2131">
        <v>1454978100</v>
      </c>
      <c r="L2131" s="10">
        <f t="shared" si="133"/>
        <v>42428.024305555555</v>
      </c>
      <c r="M2131" t="b">
        <v>0</v>
      </c>
      <c r="N2131">
        <v>12</v>
      </c>
      <c r="O2131" t="b">
        <v>0</v>
      </c>
      <c r="P2131" t="s">
        <v>8282</v>
      </c>
      <c r="Q2131" s="6">
        <f>E2131/D2131</f>
        <v>0.11799999999999999</v>
      </c>
      <c r="R2131">
        <f>IFERROR(ROUND(E2131/N2131,0),0)</f>
        <v>20</v>
      </c>
      <c r="S2131" t="str">
        <f t="shared" si="134"/>
        <v>games</v>
      </c>
      <c r="T2131" t="str">
        <f t="shared" si="135"/>
        <v>video games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0">
        <f t="shared" si="132"/>
        <v>41886.086377314816</v>
      </c>
      <c r="K2132">
        <v>1405130663</v>
      </c>
      <c r="L2132" s="10">
        <f t="shared" si="133"/>
        <v>41851.086377314816</v>
      </c>
      <c r="M2132" t="b">
        <v>0</v>
      </c>
      <c r="N2132">
        <v>4</v>
      </c>
      <c r="O2132" t="b">
        <v>0</v>
      </c>
      <c r="P2132" t="s">
        <v>8282</v>
      </c>
      <c r="Q2132" s="6">
        <f>E2132/D2132</f>
        <v>2.0238095238095236E-3</v>
      </c>
      <c r="R2132">
        <f>IFERROR(ROUND(E2132/N2132,0),0)</f>
        <v>21</v>
      </c>
      <c r="S2132" t="str">
        <f t="shared" si="134"/>
        <v>games</v>
      </c>
      <c r="T2132" t="str">
        <f t="shared" si="135"/>
        <v>video games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0">
        <f t="shared" si="132"/>
        <v>42216.207071759258</v>
      </c>
      <c r="K2133">
        <v>1434085091</v>
      </c>
      <c r="L2133" s="10">
        <f t="shared" si="133"/>
        <v>42186.207071759258</v>
      </c>
      <c r="M2133" t="b">
        <v>0</v>
      </c>
      <c r="N2133">
        <v>3</v>
      </c>
      <c r="O2133" t="b">
        <v>0</v>
      </c>
      <c r="P2133" t="s">
        <v>8282</v>
      </c>
      <c r="Q2133" s="6">
        <f>E2133/D2133</f>
        <v>0.05</v>
      </c>
      <c r="R2133">
        <f>IFERROR(ROUND(E2133/N2133,0),0)</f>
        <v>8</v>
      </c>
      <c r="S2133" t="str">
        <f t="shared" si="134"/>
        <v>games</v>
      </c>
      <c r="T2133" t="str">
        <f t="shared" si="135"/>
        <v>video games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0">
        <f t="shared" si="132"/>
        <v>41692.487175925926</v>
      </c>
      <c r="K2134">
        <v>1388835692</v>
      </c>
      <c r="L2134" s="10">
        <f t="shared" si="133"/>
        <v>41662.487175925926</v>
      </c>
      <c r="M2134" t="b">
        <v>0</v>
      </c>
      <c r="N2134">
        <v>99</v>
      </c>
      <c r="O2134" t="b">
        <v>0</v>
      </c>
      <c r="P2134" t="s">
        <v>8282</v>
      </c>
      <c r="Q2134" s="6">
        <f>E2134/D2134</f>
        <v>2.1129899999999997E-2</v>
      </c>
      <c r="R2134">
        <f>IFERROR(ROUND(E2134/N2134,0),0)</f>
        <v>21</v>
      </c>
      <c r="S2134" t="str">
        <f t="shared" si="134"/>
        <v>games</v>
      </c>
      <c r="T2134" t="str">
        <f t="shared" si="135"/>
        <v>video games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0">
        <f t="shared" si="132"/>
        <v>40676.290972222225</v>
      </c>
      <c r="K2135">
        <v>1300328399</v>
      </c>
      <c r="L2135" s="10">
        <f t="shared" si="133"/>
        <v>40638.097210648149</v>
      </c>
      <c r="M2135" t="b">
        <v>0</v>
      </c>
      <c r="N2135">
        <v>3</v>
      </c>
      <c r="O2135" t="b">
        <v>0</v>
      </c>
      <c r="P2135" t="s">
        <v>8282</v>
      </c>
      <c r="Q2135" s="6">
        <f>E2135/D2135</f>
        <v>1.6E-2</v>
      </c>
      <c r="R2135">
        <f>IFERROR(ROUND(E2135/N2135,0),0)</f>
        <v>5</v>
      </c>
      <c r="S2135" t="str">
        <f t="shared" si="134"/>
        <v>games</v>
      </c>
      <c r="T2135" t="str">
        <f t="shared" si="135"/>
        <v>video games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0">
        <f t="shared" si="132"/>
        <v>41410.886469907404</v>
      </c>
      <c r="K2136">
        <v>1364505391</v>
      </c>
      <c r="L2136" s="10">
        <f t="shared" si="133"/>
        <v>41380.886469907404</v>
      </c>
      <c r="M2136" t="b">
        <v>0</v>
      </c>
      <c r="N2136">
        <v>3</v>
      </c>
      <c r="O2136" t="b">
        <v>0</v>
      </c>
      <c r="P2136" t="s">
        <v>8282</v>
      </c>
      <c r="Q2136" s="6">
        <f>E2136/D2136</f>
        <v>1.7333333333333333E-2</v>
      </c>
      <c r="R2136">
        <f>IFERROR(ROUND(E2136/N2136,0),0)</f>
        <v>35</v>
      </c>
      <c r="S2136" t="str">
        <f t="shared" si="134"/>
        <v>games</v>
      </c>
      <c r="T2136" t="str">
        <f t="shared" si="135"/>
        <v>video games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0">
        <f t="shared" si="132"/>
        <v>41205.96334490741</v>
      </c>
      <c r="K2137">
        <v>1346800033</v>
      </c>
      <c r="L2137" s="10">
        <f t="shared" si="133"/>
        <v>41175.96334490741</v>
      </c>
      <c r="M2137" t="b">
        <v>0</v>
      </c>
      <c r="N2137">
        <v>22</v>
      </c>
      <c r="O2137" t="b">
        <v>0</v>
      </c>
      <c r="P2137" t="s">
        <v>8282</v>
      </c>
      <c r="Q2137" s="6">
        <f>E2137/D2137</f>
        <v>9.5600000000000004E-2</v>
      </c>
      <c r="R2137">
        <f>IFERROR(ROUND(E2137/N2137,0),0)</f>
        <v>22</v>
      </c>
      <c r="S2137" t="str">
        <f t="shared" si="134"/>
        <v>games</v>
      </c>
      <c r="T2137" t="str">
        <f t="shared" si="135"/>
        <v>video games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0">
        <f t="shared" si="132"/>
        <v>41585.509097222224</v>
      </c>
      <c r="K2138">
        <v>1379592786</v>
      </c>
      <c r="L2138" s="10">
        <f t="shared" si="133"/>
        <v>41555.509097222224</v>
      </c>
      <c r="M2138" t="b">
        <v>0</v>
      </c>
      <c r="N2138">
        <v>4</v>
      </c>
      <c r="O2138" t="b">
        <v>0</v>
      </c>
      <c r="P2138" t="s">
        <v>8282</v>
      </c>
      <c r="Q2138" s="6">
        <f>E2138/D2138</f>
        <v>5.9612499999999998E-4</v>
      </c>
      <c r="R2138">
        <f>IFERROR(ROUND(E2138/N2138,0),0)</f>
        <v>12</v>
      </c>
      <c r="S2138" t="str">
        <f t="shared" si="134"/>
        <v>games</v>
      </c>
      <c r="T2138" t="str">
        <f t="shared" si="135"/>
        <v>video games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0">
        <f t="shared" si="132"/>
        <v>41997.771168981482</v>
      </c>
      <c r="K2139">
        <v>1415212229</v>
      </c>
      <c r="L2139" s="10">
        <f t="shared" si="133"/>
        <v>41967.771168981482</v>
      </c>
      <c r="M2139" t="b">
        <v>0</v>
      </c>
      <c r="N2139">
        <v>534</v>
      </c>
      <c r="O2139" t="b">
        <v>0</v>
      </c>
      <c r="P2139" t="s">
        <v>8282</v>
      </c>
      <c r="Q2139" s="6">
        <f>E2139/D2139</f>
        <v>0.28405999999999998</v>
      </c>
      <c r="R2139">
        <f>IFERROR(ROUND(E2139/N2139,0),0)</f>
        <v>27</v>
      </c>
      <c r="S2139" t="str">
        <f t="shared" si="134"/>
        <v>games</v>
      </c>
      <c r="T2139" t="str">
        <f t="shared" si="135"/>
        <v>video games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0">
        <f t="shared" si="132"/>
        <v>41606.054849537039</v>
      </c>
      <c r="K2140">
        <v>1381364339</v>
      </c>
      <c r="L2140" s="10">
        <f t="shared" si="133"/>
        <v>41576.013182870374</v>
      </c>
      <c r="M2140" t="b">
        <v>0</v>
      </c>
      <c r="N2140">
        <v>12</v>
      </c>
      <c r="O2140" t="b">
        <v>0</v>
      </c>
      <c r="P2140" t="s">
        <v>8282</v>
      </c>
      <c r="Q2140" s="6">
        <f>E2140/D2140</f>
        <v>0.128</v>
      </c>
      <c r="R2140">
        <f>IFERROR(ROUND(E2140/N2140,0),0)</f>
        <v>11</v>
      </c>
      <c r="S2140" t="str">
        <f t="shared" si="134"/>
        <v>games</v>
      </c>
      <c r="T2140" t="str">
        <f t="shared" si="135"/>
        <v>video games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0">
        <f t="shared" si="132"/>
        <v>42696.750092592592</v>
      </c>
      <c r="K2141">
        <v>1475604008</v>
      </c>
      <c r="L2141" s="10">
        <f t="shared" si="133"/>
        <v>42666.750092592592</v>
      </c>
      <c r="M2141" t="b">
        <v>0</v>
      </c>
      <c r="N2141">
        <v>56</v>
      </c>
      <c r="O2141" t="b">
        <v>0</v>
      </c>
      <c r="P2141" t="s">
        <v>8282</v>
      </c>
      <c r="Q2141" s="6">
        <f>E2141/D2141</f>
        <v>5.4199999999999998E-2</v>
      </c>
      <c r="R2141">
        <f>IFERROR(ROUND(E2141/N2141,0),0)</f>
        <v>29</v>
      </c>
      <c r="S2141" t="str">
        <f t="shared" si="134"/>
        <v>games</v>
      </c>
      <c r="T2141" t="str">
        <f t="shared" si="135"/>
        <v>video games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0">
        <f t="shared" si="132"/>
        <v>41304.833611111113</v>
      </c>
      <c r="K2142">
        <v>1355342424</v>
      </c>
      <c r="L2142" s="10">
        <f t="shared" si="133"/>
        <v>41274.833611111113</v>
      </c>
      <c r="M2142" t="b">
        <v>0</v>
      </c>
      <c r="N2142">
        <v>11</v>
      </c>
      <c r="O2142" t="b">
        <v>0</v>
      </c>
      <c r="P2142" t="s">
        <v>8282</v>
      </c>
      <c r="Q2142" s="6">
        <f>E2142/D2142</f>
        <v>1.1199999999999999E-3</v>
      </c>
      <c r="R2142">
        <f>IFERROR(ROUND(E2142/N2142,0),0)</f>
        <v>51</v>
      </c>
      <c r="S2142" t="str">
        <f t="shared" si="134"/>
        <v>games</v>
      </c>
      <c r="T2142" t="str">
        <f t="shared" si="135"/>
        <v>video games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0">
        <f t="shared" si="132"/>
        <v>41976.277303240742</v>
      </c>
      <c r="K2143">
        <v>1413351559</v>
      </c>
      <c r="L2143" s="10">
        <f t="shared" si="133"/>
        <v>41946.235636574071</v>
      </c>
      <c r="M2143" t="b">
        <v>0</v>
      </c>
      <c r="N2143">
        <v>0</v>
      </c>
      <c r="O2143" t="b">
        <v>0</v>
      </c>
      <c r="P2143" t="s">
        <v>8282</v>
      </c>
      <c r="Q2143" s="6">
        <f>E2143/D2143</f>
        <v>0</v>
      </c>
      <c r="R2143">
        <f>IFERROR(ROUND(E2143/N2143,0),0)</f>
        <v>0</v>
      </c>
      <c r="S2143" t="str">
        <f t="shared" si="134"/>
        <v>games</v>
      </c>
      <c r="T2143" t="str">
        <f t="shared" si="135"/>
        <v>video games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0">
        <f t="shared" si="132"/>
        <v>42387.701504629629</v>
      </c>
      <c r="K2144">
        <v>1449075010</v>
      </c>
      <c r="L2144" s="10">
        <f t="shared" si="133"/>
        <v>42359.701504629629</v>
      </c>
      <c r="M2144" t="b">
        <v>0</v>
      </c>
      <c r="N2144">
        <v>12</v>
      </c>
      <c r="O2144" t="b">
        <v>0</v>
      </c>
      <c r="P2144" t="s">
        <v>8282</v>
      </c>
      <c r="Q2144" s="6">
        <f>E2144/D2144</f>
        <v>5.7238095238095241E-2</v>
      </c>
      <c r="R2144">
        <f>IFERROR(ROUND(E2144/N2144,0),0)</f>
        <v>50</v>
      </c>
      <c r="S2144" t="str">
        <f t="shared" si="134"/>
        <v>games</v>
      </c>
      <c r="T2144" t="str">
        <f t="shared" si="135"/>
        <v>video games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0">
        <f t="shared" si="132"/>
        <v>40399.791666666664</v>
      </c>
      <c r="K2145">
        <v>1275599812</v>
      </c>
      <c r="L2145" s="10">
        <f t="shared" si="133"/>
        <v>40351.886712962965</v>
      </c>
      <c r="M2145" t="b">
        <v>0</v>
      </c>
      <c r="N2145">
        <v>5</v>
      </c>
      <c r="O2145" t="b">
        <v>0</v>
      </c>
      <c r="P2145" t="s">
        <v>8282</v>
      </c>
      <c r="Q2145" s="6">
        <f>E2145/D2145</f>
        <v>0.1125</v>
      </c>
      <c r="R2145">
        <f>IFERROR(ROUND(E2145/N2145,0),0)</f>
        <v>45</v>
      </c>
      <c r="S2145" t="str">
        <f t="shared" si="134"/>
        <v>games</v>
      </c>
      <c r="T2145" t="str">
        <f t="shared" si="135"/>
        <v>video games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0">
        <f t="shared" si="132"/>
        <v>41550.546759259261</v>
      </c>
      <c r="K2146">
        <v>1376399240</v>
      </c>
      <c r="L2146" s="10">
        <f t="shared" si="133"/>
        <v>41518.546759259261</v>
      </c>
      <c r="M2146" t="b">
        <v>0</v>
      </c>
      <c r="N2146">
        <v>24</v>
      </c>
      <c r="O2146" t="b">
        <v>0</v>
      </c>
      <c r="P2146" t="s">
        <v>8282</v>
      </c>
      <c r="Q2146" s="6">
        <f>E2146/D2146</f>
        <v>1.7098591549295775E-2</v>
      </c>
      <c r="R2146">
        <f>IFERROR(ROUND(E2146/N2146,0),0)</f>
        <v>25</v>
      </c>
      <c r="S2146" t="str">
        <f t="shared" si="134"/>
        <v>games</v>
      </c>
      <c r="T2146" t="str">
        <f t="shared" si="135"/>
        <v>video games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0">
        <f t="shared" si="132"/>
        <v>41624.279097222221</v>
      </c>
      <c r="K2147">
        <v>1382938914</v>
      </c>
      <c r="L2147" s="10">
        <f t="shared" si="133"/>
        <v>41594.237430555557</v>
      </c>
      <c r="M2147" t="b">
        <v>0</v>
      </c>
      <c r="N2147">
        <v>89</v>
      </c>
      <c r="O2147" t="b">
        <v>0</v>
      </c>
      <c r="P2147" t="s">
        <v>8282</v>
      </c>
      <c r="Q2147" s="6">
        <f>E2147/D2147</f>
        <v>0.30433333333333334</v>
      </c>
      <c r="R2147">
        <f>IFERROR(ROUND(E2147/N2147,0),0)</f>
        <v>51</v>
      </c>
      <c r="S2147" t="str">
        <f t="shared" si="134"/>
        <v>games</v>
      </c>
      <c r="T2147" t="str">
        <f t="shared" si="135"/>
        <v>video games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0">
        <f t="shared" si="132"/>
        <v>42430.679513888885</v>
      </c>
      <c r="K2148">
        <v>1453997910</v>
      </c>
      <c r="L2148" s="10">
        <f t="shared" si="133"/>
        <v>42416.679513888885</v>
      </c>
      <c r="M2148" t="b">
        <v>0</v>
      </c>
      <c r="N2148">
        <v>1</v>
      </c>
      <c r="O2148" t="b">
        <v>0</v>
      </c>
      <c r="P2148" t="s">
        <v>8282</v>
      </c>
      <c r="Q2148" s="6">
        <f>E2148/D2148</f>
        <v>2.0000000000000001E-4</v>
      </c>
      <c r="R2148">
        <f>IFERROR(ROUND(E2148/N2148,0),0)</f>
        <v>1</v>
      </c>
      <c r="S2148" t="str">
        <f t="shared" si="134"/>
        <v>games</v>
      </c>
      <c r="T2148" t="str">
        <f t="shared" si="135"/>
        <v>video games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0">
        <f t="shared" si="132"/>
        <v>41978.337361111116</v>
      </c>
      <c r="K2149">
        <v>1413356748</v>
      </c>
      <c r="L2149" s="10">
        <f t="shared" si="133"/>
        <v>41946.295694444445</v>
      </c>
      <c r="M2149" t="b">
        <v>0</v>
      </c>
      <c r="N2149">
        <v>55</v>
      </c>
      <c r="O2149" t="b">
        <v>0</v>
      </c>
      <c r="P2149" t="s">
        <v>8282</v>
      </c>
      <c r="Q2149" s="6">
        <f>E2149/D2149</f>
        <v>6.9641025641025639E-3</v>
      </c>
      <c r="R2149">
        <f>IFERROR(ROUND(E2149/N2149,0),0)</f>
        <v>49</v>
      </c>
      <c r="S2149" t="str">
        <f t="shared" si="134"/>
        <v>games</v>
      </c>
      <c r="T2149" t="str">
        <f t="shared" si="135"/>
        <v>video games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0">
        <f t="shared" si="132"/>
        <v>42115.691921296297</v>
      </c>
      <c r="K2150">
        <v>1425404182</v>
      </c>
      <c r="L2150" s="10">
        <f t="shared" si="133"/>
        <v>42085.733587962968</v>
      </c>
      <c r="M2150" t="b">
        <v>0</v>
      </c>
      <c r="N2150">
        <v>2</v>
      </c>
      <c r="O2150" t="b">
        <v>0</v>
      </c>
      <c r="P2150" t="s">
        <v>8282</v>
      </c>
      <c r="Q2150" s="6">
        <f>E2150/D2150</f>
        <v>0.02</v>
      </c>
      <c r="R2150">
        <f>IFERROR(ROUND(E2150/N2150,0),0)</f>
        <v>1</v>
      </c>
      <c r="S2150" t="str">
        <f t="shared" si="134"/>
        <v>games</v>
      </c>
      <c r="T2150" t="str">
        <f t="shared" si="135"/>
        <v>video games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0">
        <f t="shared" si="132"/>
        <v>40409</v>
      </c>
      <c r="K2151">
        <v>1277512556</v>
      </c>
      <c r="L2151" s="10">
        <f t="shared" si="133"/>
        <v>40374.024953703702</v>
      </c>
      <c r="M2151" t="b">
        <v>0</v>
      </c>
      <c r="N2151">
        <v>0</v>
      </c>
      <c r="O2151" t="b">
        <v>0</v>
      </c>
      <c r="P2151" t="s">
        <v>8282</v>
      </c>
      <c r="Q2151" s="6">
        <f>E2151/D2151</f>
        <v>0</v>
      </c>
      <c r="R2151">
        <f>IFERROR(ROUND(E2151/N2151,0),0)</f>
        <v>0</v>
      </c>
      <c r="S2151" t="str">
        <f t="shared" si="134"/>
        <v>games</v>
      </c>
      <c r="T2151" t="str">
        <f t="shared" si="135"/>
        <v>video games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0">
        <f t="shared" si="132"/>
        <v>42583.284710648149</v>
      </c>
      <c r="K2152">
        <v>1465800599</v>
      </c>
      <c r="L2152" s="10">
        <f t="shared" si="133"/>
        <v>42553.284710648149</v>
      </c>
      <c r="M2152" t="b">
        <v>0</v>
      </c>
      <c r="N2152">
        <v>4</v>
      </c>
      <c r="O2152" t="b">
        <v>0</v>
      </c>
      <c r="P2152" t="s">
        <v>8282</v>
      </c>
      <c r="Q2152" s="6">
        <f>E2152/D2152</f>
        <v>8.0999999999999996E-3</v>
      </c>
      <c r="R2152">
        <f>IFERROR(ROUND(E2152/N2152,0),0)</f>
        <v>101</v>
      </c>
      <c r="S2152" t="str">
        <f t="shared" si="134"/>
        <v>games</v>
      </c>
      <c r="T2152" t="str">
        <f t="shared" si="135"/>
        <v>video games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0">
        <f t="shared" si="132"/>
        <v>42569.847384259258</v>
      </c>
      <c r="K2153">
        <v>1464639614</v>
      </c>
      <c r="L2153" s="10">
        <f t="shared" si="133"/>
        <v>42539.847384259258</v>
      </c>
      <c r="M2153" t="b">
        <v>0</v>
      </c>
      <c r="N2153">
        <v>6</v>
      </c>
      <c r="O2153" t="b">
        <v>0</v>
      </c>
      <c r="P2153" t="s">
        <v>8282</v>
      </c>
      <c r="Q2153" s="6">
        <f>E2153/D2153</f>
        <v>2.6222222222222224E-3</v>
      </c>
      <c r="R2153">
        <f>IFERROR(ROUND(E2153/N2153,0),0)</f>
        <v>20</v>
      </c>
      <c r="S2153" t="str">
        <f t="shared" si="134"/>
        <v>games</v>
      </c>
      <c r="T2153" t="str">
        <f t="shared" si="135"/>
        <v>video games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0">
        <f t="shared" si="132"/>
        <v>41732.790613425925</v>
      </c>
      <c r="K2154">
        <v>1392321509</v>
      </c>
      <c r="L2154" s="10">
        <f t="shared" si="133"/>
        <v>41702.832280092596</v>
      </c>
      <c r="M2154" t="b">
        <v>0</v>
      </c>
      <c r="N2154">
        <v>4</v>
      </c>
      <c r="O2154" t="b">
        <v>0</v>
      </c>
      <c r="P2154" t="s">
        <v>8282</v>
      </c>
      <c r="Q2154" s="6">
        <f>E2154/D2154</f>
        <v>1.6666666666666668E-3</v>
      </c>
      <c r="R2154">
        <f>IFERROR(ROUND(E2154/N2154,0),0)</f>
        <v>13</v>
      </c>
      <c r="S2154" t="str">
        <f t="shared" si="134"/>
        <v>games</v>
      </c>
      <c r="T2154" t="str">
        <f t="shared" si="135"/>
        <v>video games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0">
        <f t="shared" si="132"/>
        <v>42033.332638888889</v>
      </c>
      <c r="K2155">
        <v>1417470718</v>
      </c>
      <c r="L2155" s="10">
        <f t="shared" si="133"/>
        <v>41993.911087962959</v>
      </c>
      <c r="M2155" t="b">
        <v>0</v>
      </c>
      <c r="N2155">
        <v>4</v>
      </c>
      <c r="O2155" t="b">
        <v>0</v>
      </c>
      <c r="P2155" t="s">
        <v>8282</v>
      </c>
      <c r="Q2155" s="6">
        <f>E2155/D2155</f>
        <v>9.1244548809124457E-5</v>
      </c>
      <c r="R2155">
        <f>IFERROR(ROUND(E2155/N2155,0),0)</f>
        <v>9</v>
      </c>
      <c r="S2155" t="str">
        <f t="shared" si="134"/>
        <v>games</v>
      </c>
      <c r="T2155" t="str">
        <f t="shared" si="135"/>
        <v>video games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0">
        <f t="shared" si="132"/>
        <v>41686.632256944446</v>
      </c>
      <c r="K2156">
        <v>1389193827</v>
      </c>
      <c r="L2156" s="10">
        <f t="shared" si="133"/>
        <v>41666.632256944446</v>
      </c>
      <c r="M2156" t="b">
        <v>0</v>
      </c>
      <c r="N2156">
        <v>2</v>
      </c>
      <c r="O2156" t="b">
        <v>0</v>
      </c>
      <c r="P2156" t="s">
        <v>8282</v>
      </c>
      <c r="Q2156" s="6">
        <f>E2156/D2156</f>
        <v>8.0000000000000002E-3</v>
      </c>
      <c r="R2156">
        <f>IFERROR(ROUND(E2156/N2156,0),0)</f>
        <v>1</v>
      </c>
      <c r="S2156" t="str">
        <f t="shared" si="134"/>
        <v>games</v>
      </c>
      <c r="T2156" t="str">
        <f t="shared" si="135"/>
        <v>video games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0">
        <f t="shared" si="132"/>
        <v>42479.70584490741</v>
      </c>
      <c r="K2157">
        <v>1456854985</v>
      </c>
      <c r="L2157" s="10">
        <f t="shared" si="133"/>
        <v>42449.747511574074</v>
      </c>
      <c r="M2157" t="b">
        <v>0</v>
      </c>
      <c r="N2157">
        <v>5</v>
      </c>
      <c r="O2157" t="b">
        <v>0</v>
      </c>
      <c r="P2157" t="s">
        <v>8282</v>
      </c>
      <c r="Q2157" s="6">
        <f>E2157/D2157</f>
        <v>2.3E-2</v>
      </c>
      <c r="R2157">
        <f>IFERROR(ROUND(E2157/N2157,0),0)</f>
        <v>23</v>
      </c>
      <c r="S2157" t="str">
        <f t="shared" si="134"/>
        <v>games</v>
      </c>
      <c r="T2157" t="str">
        <f t="shared" si="135"/>
        <v>video games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0">
        <f t="shared" si="132"/>
        <v>41552.85423611111</v>
      </c>
      <c r="K2158">
        <v>1375475406</v>
      </c>
      <c r="L2158" s="10">
        <f t="shared" si="133"/>
        <v>41507.85423611111</v>
      </c>
      <c r="M2158" t="b">
        <v>0</v>
      </c>
      <c r="N2158">
        <v>83</v>
      </c>
      <c r="O2158" t="b">
        <v>0</v>
      </c>
      <c r="P2158" t="s">
        <v>8282</v>
      </c>
      <c r="Q2158" s="6">
        <f>E2158/D2158</f>
        <v>2.6660714285714284E-2</v>
      </c>
      <c r="R2158">
        <f>IFERROR(ROUND(E2158/N2158,0),0)</f>
        <v>18</v>
      </c>
      <c r="S2158" t="str">
        <f t="shared" si="134"/>
        <v>games</v>
      </c>
      <c r="T2158" t="str">
        <f t="shared" si="135"/>
        <v>video games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0">
        <f t="shared" si="132"/>
        <v>42746.332638888889</v>
      </c>
      <c r="K2159">
        <v>1479684783</v>
      </c>
      <c r="L2159" s="10">
        <f t="shared" si="133"/>
        <v>42713.98128472222</v>
      </c>
      <c r="M2159" t="b">
        <v>0</v>
      </c>
      <c r="N2159">
        <v>57</v>
      </c>
      <c r="O2159" t="b">
        <v>0</v>
      </c>
      <c r="P2159" t="s">
        <v>8282</v>
      </c>
      <c r="Q2159" s="6">
        <f>E2159/D2159</f>
        <v>0.28192</v>
      </c>
      <c r="R2159">
        <f>IFERROR(ROUND(E2159/N2159,0),0)</f>
        <v>371</v>
      </c>
      <c r="S2159" t="str">
        <f t="shared" si="134"/>
        <v>games</v>
      </c>
      <c r="T2159" t="str">
        <f t="shared" si="135"/>
        <v>video games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0">
        <f t="shared" si="132"/>
        <v>41328.853865740741</v>
      </c>
      <c r="K2160">
        <v>1356121774</v>
      </c>
      <c r="L2160" s="10">
        <f t="shared" si="133"/>
        <v>41283.853865740741</v>
      </c>
      <c r="M2160" t="b">
        <v>0</v>
      </c>
      <c r="N2160">
        <v>311</v>
      </c>
      <c r="O2160" t="b">
        <v>0</v>
      </c>
      <c r="P2160" t="s">
        <v>8282</v>
      </c>
      <c r="Q2160" s="6">
        <f>E2160/D2160</f>
        <v>6.5900366666666668E-2</v>
      </c>
      <c r="R2160">
        <f>IFERROR(ROUND(E2160/N2160,0),0)</f>
        <v>64</v>
      </c>
      <c r="S2160" t="str">
        <f t="shared" si="134"/>
        <v>games</v>
      </c>
      <c r="T2160" t="str">
        <f t="shared" si="135"/>
        <v>video games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0">
        <f t="shared" si="132"/>
        <v>40759.731180555558</v>
      </c>
      <c r="K2161">
        <v>1308245574</v>
      </c>
      <c r="L2161" s="10">
        <f t="shared" si="133"/>
        <v>40729.731180555558</v>
      </c>
      <c r="M2161" t="b">
        <v>0</v>
      </c>
      <c r="N2161">
        <v>2</v>
      </c>
      <c r="O2161" t="b">
        <v>0</v>
      </c>
      <c r="P2161" t="s">
        <v>8282</v>
      </c>
      <c r="Q2161" s="6">
        <f>E2161/D2161</f>
        <v>7.2222222222222219E-3</v>
      </c>
      <c r="R2161">
        <f>IFERROR(ROUND(E2161/N2161,0),0)</f>
        <v>13</v>
      </c>
      <c r="S2161" t="str">
        <f t="shared" si="134"/>
        <v>games</v>
      </c>
      <c r="T2161" t="str">
        <f t="shared" si="135"/>
        <v>video games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0">
        <f t="shared" si="132"/>
        <v>41067.711863425924</v>
      </c>
      <c r="K2162">
        <v>1334855105</v>
      </c>
      <c r="L2162" s="10">
        <f t="shared" si="133"/>
        <v>41037.711863425924</v>
      </c>
      <c r="M2162" t="b">
        <v>0</v>
      </c>
      <c r="N2162">
        <v>16</v>
      </c>
      <c r="O2162" t="b">
        <v>0</v>
      </c>
      <c r="P2162" t="s">
        <v>8282</v>
      </c>
      <c r="Q2162" s="6">
        <f>E2162/D2162</f>
        <v>8.5000000000000006E-3</v>
      </c>
      <c r="R2162">
        <f>IFERROR(ROUND(E2162/N2162,0),0)</f>
        <v>5</v>
      </c>
      <c r="S2162" t="str">
        <f t="shared" si="134"/>
        <v>games</v>
      </c>
      <c r="T2162" t="str">
        <f t="shared" si="135"/>
        <v>video games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0">
        <f t="shared" si="132"/>
        <v>42289.852534722224</v>
      </c>
      <c r="K2163">
        <v>1440448059</v>
      </c>
      <c r="L2163" s="10">
        <f t="shared" si="133"/>
        <v>42259.852534722224</v>
      </c>
      <c r="M2163" t="b">
        <v>0</v>
      </c>
      <c r="N2163">
        <v>13</v>
      </c>
      <c r="O2163" t="b">
        <v>1</v>
      </c>
      <c r="P2163" t="s">
        <v>8276</v>
      </c>
      <c r="Q2163" s="6">
        <f>E2163/D2163</f>
        <v>1.1575</v>
      </c>
      <c r="R2163">
        <f>IFERROR(ROUND(E2163/N2163,0),0)</f>
        <v>36</v>
      </c>
      <c r="S2163" t="str">
        <f t="shared" si="134"/>
        <v>music</v>
      </c>
      <c r="T2163" t="str">
        <f t="shared" si="135"/>
        <v>rock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0">
        <f t="shared" si="132"/>
        <v>41863.766099537039</v>
      </c>
      <c r="K2164">
        <v>1403547791</v>
      </c>
      <c r="L2164" s="10">
        <f t="shared" si="133"/>
        <v>41832.766099537039</v>
      </c>
      <c r="M2164" t="b">
        <v>0</v>
      </c>
      <c r="N2164">
        <v>58</v>
      </c>
      <c r="O2164" t="b">
        <v>1</v>
      </c>
      <c r="P2164" t="s">
        <v>8276</v>
      </c>
      <c r="Q2164" s="6">
        <f>E2164/D2164</f>
        <v>1.1226666666666667</v>
      </c>
      <c r="R2164">
        <f>IFERROR(ROUND(E2164/N2164,0),0)</f>
        <v>87</v>
      </c>
      <c r="S2164" t="str">
        <f t="shared" si="134"/>
        <v>music</v>
      </c>
      <c r="T2164" t="str">
        <f t="shared" si="135"/>
        <v>rock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0">
        <f t="shared" si="132"/>
        <v>42182.159722222219</v>
      </c>
      <c r="K2165">
        <v>1429306520</v>
      </c>
      <c r="L2165" s="10">
        <f t="shared" si="133"/>
        <v>42130.899537037039</v>
      </c>
      <c r="M2165" t="b">
        <v>0</v>
      </c>
      <c r="N2165">
        <v>44</v>
      </c>
      <c r="O2165" t="b">
        <v>1</v>
      </c>
      <c r="P2165" t="s">
        <v>8276</v>
      </c>
      <c r="Q2165" s="6">
        <f>E2165/D2165</f>
        <v>1.3220000000000001</v>
      </c>
      <c r="R2165">
        <f>IFERROR(ROUND(E2165/N2165,0),0)</f>
        <v>75</v>
      </c>
      <c r="S2165" t="str">
        <f t="shared" si="134"/>
        <v>music</v>
      </c>
      <c r="T2165" t="str">
        <f t="shared" si="135"/>
        <v>rock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0">
        <f t="shared" si="132"/>
        <v>42565.165972222225</v>
      </c>
      <c r="K2166">
        <v>1464196414</v>
      </c>
      <c r="L2166" s="10">
        <f t="shared" si="133"/>
        <v>42534.71775462963</v>
      </c>
      <c r="M2166" t="b">
        <v>0</v>
      </c>
      <c r="N2166">
        <v>83</v>
      </c>
      <c r="O2166" t="b">
        <v>1</v>
      </c>
      <c r="P2166" t="s">
        <v>8276</v>
      </c>
      <c r="Q2166" s="6">
        <f>E2166/D2166</f>
        <v>1.0263636363636364</v>
      </c>
      <c r="R2166">
        <f>IFERROR(ROUND(E2166/N2166,0),0)</f>
        <v>68</v>
      </c>
      <c r="S2166" t="str">
        <f t="shared" si="134"/>
        <v>music</v>
      </c>
      <c r="T2166" t="str">
        <f t="shared" si="135"/>
        <v>rock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0">
        <f t="shared" si="132"/>
        <v>42487.625405092593</v>
      </c>
      <c r="K2167">
        <v>1457539235</v>
      </c>
      <c r="L2167" s="10">
        <f t="shared" si="133"/>
        <v>42457.667071759264</v>
      </c>
      <c r="M2167" t="b">
        <v>0</v>
      </c>
      <c r="N2167">
        <v>117</v>
      </c>
      <c r="O2167" t="b">
        <v>1</v>
      </c>
      <c r="P2167" t="s">
        <v>8276</v>
      </c>
      <c r="Q2167" s="6">
        <f>E2167/D2167</f>
        <v>1.3864000000000001</v>
      </c>
      <c r="R2167">
        <f>IFERROR(ROUND(E2167/N2167,0),0)</f>
        <v>30</v>
      </c>
      <c r="S2167" t="str">
        <f t="shared" si="134"/>
        <v>music</v>
      </c>
      <c r="T2167" t="str">
        <f t="shared" si="135"/>
        <v>rock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0">
        <f t="shared" si="132"/>
        <v>41997.879837962959</v>
      </c>
      <c r="K2168">
        <v>1413922018</v>
      </c>
      <c r="L2168" s="10">
        <f t="shared" si="133"/>
        <v>41952.838171296295</v>
      </c>
      <c r="M2168" t="b">
        <v>0</v>
      </c>
      <c r="N2168">
        <v>32</v>
      </c>
      <c r="O2168" t="b">
        <v>1</v>
      </c>
      <c r="P2168" t="s">
        <v>8276</v>
      </c>
      <c r="Q2168" s="6">
        <f>E2168/D2168</f>
        <v>1.466</v>
      </c>
      <c r="R2168">
        <f>IFERROR(ROUND(E2168/N2168,0),0)</f>
        <v>92</v>
      </c>
      <c r="S2168" t="str">
        <f t="shared" si="134"/>
        <v>music</v>
      </c>
      <c r="T2168" t="str">
        <f t="shared" si="135"/>
        <v>rock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0">
        <f t="shared" si="132"/>
        <v>41186.066400462965</v>
      </c>
      <c r="K2169">
        <v>1346463337</v>
      </c>
      <c r="L2169" s="10">
        <f t="shared" si="133"/>
        <v>41172.066400462965</v>
      </c>
      <c r="M2169" t="b">
        <v>0</v>
      </c>
      <c r="N2169">
        <v>8</v>
      </c>
      <c r="O2169" t="b">
        <v>1</v>
      </c>
      <c r="P2169" t="s">
        <v>8276</v>
      </c>
      <c r="Q2169" s="6">
        <f>E2169/D2169</f>
        <v>1.2</v>
      </c>
      <c r="R2169">
        <f>IFERROR(ROUND(E2169/N2169,0),0)</f>
        <v>23</v>
      </c>
      <c r="S2169" t="str">
        <f t="shared" si="134"/>
        <v>music</v>
      </c>
      <c r="T2169" t="str">
        <f t="shared" si="135"/>
        <v>rock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0">
        <f t="shared" si="132"/>
        <v>42795.208333333328</v>
      </c>
      <c r="K2170">
        <v>1484058261</v>
      </c>
      <c r="L2170" s="10">
        <f t="shared" si="133"/>
        <v>42764.600243055553</v>
      </c>
      <c r="M2170" t="b">
        <v>0</v>
      </c>
      <c r="N2170">
        <v>340</v>
      </c>
      <c r="O2170" t="b">
        <v>1</v>
      </c>
      <c r="P2170" t="s">
        <v>8276</v>
      </c>
      <c r="Q2170" s="6">
        <f>E2170/D2170</f>
        <v>1.215816111111111</v>
      </c>
      <c r="R2170">
        <f>IFERROR(ROUND(E2170/N2170,0),0)</f>
        <v>64</v>
      </c>
      <c r="S2170" t="str">
        <f t="shared" si="134"/>
        <v>music</v>
      </c>
      <c r="T2170" t="str">
        <f t="shared" si="135"/>
        <v>rock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0">
        <f t="shared" si="132"/>
        <v>42815.700821759259</v>
      </c>
      <c r="K2171">
        <v>1488214151</v>
      </c>
      <c r="L2171" s="10">
        <f t="shared" si="133"/>
        <v>42812.700821759259</v>
      </c>
      <c r="M2171" t="b">
        <v>0</v>
      </c>
      <c r="N2171">
        <v>7</v>
      </c>
      <c r="O2171" t="b">
        <v>1</v>
      </c>
      <c r="P2171" t="s">
        <v>8276</v>
      </c>
      <c r="Q2171" s="6">
        <f>E2171/D2171</f>
        <v>1</v>
      </c>
      <c r="R2171">
        <f>IFERROR(ROUND(E2171/N2171,0),0)</f>
        <v>22</v>
      </c>
      <c r="S2171" t="str">
        <f t="shared" si="134"/>
        <v>music</v>
      </c>
      <c r="T2171" t="str">
        <f t="shared" si="135"/>
        <v>rock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0">
        <f t="shared" si="132"/>
        <v>42257.750254629631</v>
      </c>
      <c r="K2172">
        <v>1436810422</v>
      </c>
      <c r="L2172" s="10">
        <f t="shared" si="133"/>
        <v>42217.750254629631</v>
      </c>
      <c r="M2172" t="b">
        <v>0</v>
      </c>
      <c r="N2172">
        <v>19</v>
      </c>
      <c r="O2172" t="b">
        <v>1</v>
      </c>
      <c r="P2172" t="s">
        <v>8276</v>
      </c>
      <c r="Q2172" s="6">
        <f>E2172/D2172</f>
        <v>1.8085714285714285</v>
      </c>
      <c r="R2172">
        <f>IFERROR(ROUND(E2172/N2172,0),0)</f>
        <v>33</v>
      </c>
      <c r="S2172" t="str">
        <f t="shared" si="134"/>
        <v>music</v>
      </c>
      <c r="T2172" t="str">
        <f t="shared" si="135"/>
        <v>rock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0">
        <f t="shared" si="132"/>
        <v>42196.208333333328</v>
      </c>
      <c r="K2173">
        <v>1431903495</v>
      </c>
      <c r="L2173" s="10">
        <f t="shared" si="133"/>
        <v>42160.95711805555</v>
      </c>
      <c r="M2173" t="b">
        <v>0</v>
      </c>
      <c r="N2173">
        <v>47</v>
      </c>
      <c r="O2173" t="b">
        <v>1</v>
      </c>
      <c r="P2173" t="s">
        <v>8276</v>
      </c>
      <c r="Q2173" s="6">
        <f>E2173/D2173</f>
        <v>1.0607500000000001</v>
      </c>
      <c r="R2173">
        <f>IFERROR(ROUND(E2173/N2173,0),0)</f>
        <v>90</v>
      </c>
      <c r="S2173" t="str">
        <f t="shared" si="134"/>
        <v>music</v>
      </c>
      <c r="T2173" t="str">
        <f t="shared" si="135"/>
        <v>rock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0">
        <f t="shared" si="132"/>
        <v>42131.580092592594</v>
      </c>
      <c r="K2174">
        <v>1426773320</v>
      </c>
      <c r="L2174" s="10">
        <f t="shared" si="133"/>
        <v>42101.580092592594</v>
      </c>
      <c r="M2174" t="b">
        <v>0</v>
      </c>
      <c r="N2174">
        <v>13</v>
      </c>
      <c r="O2174" t="b">
        <v>1</v>
      </c>
      <c r="P2174" t="s">
        <v>8276</v>
      </c>
      <c r="Q2174" s="6">
        <f>E2174/D2174</f>
        <v>1</v>
      </c>
      <c r="R2174">
        <f>IFERROR(ROUND(E2174/N2174,0),0)</f>
        <v>77</v>
      </c>
      <c r="S2174" t="str">
        <f t="shared" si="134"/>
        <v>music</v>
      </c>
      <c r="T2174" t="str">
        <f t="shared" si="135"/>
        <v>rock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0">
        <f t="shared" si="132"/>
        <v>41546.165972222225</v>
      </c>
      <c r="K2175">
        <v>1376066243</v>
      </c>
      <c r="L2175" s="10">
        <f t="shared" si="133"/>
        <v>41514.692627314813</v>
      </c>
      <c r="M2175" t="b">
        <v>0</v>
      </c>
      <c r="N2175">
        <v>90</v>
      </c>
      <c r="O2175" t="b">
        <v>1</v>
      </c>
      <c r="P2175" t="s">
        <v>8276</v>
      </c>
      <c r="Q2175" s="6">
        <f>E2175/D2175</f>
        <v>1.2692857142857144</v>
      </c>
      <c r="R2175">
        <f>IFERROR(ROUND(E2175/N2175,0),0)</f>
        <v>59</v>
      </c>
      <c r="S2175" t="str">
        <f t="shared" si="134"/>
        <v>music</v>
      </c>
      <c r="T2175" t="str">
        <f t="shared" si="135"/>
        <v>rock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0">
        <f t="shared" si="132"/>
        <v>42514.542905092589</v>
      </c>
      <c r="K2176">
        <v>1459861307</v>
      </c>
      <c r="L2176" s="10">
        <f t="shared" si="133"/>
        <v>42484.542905092589</v>
      </c>
      <c r="M2176" t="b">
        <v>0</v>
      </c>
      <c r="N2176">
        <v>63</v>
      </c>
      <c r="O2176" t="b">
        <v>1</v>
      </c>
      <c r="P2176" t="s">
        <v>8276</v>
      </c>
      <c r="Q2176" s="6">
        <f>E2176/D2176</f>
        <v>1.0297499999999999</v>
      </c>
      <c r="R2176">
        <f>IFERROR(ROUND(E2176/N2176,0),0)</f>
        <v>65</v>
      </c>
      <c r="S2176" t="str">
        <f t="shared" si="134"/>
        <v>music</v>
      </c>
      <c r="T2176" t="str">
        <f t="shared" si="135"/>
        <v>rock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0">
        <f t="shared" si="132"/>
        <v>42591.009097222224</v>
      </c>
      <c r="K2177">
        <v>1468455186</v>
      </c>
      <c r="L2177" s="10">
        <f t="shared" si="133"/>
        <v>42584.009097222224</v>
      </c>
      <c r="M2177" t="b">
        <v>0</v>
      </c>
      <c r="N2177">
        <v>26</v>
      </c>
      <c r="O2177" t="b">
        <v>1</v>
      </c>
      <c r="P2177" t="s">
        <v>8276</v>
      </c>
      <c r="Q2177" s="6">
        <f>E2177/D2177</f>
        <v>2.5</v>
      </c>
      <c r="R2177">
        <f>IFERROR(ROUND(E2177/N2177,0),0)</f>
        <v>67</v>
      </c>
      <c r="S2177" t="str">
        <f t="shared" si="134"/>
        <v>music</v>
      </c>
      <c r="T2177" t="str">
        <f t="shared" si="135"/>
        <v>rock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0">
        <f t="shared" si="132"/>
        <v>42145.633206018523</v>
      </c>
      <c r="K2178">
        <v>1427987509</v>
      </c>
      <c r="L2178" s="10">
        <f t="shared" si="133"/>
        <v>42115.633206018523</v>
      </c>
      <c r="M2178" t="b">
        <v>0</v>
      </c>
      <c r="N2178">
        <v>71</v>
      </c>
      <c r="O2178" t="b">
        <v>1</v>
      </c>
      <c r="P2178" t="s">
        <v>8276</v>
      </c>
      <c r="Q2178" s="6">
        <f>E2178/D2178</f>
        <v>1.2602</v>
      </c>
      <c r="R2178">
        <f>IFERROR(ROUND(E2178/N2178,0),0)</f>
        <v>89</v>
      </c>
      <c r="S2178" t="str">
        <f t="shared" si="134"/>
        <v>music</v>
      </c>
      <c r="T2178" t="str">
        <f t="shared" si="135"/>
        <v>rock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0">
        <f t="shared" ref="J2179:J2242" si="136">(I2179/86400)+25569+(-5+24)</f>
        <v>42546.250775462962</v>
      </c>
      <c r="K2179">
        <v>1463032867</v>
      </c>
      <c r="L2179" s="10">
        <f t="shared" ref="L2179:L2242" si="137">(K2179/86400)+25569+(-5+24)</f>
        <v>42521.250775462962</v>
      </c>
      <c r="M2179" t="b">
        <v>0</v>
      </c>
      <c r="N2179">
        <v>38</v>
      </c>
      <c r="O2179" t="b">
        <v>1</v>
      </c>
      <c r="P2179" t="s">
        <v>8276</v>
      </c>
      <c r="Q2179" s="6">
        <f>E2179/D2179</f>
        <v>1.0012000000000001</v>
      </c>
      <c r="R2179">
        <f>IFERROR(ROUND(E2179/N2179,0),0)</f>
        <v>66</v>
      </c>
      <c r="S2179" t="str">
        <f t="shared" ref="S2179:S2242" si="138">LEFT(P2179,FIND("/",P2179)-1)</f>
        <v>music</v>
      </c>
      <c r="T2179" t="str">
        <f t="shared" ref="T2179:T2242" si="139">RIGHT(P2179,LEN(P2179)-FIND("/",P2179))</f>
        <v>rock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0">
        <f t="shared" si="136"/>
        <v>42772.63653935185</v>
      </c>
      <c r="K2180">
        <v>1482160597</v>
      </c>
      <c r="L2180" s="10">
        <f t="shared" si="137"/>
        <v>42742.63653935185</v>
      </c>
      <c r="M2180" t="b">
        <v>0</v>
      </c>
      <c r="N2180">
        <v>859</v>
      </c>
      <c r="O2180" t="b">
        <v>1</v>
      </c>
      <c r="P2180" t="s">
        <v>8276</v>
      </c>
      <c r="Q2180" s="6">
        <f>E2180/D2180</f>
        <v>1.3864000000000001</v>
      </c>
      <c r="R2180">
        <f>IFERROR(ROUND(E2180/N2180,0),0)</f>
        <v>40</v>
      </c>
      <c r="S2180" t="str">
        <f t="shared" si="138"/>
        <v>music</v>
      </c>
      <c r="T2180" t="str">
        <f t="shared" si="139"/>
        <v>rock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0">
        <f t="shared" si="136"/>
        <v>42124.171203703707</v>
      </c>
      <c r="K2181">
        <v>1426133192</v>
      </c>
      <c r="L2181" s="10">
        <f t="shared" si="137"/>
        <v>42094.171203703707</v>
      </c>
      <c r="M2181" t="b">
        <v>0</v>
      </c>
      <c r="N2181">
        <v>21</v>
      </c>
      <c r="O2181" t="b">
        <v>1</v>
      </c>
      <c r="P2181" t="s">
        <v>8276</v>
      </c>
      <c r="Q2181" s="6">
        <f>E2181/D2181</f>
        <v>1.6140000000000001</v>
      </c>
      <c r="R2181">
        <f>IFERROR(ROUND(E2181/N2181,0),0)</f>
        <v>77</v>
      </c>
      <c r="S2181" t="str">
        <f t="shared" si="138"/>
        <v>music</v>
      </c>
      <c r="T2181" t="str">
        <f t="shared" si="139"/>
        <v>rock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0">
        <f t="shared" si="136"/>
        <v>42340.711435185185</v>
      </c>
      <c r="K2182">
        <v>1443801868</v>
      </c>
      <c r="L2182" s="10">
        <f t="shared" si="137"/>
        <v>42298.669768518521</v>
      </c>
      <c r="M2182" t="b">
        <v>0</v>
      </c>
      <c r="N2182">
        <v>78</v>
      </c>
      <c r="O2182" t="b">
        <v>1</v>
      </c>
      <c r="P2182" t="s">
        <v>8276</v>
      </c>
      <c r="Q2182" s="6">
        <f>E2182/D2182</f>
        <v>1.071842</v>
      </c>
      <c r="R2182">
        <f>IFERROR(ROUND(E2182/N2182,0),0)</f>
        <v>69</v>
      </c>
      <c r="S2182" t="str">
        <f t="shared" si="138"/>
        <v>music</v>
      </c>
      <c r="T2182" t="str">
        <f t="shared" si="139"/>
        <v>rock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0">
        <f t="shared" si="136"/>
        <v>42806.005243055552</v>
      </c>
      <c r="K2183">
        <v>1486426053</v>
      </c>
      <c r="L2183" s="10">
        <f t="shared" si="137"/>
        <v>42792.005243055552</v>
      </c>
      <c r="M2183" t="b">
        <v>0</v>
      </c>
      <c r="N2183">
        <v>53</v>
      </c>
      <c r="O2183" t="b">
        <v>1</v>
      </c>
      <c r="P2183" t="s">
        <v>8297</v>
      </c>
      <c r="Q2183" s="6">
        <f>E2183/D2183</f>
        <v>1.5309999999999999</v>
      </c>
      <c r="R2183">
        <f>IFERROR(ROUND(E2183/N2183,0),0)</f>
        <v>58</v>
      </c>
      <c r="S2183" t="str">
        <f t="shared" si="138"/>
        <v>games</v>
      </c>
      <c r="T2183" t="str">
        <f t="shared" si="139"/>
        <v>tabletop games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0">
        <f t="shared" si="136"/>
        <v>41933.900752314818</v>
      </c>
      <c r="K2184">
        <v>1409261825</v>
      </c>
      <c r="L2184" s="10">
        <f t="shared" si="137"/>
        <v>41898.900752314818</v>
      </c>
      <c r="M2184" t="b">
        <v>0</v>
      </c>
      <c r="N2184">
        <v>356</v>
      </c>
      <c r="O2184" t="b">
        <v>1</v>
      </c>
      <c r="P2184" t="s">
        <v>8297</v>
      </c>
      <c r="Q2184" s="6">
        <f>E2184/D2184</f>
        <v>5.2416666666666663</v>
      </c>
      <c r="R2184">
        <f>IFERROR(ROUND(E2184/N2184,0),0)</f>
        <v>44</v>
      </c>
      <c r="S2184" t="str">
        <f t="shared" si="138"/>
        <v>games</v>
      </c>
      <c r="T2184" t="str">
        <f t="shared" si="139"/>
        <v>tabletop games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0">
        <f t="shared" si="136"/>
        <v>42794.208333333328</v>
      </c>
      <c r="K2185">
        <v>1484037977</v>
      </c>
      <c r="L2185" s="10">
        <f t="shared" si="137"/>
        <v>42764.365474537037</v>
      </c>
      <c r="M2185" t="b">
        <v>0</v>
      </c>
      <c r="N2185">
        <v>279</v>
      </c>
      <c r="O2185" t="b">
        <v>1</v>
      </c>
      <c r="P2185" t="s">
        <v>8297</v>
      </c>
      <c r="Q2185" s="6">
        <f>E2185/D2185</f>
        <v>4.8927777777777779</v>
      </c>
      <c r="R2185">
        <f>IFERROR(ROUND(E2185/N2185,0),0)</f>
        <v>32</v>
      </c>
      <c r="S2185" t="str">
        <f t="shared" si="138"/>
        <v>games</v>
      </c>
      <c r="T2185" t="str">
        <f t="shared" si="139"/>
        <v>tabletop games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0">
        <f t="shared" si="136"/>
        <v>42413.666666666672</v>
      </c>
      <c r="K2186">
        <v>1452530041</v>
      </c>
      <c r="L2186" s="10">
        <f t="shared" si="137"/>
        <v>42399.690289351856</v>
      </c>
      <c r="M2186" t="b">
        <v>1</v>
      </c>
      <c r="N2186">
        <v>266</v>
      </c>
      <c r="O2186" t="b">
        <v>1</v>
      </c>
      <c r="P2186" t="s">
        <v>8297</v>
      </c>
      <c r="Q2186" s="6">
        <f>E2186/D2186</f>
        <v>2.8473999999999999</v>
      </c>
      <c r="R2186">
        <f>IFERROR(ROUND(E2186/N2186,0),0)</f>
        <v>107</v>
      </c>
      <c r="S2186" t="str">
        <f t="shared" si="138"/>
        <v>games</v>
      </c>
      <c r="T2186" t="str">
        <f t="shared" si="139"/>
        <v>tabletop games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0">
        <f t="shared" si="136"/>
        <v>41378.349988425922</v>
      </c>
      <c r="K2187">
        <v>1360830239</v>
      </c>
      <c r="L2187" s="10">
        <f t="shared" si="137"/>
        <v>41338.349988425922</v>
      </c>
      <c r="M2187" t="b">
        <v>0</v>
      </c>
      <c r="N2187">
        <v>623</v>
      </c>
      <c r="O2187" t="b">
        <v>1</v>
      </c>
      <c r="P2187" t="s">
        <v>8297</v>
      </c>
      <c r="Q2187" s="6">
        <f>E2187/D2187</f>
        <v>18.569700000000001</v>
      </c>
      <c r="R2187">
        <f>IFERROR(ROUND(E2187/N2187,0),0)</f>
        <v>149</v>
      </c>
      <c r="S2187" t="str">
        <f t="shared" si="138"/>
        <v>games</v>
      </c>
      <c r="T2187" t="str">
        <f t="shared" si="139"/>
        <v>tabletop games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0">
        <f t="shared" si="136"/>
        <v>42639.083333333328</v>
      </c>
      <c r="K2188">
        <v>1470062743</v>
      </c>
      <c r="L2188" s="10">
        <f t="shared" si="137"/>
        <v>42602.615081018521</v>
      </c>
      <c r="M2188" t="b">
        <v>0</v>
      </c>
      <c r="N2188">
        <v>392</v>
      </c>
      <c r="O2188" t="b">
        <v>1</v>
      </c>
      <c r="P2188" t="s">
        <v>8297</v>
      </c>
      <c r="Q2188" s="6">
        <f>E2188/D2188</f>
        <v>1.0967499999999999</v>
      </c>
      <c r="R2188">
        <f>IFERROR(ROUND(E2188/N2188,0),0)</f>
        <v>56</v>
      </c>
      <c r="S2188" t="str">
        <f t="shared" si="138"/>
        <v>games</v>
      </c>
      <c r="T2188" t="str">
        <f t="shared" si="139"/>
        <v>tabletop games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0">
        <f t="shared" si="136"/>
        <v>42116.165972222225</v>
      </c>
      <c r="K2189">
        <v>1425531666</v>
      </c>
      <c r="L2189" s="10">
        <f t="shared" si="137"/>
        <v>42087.209097222221</v>
      </c>
      <c r="M2189" t="b">
        <v>1</v>
      </c>
      <c r="N2189">
        <v>3562</v>
      </c>
      <c r="O2189" t="b">
        <v>1</v>
      </c>
      <c r="P2189" t="s">
        <v>8297</v>
      </c>
      <c r="Q2189" s="6">
        <f>E2189/D2189</f>
        <v>10.146425000000001</v>
      </c>
      <c r="R2189">
        <f>IFERROR(ROUND(E2189/N2189,0),0)</f>
        <v>57</v>
      </c>
      <c r="S2189" t="str">
        <f t="shared" si="138"/>
        <v>games</v>
      </c>
      <c r="T2189" t="str">
        <f t="shared" si="139"/>
        <v>tabletop games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0">
        <f t="shared" si="136"/>
        <v>42687.708333333328</v>
      </c>
      <c r="K2190">
        <v>1474380241</v>
      </c>
      <c r="L2190" s="10">
        <f t="shared" si="137"/>
        <v>42652.586122685185</v>
      </c>
      <c r="M2190" t="b">
        <v>0</v>
      </c>
      <c r="N2190">
        <v>514</v>
      </c>
      <c r="O2190" t="b">
        <v>1</v>
      </c>
      <c r="P2190" t="s">
        <v>8297</v>
      </c>
      <c r="Q2190" s="6">
        <f>E2190/D2190</f>
        <v>4.1217692027666546</v>
      </c>
      <c r="R2190">
        <f>IFERROR(ROUND(E2190/N2190,0),0)</f>
        <v>44</v>
      </c>
      <c r="S2190" t="str">
        <f t="shared" si="138"/>
        <v>games</v>
      </c>
      <c r="T2190" t="str">
        <f t="shared" si="139"/>
        <v>tabletop games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0">
        <f t="shared" si="136"/>
        <v>42500.916666666672</v>
      </c>
      <c r="K2191">
        <v>1460055300</v>
      </c>
      <c r="L2191" s="10">
        <f t="shared" si="137"/>
        <v>42486.788194444445</v>
      </c>
      <c r="M2191" t="b">
        <v>0</v>
      </c>
      <c r="N2191">
        <v>88</v>
      </c>
      <c r="O2191" t="b">
        <v>1</v>
      </c>
      <c r="P2191" t="s">
        <v>8297</v>
      </c>
      <c r="Q2191" s="6">
        <f>E2191/D2191</f>
        <v>5.0324999999999998</v>
      </c>
      <c r="R2191">
        <f>IFERROR(ROUND(E2191/N2191,0),0)</f>
        <v>69</v>
      </c>
      <c r="S2191" t="str">
        <f t="shared" si="138"/>
        <v>games</v>
      </c>
      <c r="T2191" t="str">
        <f t="shared" si="139"/>
        <v>tabletop games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0">
        <f t="shared" si="136"/>
        <v>42471.290972222225</v>
      </c>
      <c r="K2192">
        <v>1455721204</v>
      </c>
      <c r="L2192" s="10">
        <f t="shared" si="137"/>
        <v>42436.625046296293</v>
      </c>
      <c r="M2192" t="b">
        <v>0</v>
      </c>
      <c r="N2192">
        <v>537</v>
      </c>
      <c r="O2192" t="b">
        <v>1</v>
      </c>
      <c r="P2192" t="s">
        <v>8297</v>
      </c>
      <c r="Q2192" s="6">
        <f>E2192/D2192</f>
        <v>1.8461052631578947</v>
      </c>
      <c r="R2192">
        <f>IFERROR(ROUND(E2192/N2192,0),0)</f>
        <v>65</v>
      </c>
      <c r="S2192" t="str">
        <f t="shared" si="138"/>
        <v>games</v>
      </c>
      <c r="T2192" t="str">
        <f t="shared" si="139"/>
        <v>tabletop games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0">
        <f t="shared" si="136"/>
        <v>42799.833645833336</v>
      </c>
      <c r="K2193">
        <v>1486065627</v>
      </c>
      <c r="L2193" s="10">
        <f t="shared" si="137"/>
        <v>42787.833645833336</v>
      </c>
      <c r="M2193" t="b">
        <v>0</v>
      </c>
      <c r="N2193">
        <v>25</v>
      </c>
      <c r="O2193" t="b">
        <v>1</v>
      </c>
      <c r="P2193" t="s">
        <v>8297</v>
      </c>
      <c r="Q2193" s="6">
        <f>E2193/D2193</f>
        <v>1.1973333333333334</v>
      </c>
      <c r="R2193">
        <f>IFERROR(ROUND(E2193/N2193,0),0)</f>
        <v>36</v>
      </c>
      <c r="S2193" t="str">
        <f t="shared" si="138"/>
        <v>games</v>
      </c>
      <c r="T2193" t="str">
        <f t="shared" si="139"/>
        <v>tabletop games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0">
        <f t="shared" si="136"/>
        <v>42738.958333333328</v>
      </c>
      <c r="K2194">
        <v>1479414344</v>
      </c>
      <c r="L2194" s="10">
        <f t="shared" si="137"/>
        <v>42710.8512037037</v>
      </c>
      <c r="M2194" t="b">
        <v>0</v>
      </c>
      <c r="N2194">
        <v>3238</v>
      </c>
      <c r="O2194" t="b">
        <v>1</v>
      </c>
      <c r="P2194" t="s">
        <v>8297</v>
      </c>
      <c r="Q2194" s="6">
        <f>E2194/D2194</f>
        <v>10.812401666666668</v>
      </c>
      <c r="R2194">
        <f>IFERROR(ROUND(E2194/N2194,0),0)</f>
        <v>40</v>
      </c>
      <c r="S2194" t="str">
        <f t="shared" si="138"/>
        <v>games</v>
      </c>
      <c r="T2194" t="str">
        <f t="shared" si="139"/>
        <v>tabletop games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0">
        <f t="shared" si="136"/>
        <v>42714.207638888889</v>
      </c>
      <c r="K2195">
        <v>1477043072</v>
      </c>
      <c r="L2195" s="10">
        <f t="shared" si="137"/>
        <v>42683.405925925923</v>
      </c>
      <c r="M2195" t="b">
        <v>0</v>
      </c>
      <c r="N2195">
        <v>897</v>
      </c>
      <c r="O2195" t="b">
        <v>1</v>
      </c>
      <c r="P2195" t="s">
        <v>8297</v>
      </c>
      <c r="Q2195" s="6">
        <f>E2195/D2195</f>
        <v>4.5237333333333334</v>
      </c>
      <c r="R2195">
        <f>IFERROR(ROUND(E2195/N2195,0),0)</f>
        <v>76</v>
      </c>
      <c r="S2195" t="str">
        <f t="shared" si="138"/>
        <v>games</v>
      </c>
      <c r="T2195" t="str">
        <f t="shared" si="139"/>
        <v>tabletop games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0">
        <f t="shared" si="136"/>
        <v>42474.716319444444</v>
      </c>
      <c r="K2196">
        <v>1456423890</v>
      </c>
      <c r="L2196" s="10">
        <f t="shared" si="137"/>
        <v>42444.757986111115</v>
      </c>
      <c r="M2196" t="b">
        <v>0</v>
      </c>
      <c r="N2196">
        <v>878</v>
      </c>
      <c r="O2196" t="b">
        <v>1</v>
      </c>
      <c r="P2196" t="s">
        <v>8297</v>
      </c>
      <c r="Q2196" s="6">
        <f>E2196/D2196</f>
        <v>5.3737000000000004</v>
      </c>
      <c r="R2196">
        <f>IFERROR(ROUND(E2196/N2196,0),0)</f>
        <v>61</v>
      </c>
      <c r="S2196" t="str">
        <f t="shared" si="138"/>
        <v>games</v>
      </c>
      <c r="T2196" t="str">
        <f t="shared" si="139"/>
        <v>tabletop games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0">
        <f t="shared" si="136"/>
        <v>42246.771990740745</v>
      </c>
      <c r="K2197">
        <v>1436725900</v>
      </c>
      <c r="L2197" s="10">
        <f t="shared" si="137"/>
        <v>42216.771990740745</v>
      </c>
      <c r="M2197" t="b">
        <v>0</v>
      </c>
      <c r="N2197">
        <v>115</v>
      </c>
      <c r="O2197" t="b">
        <v>1</v>
      </c>
      <c r="P2197" t="s">
        <v>8297</v>
      </c>
      <c r="Q2197" s="6">
        <f>E2197/D2197</f>
        <v>1.2032608695652174</v>
      </c>
      <c r="R2197">
        <f>IFERROR(ROUND(E2197/N2197,0),0)</f>
        <v>48</v>
      </c>
      <c r="S2197" t="str">
        <f t="shared" si="138"/>
        <v>games</v>
      </c>
      <c r="T2197" t="str">
        <f t="shared" si="139"/>
        <v>tabletop games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0">
        <f t="shared" si="136"/>
        <v>42725.291666666672</v>
      </c>
      <c r="K2198">
        <v>1478000502</v>
      </c>
      <c r="L2198" s="10">
        <f t="shared" si="137"/>
        <v>42694.487291666665</v>
      </c>
      <c r="M2198" t="b">
        <v>0</v>
      </c>
      <c r="N2198">
        <v>234</v>
      </c>
      <c r="O2198" t="b">
        <v>1</v>
      </c>
      <c r="P2198" t="s">
        <v>8297</v>
      </c>
      <c r="Q2198" s="6">
        <f>E2198/D2198</f>
        <v>1.1383571428571428</v>
      </c>
      <c r="R2198">
        <f>IFERROR(ROUND(E2198/N2198,0),0)</f>
        <v>68</v>
      </c>
      <c r="S2198" t="str">
        <f t="shared" si="138"/>
        <v>games</v>
      </c>
      <c r="T2198" t="str">
        <f t="shared" si="139"/>
        <v>tabletop games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0">
        <f t="shared" si="136"/>
        <v>42082.584016203706</v>
      </c>
      <c r="K2199">
        <v>1422540059</v>
      </c>
      <c r="L2199" s="10">
        <f t="shared" si="137"/>
        <v>42052.584016203706</v>
      </c>
      <c r="M2199" t="b">
        <v>0</v>
      </c>
      <c r="N2199">
        <v>4330</v>
      </c>
      <c r="O2199" t="b">
        <v>1</v>
      </c>
      <c r="P2199" t="s">
        <v>8297</v>
      </c>
      <c r="Q2199" s="6">
        <f>E2199/D2199</f>
        <v>9.5103109999999997</v>
      </c>
      <c r="R2199">
        <f>IFERROR(ROUND(E2199/N2199,0),0)</f>
        <v>66</v>
      </c>
      <c r="S2199" t="str">
        <f t="shared" si="138"/>
        <v>games</v>
      </c>
      <c r="T2199" t="str">
        <f t="shared" si="139"/>
        <v>tabletop games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0">
        <f t="shared" si="136"/>
        <v>42341.555555555555</v>
      </c>
      <c r="K2200">
        <v>1444911600</v>
      </c>
      <c r="L2200" s="10">
        <f t="shared" si="137"/>
        <v>42311.513888888891</v>
      </c>
      <c r="M2200" t="b">
        <v>0</v>
      </c>
      <c r="N2200">
        <v>651</v>
      </c>
      <c r="O2200" t="b">
        <v>1</v>
      </c>
      <c r="P2200" t="s">
        <v>8297</v>
      </c>
      <c r="Q2200" s="6">
        <f>E2200/D2200</f>
        <v>1.3289249999999999</v>
      </c>
      <c r="R2200">
        <f>IFERROR(ROUND(E2200/N2200,0),0)</f>
        <v>82</v>
      </c>
      <c r="S2200" t="str">
        <f t="shared" si="138"/>
        <v>games</v>
      </c>
      <c r="T2200" t="str">
        <f t="shared" si="139"/>
        <v>tabletop games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0">
        <f t="shared" si="136"/>
        <v>42311.416643518518</v>
      </c>
      <c r="K2201">
        <v>1442311198</v>
      </c>
      <c r="L2201" s="10">
        <f t="shared" si="137"/>
        <v>42281.416643518518</v>
      </c>
      <c r="M2201" t="b">
        <v>1</v>
      </c>
      <c r="N2201">
        <v>251</v>
      </c>
      <c r="O2201" t="b">
        <v>1</v>
      </c>
      <c r="P2201" t="s">
        <v>8297</v>
      </c>
      <c r="Q2201" s="6">
        <f>E2201/D2201</f>
        <v>1.4697777777777778</v>
      </c>
      <c r="R2201">
        <f>IFERROR(ROUND(E2201/N2201,0),0)</f>
        <v>53</v>
      </c>
      <c r="S2201" t="str">
        <f t="shared" si="138"/>
        <v>games</v>
      </c>
      <c r="T2201" t="str">
        <f t="shared" si="139"/>
        <v>tabletop games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0">
        <f t="shared" si="136"/>
        <v>42210.125</v>
      </c>
      <c r="K2202">
        <v>1433775668</v>
      </c>
      <c r="L2202" s="10">
        <f t="shared" si="137"/>
        <v>42182.625787037032</v>
      </c>
      <c r="M2202" t="b">
        <v>0</v>
      </c>
      <c r="N2202">
        <v>263</v>
      </c>
      <c r="O2202" t="b">
        <v>1</v>
      </c>
      <c r="P2202" t="s">
        <v>8297</v>
      </c>
      <c r="Q2202" s="6">
        <f>E2202/D2202</f>
        <v>5.4215</v>
      </c>
      <c r="R2202">
        <f>IFERROR(ROUND(E2202/N2202,0),0)</f>
        <v>41</v>
      </c>
      <c r="S2202" t="str">
        <f t="shared" si="138"/>
        <v>games</v>
      </c>
      <c r="T2202" t="str">
        <f t="shared" si="139"/>
        <v>tabletop games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0">
        <f t="shared" si="136"/>
        <v>41309.846817129626</v>
      </c>
      <c r="K2203">
        <v>1357157965</v>
      </c>
      <c r="L2203" s="10">
        <f t="shared" si="137"/>
        <v>41295.846817129626</v>
      </c>
      <c r="M2203" t="b">
        <v>0</v>
      </c>
      <c r="N2203">
        <v>28</v>
      </c>
      <c r="O2203" t="b">
        <v>1</v>
      </c>
      <c r="P2203" t="s">
        <v>8280</v>
      </c>
      <c r="Q2203" s="6">
        <f>E2203/D2203</f>
        <v>3.8271818181818182</v>
      </c>
      <c r="R2203">
        <f>IFERROR(ROUND(E2203/N2203,0),0)</f>
        <v>15</v>
      </c>
      <c r="S2203" t="str">
        <f t="shared" si="138"/>
        <v>music</v>
      </c>
      <c r="T2203" t="str">
        <f t="shared" si="139"/>
        <v>electronic music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0">
        <f t="shared" si="136"/>
        <v>41233.849166666667</v>
      </c>
      <c r="K2204">
        <v>1349209368</v>
      </c>
      <c r="L2204" s="10">
        <f t="shared" si="137"/>
        <v>41203.849166666667</v>
      </c>
      <c r="M2204" t="b">
        <v>0</v>
      </c>
      <c r="N2204">
        <v>721</v>
      </c>
      <c r="O2204" t="b">
        <v>1</v>
      </c>
      <c r="P2204" t="s">
        <v>8280</v>
      </c>
      <c r="Q2204" s="6">
        <f>E2204/D2204</f>
        <v>7.0418124999999998</v>
      </c>
      <c r="R2204">
        <f>IFERROR(ROUND(E2204/N2204,0),0)</f>
        <v>39</v>
      </c>
      <c r="S2204" t="str">
        <f t="shared" si="138"/>
        <v>music</v>
      </c>
      <c r="T2204" t="str">
        <f t="shared" si="139"/>
        <v>electronic music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0">
        <f t="shared" si="136"/>
        <v>42290.85974537037</v>
      </c>
      <c r="K2205">
        <v>1440535082</v>
      </c>
      <c r="L2205" s="10">
        <f t="shared" si="137"/>
        <v>42260.85974537037</v>
      </c>
      <c r="M2205" t="b">
        <v>0</v>
      </c>
      <c r="N2205">
        <v>50</v>
      </c>
      <c r="O2205" t="b">
        <v>1</v>
      </c>
      <c r="P2205" t="s">
        <v>8280</v>
      </c>
      <c r="Q2205" s="6">
        <f>E2205/D2205</f>
        <v>1.0954999999999999</v>
      </c>
      <c r="R2205">
        <f>IFERROR(ROUND(E2205/N2205,0),0)</f>
        <v>44</v>
      </c>
      <c r="S2205" t="str">
        <f t="shared" si="138"/>
        <v>music</v>
      </c>
      <c r="T2205" t="str">
        <f t="shared" si="139"/>
        <v>electronic music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0">
        <f t="shared" si="136"/>
        <v>41361.311562499999</v>
      </c>
      <c r="K2206">
        <v>1360222119</v>
      </c>
      <c r="L2206" s="10">
        <f t="shared" si="137"/>
        <v>41331.311562499999</v>
      </c>
      <c r="M2206" t="b">
        <v>0</v>
      </c>
      <c r="N2206">
        <v>73</v>
      </c>
      <c r="O2206" t="b">
        <v>1</v>
      </c>
      <c r="P2206" t="s">
        <v>8280</v>
      </c>
      <c r="Q2206" s="6">
        <f>E2206/D2206</f>
        <v>1.3286666666666667</v>
      </c>
      <c r="R2206">
        <f>IFERROR(ROUND(E2206/N2206,0),0)</f>
        <v>27</v>
      </c>
      <c r="S2206" t="str">
        <f t="shared" si="138"/>
        <v>music</v>
      </c>
      <c r="T2206" t="str">
        <f t="shared" si="139"/>
        <v>electronic music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0">
        <f t="shared" si="136"/>
        <v>41080.821631944447</v>
      </c>
      <c r="K2207">
        <v>1335987789</v>
      </c>
      <c r="L2207" s="10">
        <f t="shared" si="137"/>
        <v>41050.821631944447</v>
      </c>
      <c r="M2207" t="b">
        <v>0</v>
      </c>
      <c r="N2207">
        <v>27</v>
      </c>
      <c r="O2207" t="b">
        <v>1</v>
      </c>
      <c r="P2207" t="s">
        <v>8280</v>
      </c>
      <c r="Q2207" s="6">
        <f>E2207/D2207</f>
        <v>1.52</v>
      </c>
      <c r="R2207">
        <f>IFERROR(ROUND(E2207/N2207,0),0)</f>
        <v>42</v>
      </c>
      <c r="S2207" t="str">
        <f t="shared" si="138"/>
        <v>music</v>
      </c>
      <c r="T2207" t="str">
        <f t="shared" si="139"/>
        <v>electronic music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0">
        <f t="shared" si="136"/>
        <v>41034.257222222222</v>
      </c>
      <c r="K2208">
        <v>1333001424</v>
      </c>
      <c r="L2208" s="10">
        <f t="shared" si="137"/>
        <v>41016.257222222222</v>
      </c>
      <c r="M2208" t="b">
        <v>0</v>
      </c>
      <c r="N2208">
        <v>34</v>
      </c>
      <c r="O2208" t="b">
        <v>1</v>
      </c>
      <c r="P2208" t="s">
        <v>8280</v>
      </c>
      <c r="Q2208" s="6">
        <f>E2208/D2208</f>
        <v>1.0272727272727273</v>
      </c>
      <c r="R2208">
        <f>IFERROR(ROUND(E2208/N2208,0),0)</f>
        <v>33</v>
      </c>
      <c r="S2208" t="str">
        <f t="shared" si="138"/>
        <v>music</v>
      </c>
      <c r="T2208" t="str">
        <f t="shared" si="139"/>
        <v>electronic music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0">
        <f t="shared" si="136"/>
        <v>41613.235798611109</v>
      </c>
      <c r="K2209">
        <v>1381984773</v>
      </c>
      <c r="L2209" s="10">
        <f t="shared" si="137"/>
        <v>41583.194131944445</v>
      </c>
      <c r="M2209" t="b">
        <v>0</v>
      </c>
      <c r="N2209">
        <v>7</v>
      </c>
      <c r="O2209" t="b">
        <v>1</v>
      </c>
      <c r="P2209" t="s">
        <v>8280</v>
      </c>
      <c r="Q2209" s="6">
        <f>E2209/D2209</f>
        <v>1</v>
      </c>
      <c r="R2209">
        <f>IFERROR(ROUND(E2209/N2209,0),0)</f>
        <v>286</v>
      </c>
      <c r="S2209" t="str">
        <f t="shared" si="138"/>
        <v>music</v>
      </c>
      <c r="T2209" t="str">
        <f t="shared" si="139"/>
        <v>electronic music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0">
        <f t="shared" si="136"/>
        <v>41025.166666666664</v>
      </c>
      <c r="K2210">
        <v>1328649026</v>
      </c>
      <c r="L2210" s="10">
        <f t="shared" si="137"/>
        <v>40965.882245370369</v>
      </c>
      <c r="M2210" t="b">
        <v>0</v>
      </c>
      <c r="N2210">
        <v>24</v>
      </c>
      <c r="O2210" t="b">
        <v>1</v>
      </c>
      <c r="P2210" t="s">
        <v>8280</v>
      </c>
      <c r="Q2210" s="6">
        <f>E2210/D2210</f>
        <v>1.016</v>
      </c>
      <c r="R2210">
        <f>IFERROR(ROUND(E2210/N2210,0),0)</f>
        <v>42</v>
      </c>
      <c r="S2210" t="str">
        <f t="shared" si="138"/>
        <v>music</v>
      </c>
      <c r="T2210" t="str">
        <f t="shared" si="139"/>
        <v>electronic music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0">
        <f t="shared" si="136"/>
        <v>41762.958333333336</v>
      </c>
      <c r="K2211">
        <v>1396524644</v>
      </c>
      <c r="L2211" s="10">
        <f t="shared" si="137"/>
        <v>41751.479675925926</v>
      </c>
      <c r="M2211" t="b">
        <v>0</v>
      </c>
      <c r="N2211">
        <v>15</v>
      </c>
      <c r="O2211" t="b">
        <v>1</v>
      </c>
      <c r="P2211" t="s">
        <v>8280</v>
      </c>
      <c r="Q2211" s="6">
        <f>E2211/D2211</f>
        <v>1.508</v>
      </c>
      <c r="R2211">
        <f>IFERROR(ROUND(E2211/N2211,0),0)</f>
        <v>50</v>
      </c>
      <c r="S2211" t="str">
        <f t="shared" si="138"/>
        <v>music</v>
      </c>
      <c r="T2211" t="str">
        <f t="shared" si="139"/>
        <v>electronic music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0">
        <f t="shared" si="136"/>
        <v>41032.733333333337</v>
      </c>
      <c r="K2212">
        <v>1329442510</v>
      </c>
      <c r="L2212" s="10">
        <f t="shared" si="137"/>
        <v>40975.066087962965</v>
      </c>
      <c r="M2212" t="b">
        <v>0</v>
      </c>
      <c r="N2212">
        <v>72</v>
      </c>
      <c r="O2212" t="b">
        <v>1</v>
      </c>
      <c r="P2212" t="s">
        <v>8280</v>
      </c>
      <c r="Q2212" s="6">
        <f>E2212/D2212</f>
        <v>1.11425</v>
      </c>
      <c r="R2212">
        <f>IFERROR(ROUND(E2212/N2212,0),0)</f>
        <v>62</v>
      </c>
      <c r="S2212" t="str">
        <f t="shared" si="138"/>
        <v>music</v>
      </c>
      <c r="T2212" t="str">
        <f t="shared" si="139"/>
        <v>electronic music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0">
        <f t="shared" si="136"/>
        <v>41758.290972222225</v>
      </c>
      <c r="K2213">
        <v>1395168625</v>
      </c>
      <c r="L2213" s="10">
        <f t="shared" si="137"/>
        <v>41735.785011574073</v>
      </c>
      <c r="M2213" t="b">
        <v>0</v>
      </c>
      <c r="N2213">
        <v>120</v>
      </c>
      <c r="O2213" t="b">
        <v>1</v>
      </c>
      <c r="P2213" t="s">
        <v>8280</v>
      </c>
      <c r="Q2213" s="6">
        <f>E2213/D2213</f>
        <v>1.956</v>
      </c>
      <c r="R2213">
        <f>IFERROR(ROUND(E2213/N2213,0),0)</f>
        <v>41</v>
      </c>
      <c r="S2213" t="str">
        <f t="shared" si="138"/>
        <v>music</v>
      </c>
      <c r="T2213" t="str">
        <f t="shared" si="139"/>
        <v>electronic music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0">
        <f t="shared" si="136"/>
        <v>41601.041666666664</v>
      </c>
      <c r="K2214">
        <v>1380650177</v>
      </c>
      <c r="L2214" s="10">
        <f t="shared" si="137"/>
        <v>41567.747418981482</v>
      </c>
      <c r="M2214" t="b">
        <v>0</v>
      </c>
      <c r="N2214">
        <v>123</v>
      </c>
      <c r="O2214" t="b">
        <v>1</v>
      </c>
      <c r="P2214" t="s">
        <v>8280</v>
      </c>
      <c r="Q2214" s="6">
        <f>E2214/D2214</f>
        <v>1.1438333333333333</v>
      </c>
      <c r="R2214">
        <f>IFERROR(ROUND(E2214/N2214,0),0)</f>
        <v>56</v>
      </c>
      <c r="S2214" t="str">
        <f t="shared" si="138"/>
        <v>music</v>
      </c>
      <c r="T2214" t="str">
        <f t="shared" si="139"/>
        <v>electronic music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0">
        <f t="shared" si="136"/>
        <v>42158.826145833329</v>
      </c>
      <c r="K2215">
        <v>1429127379</v>
      </c>
      <c r="L2215" s="10">
        <f t="shared" si="137"/>
        <v>42128.826145833329</v>
      </c>
      <c r="M2215" t="b">
        <v>0</v>
      </c>
      <c r="N2215">
        <v>1</v>
      </c>
      <c r="O2215" t="b">
        <v>1</v>
      </c>
      <c r="P2215" t="s">
        <v>8280</v>
      </c>
      <c r="Q2215" s="6">
        <f>E2215/D2215</f>
        <v>2</v>
      </c>
      <c r="R2215">
        <f>IFERROR(ROUND(E2215/N2215,0),0)</f>
        <v>10</v>
      </c>
      <c r="S2215" t="str">
        <f t="shared" si="138"/>
        <v>music</v>
      </c>
      <c r="T2215" t="str">
        <f t="shared" si="139"/>
        <v>electronic music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0">
        <f t="shared" si="136"/>
        <v>41695.792222222226</v>
      </c>
      <c r="K2216">
        <v>1389121248</v>
      </c>
      <c r="L2216" s="10">
        <f t="shared" si="137"/>
        <v>41665.792222222226</v>
      </c>
      <c r="M2216" t="b">
        <v>0</v>
      </c>
      <c r="N2216">
        <v>24</v>
      </c>
      <c r="O2216" t="b">
        <v>1</v>
      </c>
      <c r="P2216" t="s">
        <v>8280</v>
      </c>
      <c r="Q2216" s="6">
        <f>E2216/D2216</f>
        <v>2.9250166666666666</v>
      </c>
      <c r="R2216">
        <f>IFERROR(ROUND(E2216/N2216,0),0)</f>
        <v>73</v>
      </c>
      <c r="S2216" t="str">
        <f t="shared" si="138"/>
        <v>music</v>
      </c>
      <c r="T2216" t="str">
        <f t="shared" si="139"/>
        <v>electronic music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0">
        <f t="shared" si="136"/>
        <v>41000.290972222225</v>
      </c>
      <c r="K2217">
        <v>1329671572</v>
      </c>
      <c r="L2217" s="10">
        <f t="shared" si="137"/>
        <v>40977.717268518521</v>
      </c>
      <c r="M2217" t="b">
        <v>0</v>
      </c>
      <c r="N2217">
        <v>33</v>
      </c>
      <c r="O2217" t="b">
        <v>1</v>
      </c>
      <c r="P2217" t="s">
        <v>8280</v>
      </c>
      <c r="Q2217" s="6">
        <f>E2217/D2217</f>
        <v>1.5636363636363637</v>
      </c>
      <c r="R2217">
        <f>IFERROR(ROUND(E2217/N2217,0),0)</f>
        <v>26</v>
      </c>
      <c r="S2217" t="str">
        <f t="shared" si="138"/>
        <v>music</v>
      </c>
      <c r="T2217" t="str">
        <f t="shared" si="139"/>
        <v>electronic music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0">
        <f t="shared" si="136"/>
        <v>42227.75167824074</v>
      </c>
      <c r="K2218">
        <v>1436464945</v>
      </c>
      <c r="L2218" s="10">
        <f t="shared" si="137"/>
        <v>42213.75167824074</v>
      </c>
      <c r="M2218" t="b">
        <v>0</v>
      </c>
      <c r="N2218">
        <v>14</v>
      </c>
      <c r="O2218" t="b">
        <v>1</v>
      </c>
      <c r="P2218" t="s">
        <v>8280</v>
      </c>
      <c r="Q2218" s="6">
        <f>E2218/D2218</f>
        <v>1.0566666666666666</v>
      </c>
      <c r="R2218">
        <f>IFERROR(ROUND(E2218/N2218,0),0)</f>
        <v>23</v>
      </c>
      <c r="S2218" t="str">
        <f t="shared" si="138"/>
        <v>music</v>
      </c>
      <c r="T2218" t="str">
        <f t="shared" si="139"/>
        <v>electronic music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0">
        <f t="shared" si="136"/>
        <v>42329.333333333328</v>
      </c>
      <c r="K2219">
        <v>1445539113</v>
      </c>
      <c r="L2219" s="10">
        <f t="shared" si="137"/>
        <v>42318.776770833334</v>
      </c>
      <c r="M2219" t="b">
        <v>0</v>
      </c>
      <c r="N2219">
        <v>9</v>
      </c>
      <c r="O2219" t="b">
        <v>1</v>
      </c>
      <c r="P2219" t="s">
        <v>8280</v>
      </c>
      <c r="Q2219" s="6">
        <f>E2219/D2219</f>
        <v>1.0119047619047619</v>
      </c>
      <c r="R2219">
        <f>IFERROR(ROUND(E2219/N2219,0),0)</f>
        <v>47</v>
      </c>
      <c r="S2219" t="str">
        <f t="shared" si="138"/>
        <v>music</v>
      </c>
      <c r="T2219" t="str">
        <f t="shared" si="139"/>
        <v>electronic music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0">
        <f t="shared" si="136"/>
        <v>41169</v>
      </c>
      <c r="K2220">
        <v>1344281383</v>
      </c>
      <c r="L2220" s="10">
        <f t="shared" si="137"/>
        <v>41146.812303240738</v>
      </c>
      <c r="M2220" t="b">
        <v>0</v>
      </c>
      <c r="N2220">
        <v>76</v>
      </c>
      <c r="O2220" t="b">
        <v>1</v>
      </c>
      <c r="P2220" t="s">
        <v>8280</v>
      </c>
      <c r="Q2220" s="6">
        <f>E2220/D2220</f>
        <v>1.2283299999999999</v>
      </c>
      <c r="R2220">
        <f>IFERROR(ROUND(E2220/N2220,0),0)</f>
        <v>32</v>
      </c>
      <c r="S2220" t="str">
        <f t="shared" si="138"/>
        <v>music</v>
      </c>
      <c r="T2220" t="str">
        <f t="shared" si="139"/>
        <v>electronic music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0">
        <f t="shared" si="136"/>
        <v>42254.718888888892</v>
      </c>
      <c r="K2221">
        <v>1437412512</v>
      </c>
      <c r="L2221" s="10">
        <f t="shared" si="137"/>
        <v>42224.718888888892</v>
      </c>
      <c r="M2221" t="b">
        <v>0</v>
      </c>
      <c r="N2221">
        <v>19</v>
      </c>
      <c r="O2221" t="b">
        <v>1</v>
      </c>
      <c r="P2221" t="s">
        <v>8280</v>
      </c>
      <c r="Q2221" s="6">
        <f>E2221/D2221</f>
        <v>1.0149999999999999</v>
      </c>
      <c r="R2221">
        <f>IFERROR(ROUND(E2221/N2221,0),0)</f>
        <v>53</v>
      </c>
      <c r="S2221" t="str">
        <f t="shared" si="138"/>
        <v>music</v>
      </c>
      <c r="T2221" t="str">
        <f t="shared" si="139"/>
        <v>electronic music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0">
        <f t="shared" si="136"/>
        <v>41501.060601851852</v>
      </c>
      <c r="K2222">
        <v>1372296436</v>
      </c>
      <c r="L2222" s="10">
        <f t="shared" si="137"/>
        <v>41471.060601851852</v>
      </c>
      <c r="M2222" t="b">
        <v>0</v>
      </c>
      <c r="N2222">
        <v>69</v>
      </c>
      <c r="O2222" t="b">
        <v>1</v>
      </c>
      <c r="P2222" t="s">
        <v>8280</v>
      </c>
      <c r="Q2222" s="6">
        <f>E2222/D2222</f>
        <v>1.0114285714285713</v>
      </c>
      <c r="R2222">
        <f>IFERROR(ROUND(E2222/N2222,0),0)</f>
        <v>51</v>
      </c>
      <c r="S2222" t="str">
        <f t="shared" si="138"/>
        <v>music</v>
      </c>
      <c r="T2222" t="str">
        <f t="shared" si="139"/>
        <v>electronic music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0">
        <f t="shared" si="136"/>
        <v>42502</v>
      </c>
      <c r="K2223">
        <v>1458748809</v>
      </c>
      <c r="L2223" s="10">
        <f t="shared" si="137"/>
        <v>42471.666770833333</v>
      </c>
      <c r="M2223" t="b">
        <v>0</v>
      </c>
      <c r="N2223">
        <v>218</v>
      </c>
      <c r="O2223" t="b">
        <v>1</v>
      </c>
      <c r="P2223" t="s">
        <v>8297</v>
      </c>
      <c r="Q2223" s="6">
        <f>E2223/D2223</f>
        <v>1.0811999999999999</v>
      </c>
      <c r="R2223">
        <f>IFERROR(ROUND(E2223/N2223,0),0)</f>
        <v>37</v>
      </c>
      <c r="S2223" t="str">
        <f t="shared" si="138"/>
        <v>games</v>
      </c>
      <c r="T2223" t="str">
        <f t="shared" si="139"/>
        <v>tabletop games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0">
        <f t="shared" si="136"/>
        <v>40955.787581018521</v>
      </c>
      <c r="K2224">
        <v>1325184847</v>
      </c>
      <c r="L2224" s="10">
        <f t="shared" si="137"/>
        <v>40925.787581018521</v>
      </c>
      <c r="M2224" t="b">
        <v>0</v>
      </c>
      <c r="N2224">
        <v>30</v>
      </c>
      <c r="O2224" t="b">
        <v>1</v>
      </c>
      <c r="P2224" t="s">
        <v>8297</v>
      </c>
      <c r="Q2224" s="6">
        <f>E2224/D2224</f>
        <v>1.6259999999999999</v>
      </c>
      <c r="R2224">
        <f>IFERROR(ROUND(E2224/N2224,0),0)</f>
        <v>27</v>
      </c>
      <c r="S2224" t="str">
        <f t="shared" si="138"/>
        <v>games</v>
      </c>
      <c r="T2224" t="str">
        <f t="shared" si="139"/>
        <v>tabletop games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0">
        <f t="shared" si="136"/>
        <v>42201.640833333338</v>
      </c>
      <c r="K2225">
        <v>1432826568</v>
      </c>
      <c r="L2225" s="10">
        <f t="shared" si="137"/>
        <v>42171.640833333338</v>
      </c>
      <c r="M2225" t="b">
        <v>0</v>
      </c>
      <c r="N2225">
        <v>100</v>
      </c>
      <c r="O2225" t="b">
        <v>1</v>
      </c>
      <c r="P2225" t="s">
        <v>8297</v>
      </c>
      <c r="Q2225" s="6">
        <f>E2225/D2225</f>
        <v>1.0580000000000001</v>
      </c>
      <c r="R2225">
        <f>IFERROR(ROUND(E2225/N2225,0),0)</f>
        <v>206</v>
      </c>
      <c r="S2225" t="str">
        <f t="shared" si="138"/>
        <v>games</v>
      </c>
      <c r="T2225" t="str">
        <f t="shared" si="139"/>
        <v>tabletop games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0">
        <f t="shared" si="136"/>
        <v>42691.791666666672</v>
      </c>
      <c r="K2226">
        <v>1475337675</v>
      </c>
      <c r="L2226" s="10">
        <f t="shared" si="137"/>
        <v>42663.667534722219</v>
      </c>
      <c r="M2226" t="b">
        <v>0</v>
      </c>
      <c r="N2226">
        <v>296</v>
      </c>
      <c r="O2226" t="b">
        <v>1</v>
      </c>
      <c r="P2226" t="s">
        <v>8297</v>
      </c>
      <c r="Q2226" s="6">
        <f>E2226/D2226</f>
        <v>2.4315000000000002</v>
      </c>
      <c r="R2226">
        <f>IFERROR(ROUND(E2226/N2226,0),0)</f>
        <v>82</v>
      </c>
      <c r="S2226" t="str">
        <f t="shared" si="138"/>
        <v>games</v>
      </c>
      <c r="T2226" t="str">
        <f t="shared" si="139"/>
        <v>tabletop games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0">
        <f t="shared" si="136"/>
        <v>41922.79184027778</v>
      </c>
      <c r="K2227">
        <v>1408734015</v>
      </c>
      <c r="L2227" s="10">
        <f t="shared" si="137"/>
        <v>41892.79184027778</v>
      </c>
      <c r="M2227" t="b">
        <v>0</v>
      </c>
      <c r="N2227">
        <v>1204</v>
      </c>
      <c r="O2227" t="b">
        <v>1</v>
      </c>
      <c r="P2227" t="s">
        <v>8297</v>
      </c>
      <c r="Q2227" s="6">
        <f>E2227/D2227</f>
        <v>9.4483338095238096</v>
      </c>
      <c r="R2227">
        <f>IFERROR(ROUND(E2227/N2227,0),0)</f>
        <v>165</v>
      </c>
      <c r="S2227" t="str">
        <f t="shared" si="138"/>
        <v>games</v>
      </c>
      <c r="T2227" t="str">
        <f t="shared" si="139"/>
        <v>tabletop games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0">
        <f t="shared" si="136"/>
        <v>42431.207638888889</v>
      </c>
      <c r="K2228">
        <v>1452625822</v>
      </c>
      <c r="L2228" s="10">
        <f t="shared" si="137"/>
        <v>42400.79886574074</v>
      </c>
      <c r="M2228" t="b">
        <v>0</v>
      </c>
      <c r="N2228">
        <v>321</v>
      </c>
      <c r="O2228" t="b">
        <v>1</v>
      </c>
      <c r="P2228" t="s">
        <v>8297</v>
      </c>
      <c r="Q2228" s="6">
        <f>E2228/D2228</f>
        <v>1.0846283333333333</v>
      </c>
      <c r="R2228">
        <f>IFERROR(ROUND(E2228/N2228,0),0)</f>
        <v>61</v>
      </c>
      <c r="S2228" t="str">
        <f t="shared" si="138"/>
        <v>games</v>
      </c>
      <c r="T2228" t="str">
        <f t="shared" si="139"/>
        <v>tabletop games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0">
        <f t="shared" si="136"/>
        <v>41610.849016203705</v>
      </c>
      <c r="K2229">
        <v>1381778555</v>
      </c>
      <c r="L2229" s="10">
        <f t="shared" si="137"/>
        <v>41580.807349537034</v>
      </c>
      <c r="M2229" t="b">
        <v>0</v>
      </c>
      <c r="N2229">
        <v>301</v>
      </c>
      <c r="O2229" t="b">
        <v>1</v>
      </c>
      <c r="P2229" t="s">
        <v>8297</v>
      </c>
      <c r="Q2229" s="6">
        <f>E2229/D2229</f>
        <v>1.5737692307692308</v>
      </c>
      <c r="R2229">
        <f>IFERROR(ROUND(E2229/N2229,0),0)</f>
        <v>68</v>
      </c>
      <c r="S2229" t="str">
        <f t="shared" si="138"/>
        <v>games</v>
      </c>
      <c r="T2229" t="str">
        <f t="shared" si="139"/>
        <v>tabletop games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0">
        <f t="shared" si="136"/>
        <v>42251.278194444443</v>
      </c>
      <c r="K2230">
        <v>1437115236</v>
      </c>
      <c r="L2230" s="10">
        <f t="shared" si="137"/>
        <v>42221.278194444443</v>
      </c>
      <c r="M2230" t="b">
        <v>0</v>
      </c>
      <c r="N2230">
        <v>144</v>
      </c>
      <c r="O2230" t="b">
        <v>1</v>
      </c>
      <c r="P2230" t="s">
        <v>8297</v>
      </c>
      <c r="Q2230" s="6">
        <f>E2230/D2230</f>
        <v>11.744899999999999</v>
      </c>
      <c r="R2230">
        <f>IFERROR(ROUND(E2230/N2230,0),0)</f>
        <v>82</v>
      </c>
      <c r="S2230" t="str">
        <f t="shared" si="138"/>
        <v>games</v>
      </c>
      <c r="T2230" t="str">
        <f t="shared" si="139"/>
        <v>tabletop games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0">
        <f t="shared" si="136"/>
        <v>41539.166666666664</v>
      </c>
      <c r="K2231">
        <v>1375113391</v>
      </c>
      <c r="L2231" s="10">
        <f t="shared" si="137"/>
        <v>41503.664247685185</v>
      </c>
      <c r="M2231" t="b">
        <v>0</v>
      </c>
      <c r="N2231">
        <v>539</v>
      </c>
      <c r="O2231" t="b">
        <v>1</v>
      </c>
      <c r="P2231" t="s">
        <v>8297</v>
      </c>
      <c r="Q2231" s="6">
        <f>E2231/D2231</f>
        <v>1.7104755366949576</v>
      </c>
      <c r="R2231">
        <f>IFERROR(ROUND(E2231/N2231,0),0)</f>
        <v>25</v>
      </c>
      <c r="S2231" t="str">
        <f t="shared" si="138"/>
        <v>games</v>
      </c>
      <c r="T2231" t="str">
        <f t="shared" si="139"/>
        <v>tabletop games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0">
        <f t="shared" si="136"/>
        <v>41773.881099537037</v>
      </c>
      <c r="K2232">
        <v>1395868127</v>
      </c>
      <c r="L2232" s="10">
        <f t="shared" si="137"/>
        <v>41743.881099537037</v>
      </c>
      <c r="M2232" t="b">
        <v>0</v>
      </c>
      <c r="N2232">
        <v>498</v>
      </c>
      <c r="O2232" t="b">
        <v>1</v>
      </c>
      <c r="P2232" t="s">
        <v>8297</v>
      </c>
      <c r="Q2232" s="6">
        <f>E2232/D2232</f>
        <v>1.2595294117647058</v>
      </c>
      <c r="R2232">
        <f>IFERROR(ROUND(E2232/N2232,0),0)</f>
        <v>21</v>
      </c>
      <c r="S2232" t="str">
        <f t="shared" si="138"/>
        <v>games</v>
      </c>
      <c r="T2232" t="str">
        <f t="shared" si="139"/>
        <v>tabletop games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0">
        <f t="shared" si="136"/>
        <v>41469.208333333336</v>
      </c>
      <c r="K2233">
        <v>1369864301</v>
      </c>
      <c r="L2233" s="10">
        <f t="shared" si="137"/>
        <v>41442.910891203705</v>
      </c>
      <c r="M2233" t="b">
        <v>0</v>
      </c>
      <c r="N2233">
        <v>1113</v>
      </c>
      <c r="O2233" t="b">
        <v>1</v>
      </c>
      <c r="P2233" t="s">
        <v>8297</v>
      </c>
      <c r="Q2233" s="6">
        <f>E2233/D2233</f>
        <v>12.121296000000001</v>
      </c>
      <c r="R2233">
        <f>IFERROR(ROUND(E2233/N2233,0),0)</f>
        <v>27</v>
      </c>
      <c r="S2233" t="str">
        <f t="shared" si="138"/>
        <v>games</v>
      </c>
      <c r="T2233" t="str">
        <f t="shared" si="139"/>
        <v>tabletop games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0">
        <f t="shared" si="136"/>
        <v>41858.125</v>
      </c>
      <c r="K2234">
        <v>1402945408</v>
      </c>
      <c r="L2234" s="10">
        <f t="shared" si="137"/>
        <v>41825.794074074074</v>
      </c>
      <c r="M2234" t="b">
        <v>0</v>
      </c>
      <c r="N2234">
        <v>988</v>
      </c>
      <c r="O2234" t="b">
        <v>1</v>
      </c>
      <c r="P2234" t="s">
        <v>8297</v>
      </c>
      <c r="Q2234" s="6">
        <f>E2234/D2234</f>
        <v>4.9580000000000002</v>
      </c>
      <c r="R2234">
        <f>IFERROR(ROUND(E2234/N2234,0),0)</f>
        <v>25</v>
      </c>
      <c r="S2234" t="str">
        <f t="shared" si="138"/>
        <v>games</v>
      </c>
      <c r="T2234" t="str">
        <f t="shared" si="139"/>
        <v>tabletop games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0">
        <f t="shared" si="136"/>
        <v>42371</v>
      </c>
      <c r="K2235">
        <v>1448269539</v>
      </c>
      <c r="L2235" s="10">
        <f t="shared" si="137"/>
        <v>42350.378923611112</v>
      </c>
      <c r="M2235" t="b">
        <v>0</v>
      </c>
      <c r="N2235">
        <v>391</v>
      </c>
      <c r="O2235" t="b">
        <v>1</v>
      </c>
      <c r="P2235" t="s">
        <v>8297</v>
      </c>
      <c r="Q2235" s="6">
        <f>E2235/D2235</f>
        <v>3.3203999999999998</v>
      </c>
      <c r="R2235">
        <f>IFERROR(ROUND(E2235/N2235,0),0)</f>
        <v>21</v>
      </c>
      <c r="S2235" t="str">
        <f t="shared" si="138"/>
        <v>games</v>
      </c>
      <c r="T2235" t="str">
        <f t="shared" si="139"/>
        <v>tabletop games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0">
        <f t="shared" si="136"/>
        <v>42759.824618055558</v>
      </c>
      <c r="K2236">
        <v>1481053647</v>
      </c>
      <c r="L2236" s="10">
        <f t="shared" si="137"/>
        <v>42729.824618055558</v>
      </c>
      <c r="M2236" t="b">
        <v>0</v>
      </c>
      <c r="N2236">
        <v>28</v>
      </c>
      <c r="O2236" t="b">
        <v>1</v>
      </c>
      <c r="P2236" t="s">
        <v>8297</v>
      </c>
      <c r="Q2236" s="6">
        <f>E2236/D2236</f>
        <v>11.65</v>
      </c>
      <c r="R2236">
        <f>IFERROR(ROUND(E2236/N2236,0),0)</f>
        <v>42</v>
      </c>
      <c r="S2236" t="str">
        <f t="shared" si="138"/>
        <v>games</v>
      </c>
      <c r="T2236" t="str">
        <f t="shared" si="139"/>
        <v>tabletop games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0">
        <f t="shared" si="136"/>
        <v>42110.980451388888</v>
      </c>
      <c r="K2237">
        <v>1424997111</v>
      </c>
      <c r="L2237" s="10">
        <f t="shared" si="137"/>
        <v>42081.022118055553</v>
      </c>
      <c r="M2237" t="b">
        <v>0</v>
      </c>
      <c r="N2237">
        <v>147</v>
      </c>
      <c r="O2237" t="b">
        <v>1</v>
      </c>
      <c r="P2237" t="s">
        <v>8297</v>
      </c>
      <c r="Q2237" s="6">
        <f>E2237/D2237</f>
        <v>1.5331538461538461</v>
      </c>
      <c r="R2237">
        <f>IFERROR(ROUND(E2237/N2237,0),0)</f>
        <v>136</v>
      </c>
      <c r="S2237" t="str">
        <f t="shared" si="138"/>
        <v>games</v>
      </c>
      <c r="T2237" t="str">
        <f t="shared" si="139"/>
        <v>tabletop games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0">
        <f t="shared" si="136"/>
        <v>42420.617164351846</v>
      </c>
      <c r="K2238">
        <v>1451746123</v>
      </c>
      <c r="L2238" s="10">
        <f t="shared" si="137"/>
        <v>42390.617164351846</v>
      </c>
      <c r="M2238" t="b">
        <v>0</v>
      </c>
      <c r="N2238">
        <v>680</v>
      </c>
      <c r="O2238" t="b">
        <v>1</v>
      </c>
      <c r="P2238" t="s">
        <v>8297</v>
      </c>
      <c r="Q2238" s="6">
        <f>E2238/D2238</f>
        <v>5.3710714285714287</v>
      </c>
      <c r="R2238">
        <f>IFERROR(ROUND(E2238/N2238,0),0)</f>
        <v>22</v>
      </c>
      <c r="S2238" t="str">
        <f t="shared" si="138"/>
        <v>games</v>
      </c>
      <c r="T2238" t="str">
        <f t="shared" si="139"/>
        <v>tabletop games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0">
        <f t="shared" si="136"/>
        <v>41974.332638888889</v>
      </c>
      <c r="K2239">
        <v>1412294683</v>
      </c>
      <c r="L2239" s="10">
        <f t="shared" si="137"/>
        <v>41934.003275462965</v>
      </c>
      <c r="M2239" t="b">
        <v>0</v>
      </c>
      <c r="N2239">
        <v>983</v>
      </c>
      <c r="O2239" t="b">
        <v>1</v>
      </c>
      <c r="P2239" t="s">
        <v>8297</v>
      </c>
      <c r="Q2239" s="6">
        <f>E2239/D2239</f>
        <v>3.5292777777777777</v>
      </c>
      <c r="R2239">
        <f>IFERROR(ROUND(E2239/N2239,0),0)</f>
        <v>65</v>
      </c>
      <c r="S2239" t="str">
        <f t="shared" si="138"/>
        <v>games</v>
      </c>
      <c r="T2239" t="str">
        <f t="shared" si="139"/>
        <v>tabletop games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0">
        <f t="shared" si="136"/>
        <v>42823.621712962966</v>
      </c>
      <c r="K2240">
        <v>1486565716</v>
      </c>
      <c r="L2240" s="10">
        <f t="shared" si="137"/>
        <v>42793.621712962966</v>
      </c>
      <c r="M2240" t="b">
        <v>0</v>
      </c>
      <c r="N2240">
        <v>79</v>
      </c>
      <c r="O2240" t="b">
        <v>1</v>
      </c>
      <c r="P2240" t="s">
        <v>8297</v>
      </c>
      <c r="Q2240" s="6">
        <f>E2240/D2240</f>
        <v>1.3740000000000001</v>
      </c>
      <c r="R2240">
        <f>IFERROR(ROUND(E2240/N2240,0),0)</f>
        <v>70</v>
      </c>
      <c r="S2240" t="str">
        <f t="shared" si="138"/>
        <v>games</v>
      </c>
      <c r="T2240" t="str">
        <f t="shared" si="139"/>
        <v>tabletop games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0">
        <f t="shared" si="136"/>
        <v>41628.168055555558</v>
      </c>
      <c r="K2241">
        <v>1382742014</v>
      </c>
      <c r="L2241" s="10">
        <f t="shared" si="137"/>
        <v>41591.958495370374</v>
      </c>
      <c r="M2241" t="b">
        <v>0</v>
      </c>
      <c r="N2241">
        <v>426</v>
      </c>
      <c r="O2241" t="b">
        <v>1</v>
      </c>
      <c r="P2241" t="s">
        <v>8297</v>
      </c>
      <c r="Q2241" s="6">
        <f>E2241/D2241</f>
        <v>1.2802667999999999</v>
      </c>
      <c r="R2241">
        <f>IFERROR(ROUND(E2241/N2241,0),0)</f>
        <v>75</v>
      </c>
      <c r="S2241" t="str">
        <f t="shared" si="138"/>
        <v>games</v>
      </c>
      <c r="T2241" t="str">
        <f t="shared" si="139"/>
        <v>tabletop games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0">
        <f t="shared" si="136"/>
        <v>42501.825740740736</v>
      </c>
      <c r="K2242">
        <v>1458762544</v>
      </c>
      <c r="L2242" s="10">
        <f t="shared" si="137"/>
        <v>42471.825740740736</v>
      </c>
      <c r="M2242" t="b">
        <v>0</v>
      </c>
      <c r="N2242">
        <v>96</v>
      </c>
      <c r="O2242" t="b">
        <v>1</v>
      </c>
      <c r="P2242" t="s">
        <v>8297</v>
      </c>
      <c r="Q2242" s="6">
        <f>E2242/D2242</f>
        <v>2.7067999999999999</v>
      </c>
      <c r="R2242">
        <f>IFERROR(ROUND(E2242/N2242,0),0)</f>
        <v>141</v>
      </c>
      <c r="S2242" t="str">
        <f t="shared" si="138"/>
        <v>games</v>
      </c>
      <c r="T2242" t="str">
        <f t="shared" si="139"/>
        <v>tabletop games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0">
        <f t="shared" ref="J2243:J2306" si="140">(I2243/86400)+25569+(-5+24)</f>
        <v>42815.827546296292</v>
      </c>
      <c r="K2243">
        <v>1485892300</v>
      </c>
      <c r="L2243" s="10">
        <f t="shared" ref="L2243:L2306" si="141">(K2243/86400)+25569+(-5+24)</f>
        <v>42785.827546296292</v>
      </c>
      <c r="M2243" t="b">
        <v>0</v>
      </c>
      <c r="N2243">
        <v>163</v>
      </c>
      <c r="O2243" t="b">
        <v>1</v>
      </c>
      <c r="P2243" t="s">
        <v>8297</v>
      </c>
      <c r="Q2243" s="6">
        <f>E2243/D2243</f>
        <v>8.0640000000000001</v>
      </c>
      <c r="R2243">
        <f>IFERROR(ROUND(E2243/N2243,0),0)</f>
        <v>49</v>
      </c>
      <c r="S2243" t="str">
        <f t="shared" ref="S2243:S2306" si="142">LEFT(P2243,FIND("/",P2243)-1)</f>
        <v>games</v>
      </c>
      <c r="T2243" t="str">
        <f t="shared" ref="T2243:T2306" si="143">RIGHT(P2243,LEN(P2243)-FIND("/",P2243))</f>
        <v>tabletop games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0">
        <f t="shared" si="140"/>
        <v>41624.126388888893</v>
      </c>
      <c r="K2244">
        <v>1382449733</v>
      </c>
      <c r="L2244" s="10">
        <f t="shared" si="141"/>
        <v>41588.575613425928</v>
      </c>
      <c r="M2244" t="b">
        <v>0</v>
      </c>
      <c r="N2244">
        <v>2525</v>
      </c>
      <c r="O2244" t="b">
        <v>1</v>
      </c>
      <c r="P2244" t="s">
        <v>8297</v>
      </c>
      <c r="Q2244" s="6">
        <f>E2244/D2244</f>
        <v>13.600976000000001</v>
      </c>
      <c r="R2244">
        <f>IFERROR(ROUND(E2244/N2244,0),0)</f>
        <v>54</v>
      </c>
      <c r="S2244" t="str">
        <f t="shared" si="142"/>
        <v>games</v>
      </c>
      <c r="T2244" t="str">
        <f t="shared" si="143"/>
        <v>tabletop games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0">
        <f t="shared" si="140"/>
        <v>42826.125</v>
      </c>
      <c r="K2245">
        <v>1488823290</v>
      </c>
      <c r="L2245" s="10">
        <f t="shared" si="141"/>
        <v>42819.751041666663</v>
      </c>
      <c r="M2245" t="b">
        <v>0</v>
      </c>
      <c r="N2245">
        <v>2035</v>
      </c>
      <c r="O2245" t="b">
        <v>1</v>
      </c>
      <c r="P2245" t="s">
        <v>8297</v>
      </c>
      <c r="Q2245" s="6">
        <f>E2245/D2245</f>
        <v>9302.5</v>
      </c>
      <c r="R2245">
        <f>IFERROR(ROUND(E2245/N2245,0),0)</f>
        <v>5</v>
      </c>
      <c r="S2245" t="str">
        <f t="shared" si="142"/>
        <v>games</v>
      </c>
      <c r="T2245" t="str">
        <f t="shared" si="143"/>
        <v>tabletop games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0">
        <f t="shared" si="140"/>
        <v>42678.854166666672</v>
      </c>
      <c r="K2246">
        <v>1475609946</v>
      </c>
      <c r="L2246" s="10">
        <f t="shared" si="141"/>
        <v>42666.818819444445</v>
      </c>
      <c r="M2246" t="b">
        <v>0</v>
      </c>
      <c r="N2246">
        <v>290</v>
      </c>
      <c r="O2246" t="b">
        <v>1</v>
      </c>
      <c r="P2246" t="s">
        <v>8297</v>
      </c>
      <c r="Q2246" s="6">
        <f>E2246/D2246</f>
        <v>3.7702</v>
      </c>
      <c r="R2246">
        <f>IFERROR(ROUND(E2246/N2246,0),0)</f>
        <v>65</v>
      </c>
      <c r="S2246" t="str">
        <f t="shared" si="142"/>
        <v>games</v>
      </c>
      <c r="T2246" t="str">
        <f t="shared" si="143"/>
        <v>tabletop games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0">
        <f t="shared" si="140"/>
        <v>41710.75</v>
      </c>
      <c r="K2247">
        <v>1390323617</v>
      </c>
      <c r="L2247" s="10">
        <f t="shared" si="141"/>
        <v>41679.70853009259</v>
      </c>
      <c r="M2247" t="b">
        <v>0</v>
      </c>
      <c r="N2247">
        <v>1980</v>
      </c>
      <c r="O2247" t="b">
        <v>1</v>
      </c>
      <c r="P2247" t="s">
        <v>8297</v>
      </c>
      <c r="Q2247" s="6">
        <f>E2247/D2247</f>
        <v>26.47025</v>
      </c>
      <c r="R2247">
        <f>IFERROR(ROUND(E2247/N2247,0),0)</f>
        <v>53</v>
      </c>
      <c r="S2247" t="str">
        <f t="shared" si="142"/>
        <v>games</v>
      </c>
      <c r="T2247" t="str">
        <f t="shared" si="143"/>
        <v>tabletop games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0">
        <f t="shared" si="140"/>
        <v>42270.79178240741</v>
      </c>
      <c r="K2248">
        <v>1438801210</v>
      </c>
      <c r="L2248" s="10">
        <f t="shared" si="141"/>
        <v>42240.79178240741</v>
      </c>
      <c r="M2248" t="b">
        <v>0</v>
      </c>
      <c r="N2248">
        <v>57</v>
      </c>
      <c r="O2248" t="b">
        <v>1</v>
      </c>
      <c r="P2248" t="s">
        <v>8297</v>
      </c>
      <c r="Q2248" s="6">
        <f>E2248/D2248</f>
        <v>1.0012000000000001</v>
      </c>
      <c r="R2248">
        <f>IFERROR(ROUND(E2248/N2248,0),0)</f>
        <v>44</v>
      </c>
      <c r="S2248" t="str">
        <f t="shared" si="142"/>
        <v>games</v>
      </c>
      <c r="T2248" t="str">
        <f t="shared" si="143"/>
        <v>tabletop games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0">
        <f t="shared" si="140"/>
        <v>42233.666261574079</v>
      </c>
      <c r="K2249">
        <v>1436975965</v>
      </c>
      <c r="L2249" s="10">
        <f t="shared" si="141"/>
        <v>42219.666261574079</v>
      </c>
      <c r="M2249" t="b">
        <v>0</v>
      </c>
      <c r="N2249">
        <v>380</v>
      </c>
      <c r="O2249" t="b">
        <v>1</v>
      </c>
      <c r="P2249" t="s">
        <v>8297</v>
      </c>
      <c r="Q2249" s="6">
        <f>E2249/D2249</f>
        <v>1.0445405405405406</v>
      </c>
      <c r="R2249">
        <f>IFERROR(ROUND(E2249/N2249,0),0)</f>
        <v>51</v>
      </c>
      <c r="S2249" t="str">
        <f t="shared" si="142"/>
        <v>games</v>
      </c>
      <c r="T2249" t="str">
        <f t="shared" si="143"/>
        <v>tabletop games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0">
        <f t="shared" si="140"/>
        <v>42737.875902777778</v>
      </c>
      <c r="K2250">
        <v>1479157278</v>
      </c>
      <c r="L2250" s="10">
        <f t="shared" si="141"/>
        <v>42707.875902777778</v>
      </c>
      <c r="M2250" t="b">
        <v>0</v>
      </c>
      <c r="N2250">
        <v>128</v>
      </c>
      <c r="O2250" t="b">
        <v>1</v>
      </c>
      <c r="P2250" t="s">
        <v>8297</v>
      </c>
      <c r="Q2250" s="6">
        <f>E2250/D2250</f>
        <v>1.0721428571428571</v>
      </c>
      <c r="R2250">
        <f>IFERROR(ROUND(E2250/N2250,0),0)</f>
        <v>59</v>
      </c>
      <c r="S2250" t="str">
        <f t="shared" si="142"/>
        <v>games</v>
      </c>
      <c r="T2250" t="str">
        <f t="shared" si="143"/>
        <v>tabletop games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0">
        <f t="shared" si="140"/>
        <v>41385.661631944444</v>
      </c>
      <c r="K2251">
        <v>1362329565</v>
      </c>
      <c r="L2251" s="10">
        <f t="shared" si="141"/>
        <v>41355.703298611115</v>
      </c>
      <c r="M2251" t="b">
        <v>0</v>
      </c>
      <c r="N2251">
        <v>180</v>
      </c>
      <c r="O2251" t="b">
        <v>1</v>
      </c>
      <c r="P2251" t="s">
        <v>8297</v>
      </c>
      <c r="Q2251" s="6">
        <f>E2251/D2251</f>
        <v>1.6877142857142857</v>
      </c>
      <c r="R2251">
        <f>IFERROR(ROUND(E2251/N2251,0),0)</f>
        <v>33</v>
      </c>
      <c r="S2251" t="str">
        <f t="shared" si="142"/>
        <v>games</v>
      </c>
      <c r="T2251" t="str">
        <f t="shared" si="143"/>
        <v>tabletop games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0">
        <f t="shared" si="140"/>
        <v>42726.0471412037</v>
      </c>
      <c r="K2252">
        <v>1478131673</v>
      </c>
      <c r="L2252" s="10">
        <f t="shared" si="141"/>
        <v>42696.005474537036</v>
      </c>
      <c r="M2252" t="b">
        <v>0</v>
      </c>
      <c r="N2252">
        <v>571</v>
      </c>
      <c r="O2252" t="b">
        <v>1</v>
      </c>
      <c r="P2252" t="s">
        <v>8297</v>
      </c>
      <c r="Q2252" s="6">
        <f>E2252/D2252</f>
        <v>9.7511200000000002</v>
      </c>
      <c r="R2252">
        <f>IFERROR(ROUND(E2252/N2252,0),0)</f>
        <v>427</v>
      </c>
      <c r="S2252" t="str">
        <f t="shared" si="142"/>
        <v>games</v>
      </c>
      <c r="T2252" t="str">
        <f t="shared" si="143"/>
        <v>tabletop games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0">
        <f t="shared" si="140"/>
        <v>41886.34579861111</v>
      </c>
      <c r="K2253">
        <v>1406362677</v>
      </c>
      <c r="L2253" s="10">
        <f t="shared" si="141"/>
        <v>41865.34579861111</v>
      </c>
      <c r="M2253" t="b">
        <v>0</v>
      </c>
      <c r="N2253">
        <v>480</v>
      </c>
      <c r="O2253" t="b">
        <v>1</v>
      </c>
      <c r="P2253" t="s">
        <v>8297</v>
      </c>
      <c r="Q2253" s="6">
        <f>E2253/D2253</f>
        <v>1.3444929411764706</v>
      </c>
      <c r="R2253">
        <f>IFERROR(ROUND(E2253/N2253,0),0)</f>
        <v>24</v>
      </c>
      <c r="S2253" t="str">
        <f t="shared" si="142"/>
        <v>games</v>
      </c>
      <c r="T2253" t="str">
        <f t="shared" si="143"/>
        <v>tabletop games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0">
        <f t="shared" si="140"/>
        <v>42607.327986111108</v>
      </c>
      <c r="K2254">
        <v>1469173938</v>
      </c>
      <c r="L2254" s="10">
        <f t="shared" si="141"/>
        <v>42592.327986111108</v>
      </c>
      <c r="M2254" t="b">
        <v>0</v>
      </c>
      <c r="N2254">
        <v>249</v>
      </c>
      <c r="O2254" t="b">
        <v>1</v>
      </c>
      <c r="P2254" t="s">
        <v>8297</v>
      </c>
      <c r="Q2254" s="6">
        <f>E2254/D2254</f>
        <v>2.722777777777778</v>
      </c>
      <c r="R2254">
        <f>IFERROR(ROUND(E2254/N2254,0),0)</f>
        <v>98</v>
      </c>
      <c r="S2254" t="str">
        <f t="shared" si="142"/>
        <v>games</v>
      </c>
      <c r="T2254" t="str">
        <f t="shared" si="143"/>
        <v>tabletop games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0">
        <f t="shared" si="140"/>
        <v>42345.672997685186</v>
      </c>
      <c r="K2255">
        <v>1445267347</v>
      </c>
      <c r="L2255" s="10">
        <f t="shared" si="141"/>
        <v>42315.631331018521</v>
      </c>
      <c r="M2255" t="b">
        <v>0</v>
      </c>
      <c r="N2255">
        <v>84</v>
      </c>
      <c r="O2255" t="b">
        <v>1</v>
      </c>
      <c r="P2255" t="s">
        <v>8297</v>
      </c>
      <c r="Q2255" s="6">
        <f>E2255/D2255</f>
        <v>1.1268750000000001</v>
      </c>
      <c r="R2255">
        <f>IFERROR(ROUND(E2255/N2255,0),0)</f>
        <v>107</v>
      </c>
      <c r="S2255" t="str">
        <f t="shared" si="142"/>
        <v>games</v>
      </c>
      <c r="T2255" t="str">
        <f t="shared" si="143"/>
        <v>tabletop games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0">
        <f t="shared" si="140"/>
        <v>42778.647777777776</v>
      </c>
      <c r="K2256">
        <v>1484667168</v>
      </c>
      <c r="L2256" s="10">
        <f t="shared" si="141"/>
        <v>42771.647777777776</v>
      </c>
      <c r="M2256" t="b">
        <v>0</v>
      </c>
      <c r="N2256">
        <v>197</v>
      </c>
      <c r="O2256" t="b">
        <v>1</v>
      </c>
      <c r="P2256" t="s">
        <v>8297</v>
      </c>
      <c r="Q2256" s="6">
        <f>E2256/D2256</f>
        <v>4.5979999999999999</v>
      </c>
      <c r="R2256">
        <f>IFERROR(ROUND(E2256/N2256,0),0)</f>
        <v>12</v>
      </c>
      <c r="S2256" t="str">
        <f t="shared" si="142"/>
        <v>games</v>
      </c>
      <c r="T2256" t="str">
        <f t="shared" si="143"/>
        <v>tabletop games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0">
        <f t="shared" si="140"/>
        <v>42516.951979166668</v>
      </c>
      <c r="K2257">
        <v>1460069451</v>
      </c>
      <c r="L2257" s="10">
        <f t="shared" si="141"/>
        <v>42486.951979166668</v>
      </c>
      <c r="M2257" t="b">
        <v>0</v>
      </c>
      <c r="N2257">
        <v>271</v>
      </c>
      <c r="O2257" t="b">
        <v>1</v>
      </c>
      <c r="P2257" t="s">
        <v>8297</v>
      </c>
      <c r="Q2257" s="6">
        <f>E2257/D2257</f>
        <v>2.8665822784810127</v>
      </c>
      <c r="R2257">
        <f>IFERROR(ROUND(E2257/N2257,0),0)</f>
        <v>42</v>
      </c>
      <c r="S2257" t="str">
        <f t="shared" si="142"/>
        <v>games</v>
      </c>
      <c r="T2257" t="str">
        <f t="shared" si="143"/>
        <v>tabletop games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0">
        <f t="shared" si="140"/>
        <v>42715.451921296291</v>
      </c>
      <c r="K2258">
        <v>1478602246</v>
      </c>
      <c r="L2258" s="10">
        <f t="shared" si="141"/>
        <v>42701.451921296291</v>
      </c>
      <c r="M2258" t="b">
        <v>0</v>
      </c>
      <c r="N2258">
        <v>50</v>
      </c>
      <c r="O2258" t="b">
        <v>1</v>
      </c>
      <c r="P2258" t="s">
        <v>8297</v>
      </c>
      <c r="Q2258" s="6">
        <f>E2258/D2258</f>
        <v>2.2270833333333333</v>
      </c>
      <c r="R2258">
        <f>IFERROR(ROUND(E2258/N2258,0),0)</f>
        <v>21</v>
      </c>
      <c r="S2258" t="str">
        <f t="shared" si="142"/>
        <v>games</v>
      </c>
      <c r="T2258" t="str">
        <f t="shared" si="143"/>
        <v>tabletop games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0">
        <f t="shared" si="140"/>
        <v>42559.958333333328</v>
      </c>
      <c r="K2259">
        <v>1463351329</v>
      </c>
      <c r="L2259" s="10">
        <f t="shared" si="141"/>
        <v>42524.936678240745</v>
      </c>
      <c r="M2259" t="b">
        <v>0</v>
      </c>
      <c r="N2259">
        <v>169</v>
      </c>
      <c r="O2259" t="b">
        <v>1</v>
      </c>
      <c r="P2259" t="s">
        <v>8297</v>
      </c>
      <c r="Q2259" s="6">
        <f>E2259/D2259</f>
        <v>6.3613999999999997</v>
      </c>
      <c r="R2259">
        <f>IFERROR(ROUND(E2259/N2259,0),0)</f>
        <v>94</v>
      </c>
      <c r="S2259" t="str">
        <f t="shared" si="142"/>
        <v>games</v>
      </c>
      <c r="T2259" t="str">
        <f t="shared" si="143"/>
        <v>tabletop games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0">
        <f t="shared" si="140"/>
        <v>42185.75100694444</v>
      </c>
      <c r="K2260">
        <v>1431453687</v>
      </c>
      <c r="L2260" s="10">
        <f t="shared" si="141"/>
        <v>42155.75100694444</v>
      </c>
      <c r="M2260" t="b">
        <v>0</v>
      </c>
      <c r="N2260">
        <v>205</v>
      </c>
      <c r="O2260" t="b">
        <v>1</v>
      </c>
      <c r="P2260" t="s">
        <v>8297</v>
      </c>
      <c r="Q2260" s="6">
        <f>E2260/D2260</f>
        <v>1.4650000000000001</v>
      </c>
      <c r="R2260">
        <f>IFERROR(ROUND(E2260/N2260,0),0)</f>
        <v>16</v>
      </c>
      <c r="S2260" t="str">
        <f t="shared" si="142"/>
        <v>games</v>
      </c>
      <c r="T2260" t="str">
        <f t="shared" si="143"/>
        <v>tabletop games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0">
        <f t="shared" si="140"/>
        <v>42731.804814814815</v>
      </c>
      <c r="K2261">
        <v>1480360736</v>
      </c>
      <c r="L2261" s="10">
        <f t="shared" si="141"/>
        <v>42721.804814814815</v>
      </c>
      <c r="M2261" t="b">
        <v>0</v>
      </c>
      <c r="N2261">
        <v>206</v>
      </c>
      <c r="O2261" t="b">
        <v>1</v>
      </c>
      <c r="P2261" t="s">
        <v>8297</v>
      </c>
      <c r="Q2261" s="6">
        <f>E2261/D2261</f>
        <v>18.670999999999999</v>
      </c>
      <c r="R2261">
        <f>IFERROR(ROUND(E2261/N2261,0),0)</f>
        <v>91</v>
      </c>
      <c r="S2261" t="str">
        <f t="shared" si="142"/>
        <v>games</v>
      </c>
      <c r="T2261" t="str">
        <f t="shared" si="143"/>
        <v>tabletop games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0">
        <f t="shared" si="140"/>
        <v>41743.975115740745</v>
      </c>
      <c r="K2262">
        <v>1393287850</v>
      </c>
      <c r="L2262" s="10">
        <f t="shared" si="141"/>
        <v>41714.016782407409</v>
      </c>
      <c r="M2262" t="b">
        <v>0</v>
      </c>
      <c r="N2262">
        <v>84</v>
      </c>
      <c r="O2262" t="b">
        <v>1</v>
      </c>
      <c r="P2262" t="s">
        <v>8297</v>
      </c>
      <c r="Q2262" s="6">
        <f>E2262/D2262</f>
        <v>3.2692000000000001</v>
      </c>
      <c r="R2262">
        <f>IFERROR(ROUND(E2262/N2262,0),0)</f>
        <v>97</v>
      </c>
      <c r="S2262" t="str">
        <f t="shared" si="142"/>
        <v>games</v>
      </c>
      <c r="T2262" t="str">
        <f t="shared" si="143"/>
        <v>tabletop games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0">
        <f t="shared" si="140"/>
        <v>42799.724768518514</v>
      </c>
      <c r="K2263">
        <v>1485278620</v>
      </c>
      <c r="L2263" s="10">
        <f t="shared" si="141"/>
        <v>42778.724768518514</v>
      </c>
      <c r="M2263" t="b">
        <v>0</v>
      </c>
      <c r="N2263">
        <v>210</v>
      </c>
      <c r="O2263" t="b">
        <v>1</v>
      </c>
      <c r="P2263" t="s">
        <v>8297</v>
      </c>
      <c r="Q2263" s="6">
        <f>E2263/D2263</f>
        <v>7.7949999999999999</v>
      </c>
      <c r="R2263">
        <f>IFERROR(ROUND(E2263/N2263,0),0)</f>
        <v>37</v>
      </c>
      <c r="S2263" t="str">
        <f t="shared" si="142"/>
        <v>games</v>
      </c>
      <c r="T2263" t="str">
        <f t="shared" si="143"/>
        <v>tabletop games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0">
        <f t="shared" si="140"/>
        <v>41980</v>
      </c>
      <c r="K2264">
        <v>1413295358</v>
      </c>
      <c r="L2264" s="10">
        <f t="shared" si="141"/>
        <v>41945.585162037038</v>
      </c>
      <c r="M2264" t="b">
        <v>0</v>
      </c>
      <c r="N2264">
        <v>181</v>
      </c>
      <c r="O2264" t="b">
        <v>1</v>
      </c>
      <c r="P2264" t="s">
        <v>8297</v>
      </c>
      <c r="Q2264" s="6">
        <f>E2264/D2264</f>
        <v>1.5415151515151515</v>
      </c>
      <c r="R2264">
        <f>IFERROR(ROUND(E2264/N2264,0),0)</f>
        <v>28</v>
      </c>
      <c r="S2264" t="str">
        <f t="shared" si="142"/>
        <v>games</v>
      </c>
      <c r="T2264" t="str">
        <f t="shared" si="143"/>
        <v>tabletop games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0">
        <f t="shared" si="140"/>
        <v>42054.832326388889</v>
      </c>
      <c r="K2265">
        <v>1420919913</v>
      </c>
      <c r="L2265" s="10">
        <f t="shared" si="141"/>
        <v>42033.832326388889</v>
      </c>
      <c r="M2265" t="b">
        <v>0</v>
      </c>
      <c r="N2265">
        <v>60</v>
      </c>
      <c r="O2265" t="b">
        <v>1</v>
      </c>
      <c r="P2265" t="s">
        <v>8297</v>
      </c>
      <c r="Q2265" s="6">
        <f>E2265/D2265</f>
        <v>1.1554666666666666</v>
      </c>
      <c r="R2265">
        <f>IFERROR(ROUND(E2265/N2265,0),0)</f>
        <v>144</v>
      </c>
      <c r="S2265" t="str">
        <f t="shared" si="142"/>
        <v>games</v>
      </c>
      <c r="T2265" t="str">
        <f t="shared" si="143"/>
        <v>tabletop games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0">
        <f t="shared" si="140"/>
        <v>42532.125</v>
      </c>
      <c r="K2266">
        <v>1462543114</v>
      </c>
      <c r="L2266" s="10">
        <f t="shared" si="141"/>
        <v>42515.582337962958</v>
      </c>
      <c r="M2266" t="b">
        <v>0</v>
      </c>
      <c r="N2266">
        <v>445</v>
      </c>
      <c r="O2266" t="b">
        <v>1</v>
      </c>
      <c r="P2266" t="s">
        <v>8297</v>
      </c>
      <c r="Q2266" s="6">
        <f>E2266/D2266</f>
        <v>1.8003333333333333</v>
      </c>
      <c r="R2266">
        <f>IFERROR(ROUND(E2266/N2266,0),0)</f>
        <v>24</v>
      </c>
      <c r="S2266" t="str">
        <f t="shared" si="142"/>
        <v>games</v>
      </c>
      <c r="T2266" t="str">
        <f t="shared" si="143"/>
        <v>tabletop games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0">
        <f t="shared" si="140"/>
        <v>42715.853090277778</v>
      </c>
      <c r="K2267">
        <v>1479241707</v>
      </c>
      <c r="L2267" s="10">
        <f t="shared" si="141"/>
        <v>42708.853090277778</v>
      </c>
      <c r="M2267" t="b">
        <v>0</v>
      </c>
      <c r="N2267">
        <v>17</v>
      </c>
      <c r="O2267" t="b">
        <v>1</v>
      </c>
      <c r="P2267" t="s">
        <v>8297</v>
      </c>
      <c r="Q2267" s="6">
        <f>E2267/D2267</f>
        <v>2.9849999999999999</v>
      </c>
      <c r="R2267">
        <f>IFERROR(ROUND(E2267/N2267,0),0)</f>
        <v>35</v>
      </c>
      <c r="S2267" t="str">
        <f t="shared" si="142"/>
        <v>games</v>
      </c>
      <c r="T2267" t="str">
        <f t="shared" si="143"/>
        <v>tabletop games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0">
        <f t="shared" si="140"/>
        <v>42506.083333333328</v>
      </c>
      <c r="K2268">
        <v>1460235592</v>
      </c>
      <c r="L2268" s="10">
        <f t="shared" si="141"/>
        <v>42488.874907407408</v>
      </c>
      <c r="M2268" t="b">
        <v>0</v>
      </c>
      <c r="N2268">
        <v>194</v>
      </c>
      <c r="O2268" t="b">
        <v>1</v>
      </c>
      <c r="P2268" t="s">
        <v>8297</v>
      </c>
      <c r="Q2268" s="6">
        <f>E2268/D2268</f>
        <v>3.2026666666666666</v>
      </c>
      <c r="R2268">
        <f>IFERROR(ROUND(E2268/N2268,0),0)</f>
        <v>25</v>
      </c>
      <c r="S2268" t="str">
        <f t="shared" si="142"/>
        <v>games</v>
      </c>
      <c r="T2268" t="str">
        <f t="shared" si="143"/>
        <v>tabletop games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0">
        <f t="shared" si="140"/>
        <v>42013.041666666672</v>
      </c>
      <c r="K2269">
        <v>1416945297</v>
      </c>
      <c r="L2269" s="10">
        <f t="shared" si="141"/>
        <v>41987.829826388886</v>
      </c>
      <c r="M2269" t="b">
        <v>0</v>
      </c>
      <c r="N2269">
        <v>404</v>
      </c>
      <c r="O2269" t="b">
        <v>1</v>
      </c>
      <c r="P2269" t="s">
        <v>8297</v>
      </c>
      <c r="Q2269" s="6">
        <f>E2269/D2269</f>
        <v>3.80525</v>
      </c>
      <c r="R2269">
        <f>IFERROR(ROUND(E2269/N2269,0),0)</f>
        <v>188</v>
      </c>
      <c r="S2269" t="str">
        <f t="shared" si="142"/>
        <v>games</v>
      </c>
      <c r="T2269" t="str">
        <f t="shared" si="143"/>
        <v>tabletop games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0">
        <f t="shared" si="140"/>
        <v>42825.082349537042</v>
      </c>
      <c r="K2270">
        <v>1486691915</v>
      </c>
      <c r="L2270" s="10">
        <f t="shared" si="141"/>
        <v>42795.082349537042</v>
      </c>
      <c r="M2270" t="b">
        <v>0</v>
      </c>
      <c r="N2270">
        <v>194</v>
      </c>
      <c r="O2270" t="b">
        <v>1</v>
      </c>
      <c r="P2270" t="s">
        <v>8297</v>
      </c>
      <c r="Q2270" s="6">
        <f>E2270/D2270</f>
        <v>1.026</v>
      </c>
      <c r="R2270">
        <f>IFERROR(ROUND(E2270/N2270,0),0)</f>
        <v>148</v>
      </c>
      <c r="S2270" t="str">
        <f t="shared" si="142"/>
        <v>games</v>
      </c>
      <c r="T2270" t="str">
        <f t="shared" si="143"/>
        <v>tabletop games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0">
        <f t="shared" si="140"/>
        <v>42820.208333333328</v>
      </c>
      <c r="K2271">
        <v>1486745663</v>
      </c>
      <c r="L2271" s="10">
        <f t="shared" si="141"/>
        <v>42795.704432870371</v>
      </c>
      <c r="M2271" t="b">
        <v>0</v>
      </c>
      <c r="N2271">
        <v>902</v>
      </c>
      <c r="O2271" t="b">
        <v>1</v>
      </c>
      <c r="P2271" t="s">
        <v>8297</v>
      </c>
      <c r="Q2271" s="6">
        <f>E2271/D2271</f>
        <v>18.016400000000001</v>
      </c>
      <c r="R2271">
        <f>IFERROR(ROUND(E2271/N2271,0),0)</f>
        <v>50</v>
      </c>
      <c r="S2271" t="str">
        <f t="shared" si="142"/>
        <v>games</v>
      </c>
      <c r="T2271" t="str">
        <f t="shared" si="143"/>
        <v>tabletop games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0">
        <f t="shared" si="140"/>
        <v>42764.915972222225</v>
      </c>
      <c r="K2272">
        <v>1482353513</v>
      </c>
      <c r="L2272" s="10">
        <f t="shared" si="141"/>
        <v>42744.869363425925</v>
      </c>
      <c r="M2272" t="b">
        <v>0</v>
      </c>
      <c r="N2272">
        <v>1670</v>
      </c>
      <c r="O2272" t="b">
        <v>1</v>
      </c>
      <c r="P2272" t="s">
        <v>8297</v>
      </c>
      <c r="Q2272" s="6">
        <f>E2272/D2272</f>
        <v>7.2024800000000004</v>
      </c>
      <c r="R2272">
        <f>IFERROR(ROUND(E2272/N2272,0),0)</f>
        <v>108</v>
      </c>
      <c r="S2272" t="str">
        <f t="shared" si="142"/>
        <v>games</v>
      </c>
      <c r="T2272" t="str">
        <f t="shared" si="143"/>
        <v>tabletop games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0">
        <f t="shared" si="140"/>
        <v>42733.000046296293</v>
      </c>
      <c r="K2273">
        <v>1478736004</v>
      </c>
      <c r="L2273" s="10">
        <f t="shared" si="141"/>
        <v>42703.000046296293</v>
      </c>
      <c r="M2273" t="b">
        <v>0</v>
      </c>
      <c r="N2273">
        <v>1328</v>
      </c>
      <c r="O2273" t="b">
        <v>1</v>
      </c>
      <c r="P2273" t="s">
        <v>8297</v>
      </c>
      <c r="Q2273" s="6">
        <f>E2273/D2273</f>
        <v>2.8309000000000002</v>
      </c>
      <c r="R2273">
        <f>IFERROR(ROUND(E2273/N2273,0),0)</f>
        <v>43</v>
      </c>
      <c r="S2273" t="str">
        <f t="shared" si="142"/>
        <v>games</v>
      </c>
      <c r="T2273" t="str">
        <f t="shared" si="143"/>
        <v>tabletop games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0">
        <f t="shared" si="140"/>
        <v>42364.699490740742</v>
      </c>
      <c r="K2274">
        <v>1446914836</v>
      </c>
      <c r="L2274" s="10">
        <f t="shared" si="141"/>
        <v>42334.699490740742</v>
      </c>
      <c r="M2274" t="b">
        <v>0</v>
      </c>
      <c r="N2274">
        <v>944</v>
      </c>
      <c r="O2274" t="b">
        <v>1</v>
      </c>
      <c r="P2274" t="s">
        <v>8297</v>
      </c>
      <c r="Q2274" s="6">
        <f>E2274/D2274</f>
        <v>13.566000000000001</v>
      </c>
      <c r="R2274">
        <f>IFERROR(ROUND(E2274/N2274,0),0)</f>
        <v>14</v>
      </c>
      <c r="S2274" t="str">
        <f t="shared" si="142"/>
        <v>games</v>
      </c>
      <c r="T2274" t="str">
        <f t="shared" si="143"/>
        <v>tabletop games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0">
        <f t="shared" si="140"/>
        <v>42825.507430555561</v>
      </c>
      <c r="K2275">
        <v>1487164242</v>
      </c>
      <c r="L2275" s="10">
        <f t="shared" si="141"/>
        <v>42800.549097222218</v>
      </c>
      <c r="M2275" t="b">
        <v>0</v>
      </c>
      <c r="N2275">
        <v>147</v>
      </c>
      <c r="O2275" t="b">
        <v>1</v>
      </c>
      <c r="P2275" t="s">
        <v>8297</v>
      </c>
      <c r="Q2275" s="6">
        <f>E2275/D2275</f>
        <v>2.2035999999999998</v>
      </c>
      <c r="R2275">
        <f>IFERROR(ROUND(E2275/N2275,0),0)</f>
        <v>37</v>
      </c>
      <c r="S2275" t="str">
        <f t="shared" si="142"/>
        <v>games</v>
      </c>
      <c r="T2275" t="str">
        <f t="shared" si="143"/>
        <v>tabletop games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0">
        <f t="shared" si="140"/>
        <v>41712.500659722224</v>
      </c>
      <c r="K2276">
        <v>1390564857</v>
      </c>
      <c r="L2276" s="10">
        <f t="shared" si="141"/>
        <v>41682.500659722224</v>
      </c>
      <c r="M2276" t="b">
        <v>0</v>
      </c>
      <c r="N2276">
        <v>99</v>
      </c>
      <c r="O2276" t="b">
        <v>1</v>
      </c>
      <c r="P2276" t="s">
        <v>8297</v>
      </c>
      <c r="Q2276" s="6">
        <f>E2276/D2276</f>
        <v>1.196</v>
      </c>
      <c r="R2276">
        <f>IFERROR(ROUND(E2276/N2276,0),0)</f>
        <v>30</v>
      </c>
      <c r="S2276" t="str">
        <f t="shared" si="142"/>
        <v>games</v>
      </c>
      <c r="T2276" t="str">
        <f t="shared" si="143"/>
        <v>tabletop games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0">
        <f t="shared" si="140"/>
        <v>42014.616655092592</v>
      </c>
      <c r="K2277">
        <v>1416667679</v>
      </c>
      <c r="L2277" s="10">
        <f t="shared" si="141"/>
        <v>41984.616655092592</v>
      </c>
      <c r="M2277" t="b">
        <v>0</v>
      </c>
      <c r="N2277">
        <v>79</v>
      </c>
      <c r="O2277" t="b">
        <v>1</v>
      </c>
      <c r="P2277" t="s">
        <v>8297</v>
      </c>
      <c r="Q2277" s="6">
        <f>E2277/D2277</f>
        <v>4.0776923076923079</v>
      </c>
      <c r="R2277">
        <f>IFERROR(ROUND(E2277/N2277,0),0)</f>
        <v>34</v>
      </c>
      <c r="S2277" t="str">
        <f t="shared" si="142"/>
        <v>games</v>
      </c>
      <c r="T2277" t="str">
        <f t="shared" si="143"/>
        <v>tabletop games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0">
        <f t="shared" si="140"/>
        <v>41663.651493055557</v>
      </c>
      <c r="K2278">
        <v>1386344289</v>
      </c>
      <c r="L2278" s="10">
        <f t="shared" si="141"/>
        <v>41633.651493055557</v>
      </c>
      <c r="M2278" t="b">
        <v>0</v>
      </c>
      <c r="N2278">
        <v>75</v>
      </c>
      <c r="O2278" t="b">
        <v>1</v>
      </c>
      <c r="P2278" t="s">
        <v>8297</v>
      </c>
      <c r="Q2278" s="6">
        <f>E2278/D2278</f>
        <v>1.0581826105905425</v>
      </c>
      <c r="R2278">
        <f>IFERROR(ROUND(E2278/N2278,0),0)</f>
        <v>65</v>
      </c>
      <c r="S2278" t="str">
        <f t="shared" si="142"/>
        <v>games</v>
      </c>
      <c r="T2278" t="str">
        <f t="shared" si="143"/>
        <v>tabletop games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0">
        <f t="shared" si="140"/>
        <v>40985.678506944445</v>
      </c>
      <c r="K2279">
        <v>1327767423</v>
      </c>
      <c r="L2279" s="10">
        <f t="shared" si="141"/>
        <v>40955.678506944445</v>
      </c>
      <c r="M2279" t="b">
        <v>0</v>
      </c>
      <c r="N2279">
        <v>207</v>
      </c>
      <c r="O2279" t="b">
        <v>1</v>
      </c>
      <c r="P2279" t="s">
        <v>8297</v>
      </c>
      <c r="Q2279" s="6">
        <f>E2279/D2279</f>
        <v>1.4108235294117648</v>
      </c>
      <c r="R2279">
        <f>IFERROR(ROUND(E2279/N2279,0),0)</f>
        <v>58</v>
      </c>
      <c r="S2279" t="str">
        <f t="shared" si="142"/>
        <v>games</v>
      </c>
      <c r="T2279" t="str">
        <f t="shared" si="143"/>
        <v>tabletop games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0">
        <f t="shared" si="140"/>
        <v>42391.957638888889</v>
      </c>
      <c r="K2280">
        <v>1448902867</v>
      </c>
      <c r="L2280" s="10">
        <f t="shared" si="141"/>
        <v>42357.709108796298</v>
      </c>
      <c r="M2280" t="b">
        <v>0</v>
      </c>
      <c r="N2280">
        <v>102</v>
      </c>
      <c r="O2280" t="b">
        <v>1</v>
      </c>
      <c r="P2280" t="s">
        <v>8297</v>
      </c>
      <c r="Q2280" s="6">
        <f>E2280/D2280</f>
        <v>2.7069999999999999</v>
      </c>
      <c r="R2280">
        <f>IFERROR(ROUND(E2280/N2280,0),0)</f>
        <v>53</v>
      </c>
      <c r="S2280" t="str">
        <f t="shared" si="142"/>
        <v>games</v>
      </c>
      <c r="T2280" t="str">
        <f t="shared" si="143"/>
        <v>tabletop games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0">
        <f t="shared" si="140"/>
        <v>42058.166666666672</v>
      </c>
      <c r="K2281">
        <v>1421436099</v>
      </c>
      <c r="L2281" s="10">
        <f t="shared" si="141"/>
        <v>42039.806701388894</v>
      </c>
      <c r="M2281" t="b">
        <v>0</v>
      </c>
      <c r="N2281">
        <v>32</v>
      </c>
      <c r="O2281" t="b">
        <v>1</v>
      </c>
      <c r="P2281" t="s">
        <v>8297</v>
      </c>
      <c r="Q2281" s="6">
        <f>E2281/D2281</f>
        <v>1.538</v>
      </c>
      <c r="R2281">
        <f>IFERROR(ROUND(E2281/N2281,0),0)</f>
        <v>48</v>
      </c>
      <c r="S2281" t="str">
        <f t="shared" si="142"/>
        <v>games</v>
      </c>
      <c r="T2281" t="str">
        <f t="shared" si="143"/>
        <v>tabletop games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0">
        <f t="shared" si="140"/>
        <v>42283.624895833331</v>
      </c>
      <c r="K2282">
        <v>1439909991</v>
      </c>
      <c r="L2282" s="10">
        <f t="shared" si="141"/>
        <v>42253.624895833331</v>
      </c>
      <c r="M2282" t="b">
        <v>0</v>
      </c>
      <c r="N2282">
        <v>480</v>
      </c>
      <c r="O2282" t="b">
        <v>1</v>
      </c>
      <c r="P2282" t="s">
        <v>8297</v>
      </c>
      <c r="Q2282" s="6">
        <f>E2282/D2282</f>
        <v>4.0357653061224488</v>
      </c>
      <c r="R2282">
        <f>IFERROR(ROUND(E2282/N2282,0),0)</f>
        <v>82</v>
      </c>
      <c r="S2282" t="str">
        <f t="shared" si="142"/>
        <v>games</v>
      </c>
      <c r="T2282" t="str">
        <f t="shared" si="143"/>
        <v>tabletop games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0">
        <f t="shared" si="140"/>
        <v>40768.284722222219</v>
      </c>
      <c r="K2283">
        <v>1306219897</v>
      </c>
      <c r="L2283" s="10">
        <f t="shared" si="141"/>
        <v>40706.285844907405</v>
      </c>
      <c r="M2283" t="b">
        <v>0</v>
      </c>
      <c r="N2283">
        <v>11</v>
      </c>
      <c r="O2283" t="b">
        <v>1</v>
      </c>
      <c r="P2283" t="s">
        <v>8276</v>
      </c>
      <c r="Q2283" s="6">
        <f>E2283/D2283</f>
        <v>1.85</v>
      </c>
      <c r="R2283">
        <f>IFERROR(ROUND(E2283/N2283,0),0)</f>
        <v>50</v>
      </c>
      <c r="S2283" t="str">
        <f t="shared" si="142"/>
        <v>music</v>
      </c>
      <c r="T2283" t="str">
        <f t="shared" si="143"/>
        <v>rock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0">
        <f t="shared" si="140"/>
        <v>42402.17460648148</v>
      </c>
      <c r="K2284">
        <v>1447560686</v>
      </c>
      <c r="L2284" s="10">
        <f t="shared" si="141"/>
        <v>42342.17460648148</v>
      </c>
      <c r="M2284" t="b">
        <v>0</v>
      </c>
      <c r="N2284">
        <v>12</v>
      </c>
      <c r="O2284" t="b">
        <v>1</v>
      </c>
      <c r="P2284" t="s">
        <v>8276</v>
      </c>
      <c r="Q2284" s="6">
        <f>E2284/D2284</f>
        <v>1.8533333333333333</v>
      </c>
      <c r="R2284">
        <f>IFERROR(ROUND(E2284/N2284,0),0)</f>
        <v>116</v>
      </c>
      <c r="S2284" t="str">
        <f t="shared" si="142"/>
        <v>music</v>
      </c>
      <c r="T2284" t="str">
        <f t="shared" si="143"/>
        <v>rock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0">
        <f t="shared" si="140"/>
        <v>41057.083379629628</v>
      </c>
      <c r="K2285">
        <v>1331348404</v>
      </c>
      <c r="L2285" s="10">
        <f t="shared" si="141"/>
        <v>40997.125046296293</v>
      </c>
      <c r="M2285" t="b">
        <v>0</v>
      </c>
      <c r="N2285">
        <v>48</v>
      </c>
      <c r="O2285" t="b">
        <v>1</v>
      </c>
      <c r="P2285" t="s">
        <v>8276</v>
      </c>
      <c r="Q2285" s="6">
        <f>E2285/D2285</f>
        <v>1.0085533333333332</v>
      </c>
      <c r="R2285">
        <f>IFERROR(ROUND(E2285/N2285,0),0)</f>
        <v>63</v>
      </c>
      <c r="S2285" t="str">
        <f t="shared" si="142"/>
        <v>music</v>
      </c>
      <c r="T2285" t="str">
        <f t="shared" si="143"/>
        <v>rock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0">
        <f t="shared" si="140"/>
        <v>40633.166666666664</v>
      </c>
      <c r="K2286">
        <v>1297451245</v>
      </c>
      <c r="L2286" s="10">
        <f t="shared" si="141"/>
        <v>40604.796817129631</v>
      </c>
      <c r="M2286" t="b">
        <v>0</v>
      </c>
      <c r="N2286">
        <v>59</v>
      </c>
      <c r="O2286" t="b">
        <v>1</v>
      </c>
      <c r="P2286" t="s">
        <v>8276</v>
      </c>
      <c r="Q2286" s="6">
        <f>E2286/D2286</f>
        <v>1.0622116666666668</v>
      </c>
      <c r="R2286">
        <f>IFERROR(ROUND(E2286/N2286,0),0)</f>
        <v>108</v>
      </c>
      <c r="S2286" t="str">
        <f t="shared" si="142"/>
        <v>music</v>
      </c>
      <c r="T2286" t="str">
        <f t="shared" si="143"/>
        <v>rock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0">
        <f t="shared" si="140"/>
        <v>41108.185682870375</v>
      </c>
      <c r="K2287">
        <v>1338352043</v>
      </c>
      <c r="L2287" s="10">
        <f t="shared" si="141"/>
        <v>41078.185682870375</v>
      </c>
      <c r="M2287" t="b">
        <v>0</v>
      </c>
      <c r="N2287">
        <v>79</v>
      </c>
      <c r="O2287" t="b">
        <v>1</v>
      </c>
      <c r="P2287" t="s">
        <v>8276</v>
      </c>
      <c r="Q2287" s="6">
        <f>E2287/D2287</f>
        <v>1.2136666666666667</v>
      </c>
      <c r="R2287">
        <f>IFERROR(ROUND(E2287/N2287,0),0)</f>
        <v>46</v>
      </c>
      <c r="S2287" t="str">
        <f t="shared" si="142"/>
        <v>music</v>
      </c>
      <c r="T2287" t="str">
        <f t="shared" si="143"/>
        <v>rock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0">
        <f t="shared" si="140"/>
        <v>41542.165972222225</v>
      </c>
      <c r="K2288">
        <v>1376003254</v>
      </c>
      <c r="L2288" s="10">
        <f t="shared" si="141"/>
        <v>41513.963587962964</v>
      </c>
      <c r="M2288" t="b">
        <v>0</v>
      </c>
      <c r="N2288">
        <v>14</v>
      </c>
      <c r="O2288" t="b">
        <v>1</v>
      </c>
      <c r="P2288" t="s">
        <v>8276</v>
      </c>
      <c r="Q2288" s="6">
        <f>E2288/D2288</f>
        <v>1.0006666666666666</v>
      </c>
      <c r="R2288">
        <f>IFERROR(ROUND(E2288/N2288,0),0)</f>
        <v>107</v>
      </c>
      <c r="S2288" t="str">
        <f t="shared" si="142"/>
        <v>music</v>
      </c>
      <c r="T2288" t="str">
        <f t="shared" si="143"/>
        <v>rock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0">
        <f t="shared" si="140"/>
        <v>41832.667361111111</v>
      </c>
      <c r="K2289">
        <v>1401724860</v>
      </c>
      <c r="L2289" s="10">
        <f t="shared" si="141"/>
        <v>41811.667361111111</v>
      </c>
      <c r="M2289" t="b">
        <v>0</v>
      </c>
      <c r="N2289">
        <v>106</v>
      </c>
      <c r="O2289" t="b">
        <v>1</v>
      </c>
      <c r="P2289" t="s">
        <v>8276</v>
      </c>
      <c r="Q2289" s="6">
        <f>E2289/D2289</f>
        <v>1.1997755555555556</v>
      </c>
      <c r="R2289">
        <f>IFERROR(ROUND(E2289/N2289,0),0)</f>
        <v>51</v>
      </c>
      <c r="S2289" t="str">
        <f t="shared" si="142"/>
        <v>music</v>
      </c>
      <c r="T2289" t="str">
        <f t="shared" si="143"/>
        <v>rock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0">
        <f t="shared" si="140"/>
        <v>41105.75</v>
      </c>
      <c r="K2290">
        <v>1339098689</v>
      </c>
      <c r="L2290" s="10">
        <f t="shared" si="141"/>
        <v>41086.827418981484</v>
      </c>
      <c r="M2290" t="b">
        <v>0</v>
      </c>
      <c r="N2290">
        <v>25</v>
      </c>
      <c r="O2290" t="b">
        <v>1</v>
      </c>
      <c r="P2290" t="s">
        <v>8276</v>
      </c>
      <c r="Q2290" s="6">
        <f>E2290/D2290</f>
        <v>1.0009999999999999</v>
      </c>
      <c r="R2290">
        <f>IFERROR(ROUND(E2290/N2290,0),0)</f>
        <v>40</v>
      </c>
      <c r="S2290" t="str">
        <f t="shared" si="142"/>
        <v>music</v>
      </c>
      <c r="T2290" t="str">
        <f t="shared" si="143"/>
        <v>rock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0">
        <f t="shared" si="140"/>
        <v>41633.973611111112</v>
      </c>
      <c r="K2291">
        <v>1382659060</v>
      </c>
      <c r="L2291" s="10">
        <f t="shared" si="141"/>
        <v>41590.998379629629</v>
      </c>
      <c r="M2291" t="b">
        <v>0</v>
      </c>
      <c r="N2291">
        <v>25</v>
      </c>
      <c r="O2291" t="b">
        <v>1</v>
      </c>
      <c r="P2291" t="s">
        <v>8276</v>
      </c>
      <c r="Q2291" s="6">
        <f>E2291/D2291</f>
        <v>1.0740000000000001</v>
      </c>
      <c r="R2291">
        <f>IFERROR(ROUND(E2291/N2291,0),0)</f>
        <v>64</v>
      </c>
      <c r="S2291" t="str">
        <f t="shared" si="142"/>
        <v>music</v>
      </c>
      <c r="T2291" t="str">
        <f t="shared" si="143"/>
        <v>rock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0">
        <f t="shared" si="140"/>
        <v>40167.708333333336</v>
      </c>
      <c r="K2292">
        <v>1252908330</v>
      </c>
      <c r="L2292" s="10">
        <f t="shared" si="141"/>
        <v>40089.253819444442</v>
      </c>
      <c r="M2292" t="b">
        <v>0</v>
      </c>
      <c r="N2292">
        <v>29</v>
      </c>
      <c r="O2292" t="b">
        <v>1</v>
      </c>
      <c r="P2292" t="s">
        <v>8276</v>
      </c>
      <c r="Q2292" s="6">
        <f>E2292/D2292</f>
        <v>1.0406666666666666</v>
      </c>
      <c r="R2292">
        <f>IFERROR(ROUND(E2292/N2292,0),0)</f>
        <v>54</v>
      </c>
      <c r="S2292" t="str">
        <f t="shared" si="142"/>
        <v>music</v>
      </c>
      <c r="T2292" t="str">
        <f t="shared" si="143"/>
        <v>rock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0">
        <f t="shared" si="140"/>
        <v>41041.166666666664</v>
      </c>
      <c r="K2293">
        <v>1332199618</v>
      </c>
      <c r="L2293" s="10">
        <f t="shared" si="141"/>
        <v>41006.977060185185</v>
      </c>
      <c r="M2293" t="b">
        <v>0</v>
      </c>
      <c r="N2293">
        <v>43</v>
      </c>
      <c r="O2293" t="b">
        <v>1</v>
      </c>
      <c r="P2293" t="s">
        <v>8276</v>
      </c>
      <c r="Q2293" s="6">
        <f>E2293/D2293</f>
        <v>1.728</v>
      </c>
      <c r="R2293">
        <f>IFERROR(ROUND(E2293/N2293,0),0)</f>
        <v>100</v>
      </c>
      <c r="S2293" t="str">
        <f t="shared" si="142"/>
        <v>music</v>
      </c>
      <c r="T2293" t="str">
        <f t="shared" si="143"/>
        <v>rock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0">
        <f t="shared" si="140"/>
        <v>41036.697638888887</v>
      </c>
      <c r="K2294">
        <v>1332175476</v>
      </c>
      <c r="L2294" s="10">
        <f t="shared" si="141"/>
        <v>41006.697638888887</v>
      </c>
      <c r="M2294" t="b">
        <v>0</v>
      </c>
      <c r="N2294">
        <v>46</v>
      </c>
      <c r="O2294" t="b">
        <v>1</v>
      </c>
      <c r="P2294" t="s">
        <v>8276</v>
      </c>
      <c r="Q2294" s="6">
        <f>E2294/D2294</f>
        <v>1.072505</v>
      </c>
      <c r="R2294">
        <f>IFERROR(ROUND(E2294/N2294,0),0)</f>
        <v>47</v>
      </c>
      <c r="S2294" t="str">
        <f t="shared" si="142"/>
        <v>music</v>
      </c>
      <c r="T2294" t="str">
        <f t="shared" si="143"/>
        <v>rock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0">
        <f t="shared" si="140"/>
        <v>41196.165972222225</v>
      </c>
      <c r="K2295">
        <v>1346345999</v>
      </c>
      <c r="L2295" s="10">
        <f t="shared" si="141"/>
        <v>41170.708321759259</v>
      </c>
      <c r="M2295" t="b">
        <v>0</v>
      </c>
      <c r="N2295">
        <v>27</v>
      </c>
      <c r="O2295" t="b">
        <v>1</v>
      </c>
      <c r="P2295" t="s">
        <v>8276</v>
      </c>
      <c r="Q2295" s="6">
        <f>E2295/D2295</f>
        <v>1.0823529411764705</v>
      </c>
      <c r="R2295">
        <f>IFERROR(ROUND(E2295/N2295,0),0)</f>
        <v>34</v>
      </c>
      <c r="S2295" t="str">
        <f t="shared" si="142"/>
        <v>music</v>
      </c>
      <c r="T2295" t="str">
        <f t="shared" si="143"/>
        <v>rock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0">
        <f t="shared" si="140"/>
        <v>41313.72314814815</v>
      </c>
      <c r="K2296">
        <v>1356110480</v>
      </c>
      <c r="L2296" s="10">
        <f t="shared" si="141"/>
        <v>41283.72314814815</v>
      </c>
      <c r="M2296" t="b">
        <v>0</v>
      </c>
      <c r="N2296">
        <v>112</v>
      </c>
      <c r="O2296" t="b">
        <v>1</v>
      </c>
      <c r="P2296" t="s">
        <v>8276</v>
      </c>
      <c r="Q2296" s="6">
        <f>E2296/D2296</f>
        <v>1.4608079999999999</v>
      </c>
      <c r="R2296">
        <f>IFERROR(ROUND(E2296/N2296,0),0)</f>
        <v>65</v>
      </c>
      <c r="S2296" t="str">
        <f t="shared" si="142"/>
        <v>music</v>
      </c>
      <c r="T2296" t="str">
        <f t="shared" si="143"/>
        <v>rock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0">
        <f t="shared" si="140"/>
        <v>41319.954351851848</v>
      </c>
      <c r="K2297">
        <v>1356648856</v>
      </c>
      <c r="L2297" s="10">
        <f t="shared" si="141"/>
        <v>41289.954351851848</v>
      </c>
      <c r="M2297" t="b">
        <v>0</v>
      </c>
      <c r="N2297">
        <v>34</v>
      </c>
      <c r="O2297" t="b">
        <v>1</v>
      </c>
      <c r="P2297" t="s">
        <v>8276</v>
      </c>
      <c r="Q2297" s="6">
        <f>E2297/D2297</f>
        <v>1.2524999999999999</v>
      </c>
      <c r="R2297">
        <f>IFERROR(ROUND(E2297/N2297,0),0)</f>
        <v>44</v>
      </c>
      <c r="S2297" t="str">
        <f t="shared" si="142"/>
        <v>music</v>
      </c>
      <c r="T2297" t="str">
        <f t="shared" si="143"/>
        <v>rock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0">
        <f t="shared" si="140"/>
        <v>40981.731782407405</v>
      </c>
      <c r="K2298">
        <v>1326994426</v>
      </c>
      <c r="L2298" s="10">
        <f t="shared" si="141"/>
        <v>40946.731782407405</v>
      </c>
      <c r="M2298" t="b">
        <v>0</v>
      </c>
      <c r="N2298">
        <v>145</v>
      </c>
      <c r="O2298" t="b">
        <v>1</v>
      </c>
      <c r="P2298" t="s">
        <v>8276</v>
      </c>
      <c r="Q2298" s="6">
        <f>E2298/D2298</f>
        <v>1.4907142857142857</v>
      </c>
      <c r="R2298">
        <f>IFERROR(ROUND(E2298/N2298,0),0)</f>
        <v>72</v>
      </c>
      <c r="S2298" t="str">
        <f t="shared" si="142"/>
        <v>music</v>
      </c>
      <c r="T2298" t="str">
        <f t="shared" si="143"/>
        <v>rock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0">
        <f t="shared" si="140"/>
        <v>41001.165972222225</v>
      </c>
      <c r="K2299">
        <v>1328749249</v>
      </c>
      <c r="L2299" s="10">
        <f t="shared" si="141"/>
        <v>40967.042233796295</v>
      </c>
      <c r="M2299" t="b">
        <v>0</v>
      </c>
      <c r="N2299">
        <v>19</v>
      </c>
      <c r="O2299" t="b">
        <v>1</v>
      </c>
      <c r="P2299" t="s">
        <v>8276</v>
      </c>
      <c r="Q2299" s="6">
        <f>E2299/D2299</f>
        <v>1.006</v>
      </c>
      <c r="R2299">
        <f>IFERROR(ROUND(E2299/N2299,0),0)</f>
        <v>53</v>
      </c>
      <c r="S2299" t="str">
        <f t="shared" si="142"/>
        <v>music</v>
      </c>
      <c r="T2299" t="str">
        <f t="shared" si="143"/>
        <v>rock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0">
        <f t="shared" si="140"/>
        <v>41743.798993055556</v>
      </c>
      <c r="K2300">
        <v>1393272633</v>
      </c>
      <c r="L2300" s="10">
        <f t="shared" si="141"/>
        <v>41713.84065972222</v>
      </c>
      <c r="M2300" t="b">
        <v>0</v>
      </c>
      <c r="N2300">
        <v>288</v>
      </c>
      <c r="O2300" t="b">
        <v>1</v>
      </c>
      <c r="P2300" t="s">
        <v>8276</v>
      </c>
      <c r="Q2300" s="6">
        <f>E2300/D2300</f>
        <v>1.0507333333333333</v>
      </c>
      <c r="R2300">
        <f>IFERROR(ROUND(E2300/N2300,0),0)</f>
        <v>109</v>
      </c>
      <c r="S2300" t="str">
        <f t="shared" si="142"/>
        <v>music</v>
      </c>
      <c r="T2300" t="str">
        <f t="shared" si="143"/>
        <v>rock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0">
        <f t="shared" si="140"/>
        <v>40599.032511574071</v>
      </c>
      <c r="K2301">
        <v>1295657209</v>
      </c>
      <c r="L2301" s="10">
        <f t="shared" si="141"/>
        <v>40584.032511574071</v>
      </c>
      <c r="M2301" t="b">
        <v>0</v>
      </c>
      <c r="N2301">
        <v>14</v>
      </c>
      <c r="O2301" t="b">
        <v>1</v>
      </c>
      <c r="P2301" t="s">
        <v>8276</v>
      </c>
      <c r="Q2301" s="6">
        <f>E2301/D2301</f>
        <v>3.5016666666666665</v>
      </c>
      <c r="R2301">
        <f>IFERROR(ROUND(E2301/N2301,0),0)</f>
        <v>75</v>
      </c>
      <c r="S2301" t="str">
        <f t="shared" si="142"/>
        <v>music</v>
      </c>
      <c r="T2301" t="str">
        <f t="shared" si="143"/>
        <v>rock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0">
        <f t="shared" si="140"/>
        <v>41107.727037037039</v>
      </c>
      <c r="K2302">
        <v>1339694816</v>
      </c>
      <c r="L2302" s="10">
        <f t="shared" si="141"/>
        <v>41093.727037037039</v>
      </c>
      <c r="M2302" t="b">
        <v>0</v>
      </c>
      <c r="N2302">
        <v>7</v>
      </c>
      <c r="O2302" t="b">
        <v>1</v>
      </c>
      <c r="P2302" t="s">
        <v>8276</v>
      </c>
      <c r="Q2302" s="6">
        <f>E2302/D2302</f>
        <v>1.0125</v>
      </c>
      <c r="R2302">
        <f>IFERROR(ROUND(E2302/N2302,0),0)</f>
        <v>116</v>
      </c>
      <c r="S2302" t="str">
        <f t="shared" si="142"/>
        <v>music</v>
      </c>
      <c r="T2302" t="str">
        <f t="shared" si="143"/>
        <v>rock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0">
        <f t="shared" si="140"/>
        <v>41465.146944444445</v>
      </c>
      <c r="K2303">
        <v>1369193496</v>
      </c>
      <c r="L2303" s="10">
        <f t="shared" si="141"/>
        <v>41435.146944444445</v>
      </c>
      <c r="M2303" t="b">
        <v>1</v>
      </c>
      <c r="N2303">
        <v>211</v>
      </c>
      <c r="O2303" t="b">
        <v>1</v>
      </c>
      <c r="P2303" t="s">
        <v>8279</v>
      </c>
      <c r="Q2303" s="6">
        <f>E2303/D2303</f>
        <v>1.336044</v>
      </c>
      <c r="R2303">
        <f>IFERROR(ROUND(E2303/N2303,0),0)</f>
        <v>32</v>
      </c>
      <c r="S2303" t="str">
        <f t="shared" si="142"/>
        <v>music</v>
      </c>
      <c r="T2303" t="str">
        <f t="shared" si="143"/>
        <v>indie rock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0">
        <f t="shared" si="140"/>
        <v>41658.291666666664</v>
      </c>
      <c r="K2304">
        <v>1385585434</v>
      </c>
      <c r="L2304" s="10">
        <f t="shared" si="141"/>
        <v>41624.868449074071</v>
      </c>
      <c r="M2304" t="b">
        <v>1</v>
      </c>
      <c r="N2304">
        <v>85</v>
      </c>
      <c r="O2304" t="b">
        <v>1</v>
      </c>
      <c r="P2304" t="s">
        <v>8279</v>
      </c>
      <c r="Q2304" s="6">
        <f>E2304/D2304</f>
        <v>1.7065217391304348</v>
      </c>
      <c r="R2304">
        <f>IFERROR(ROUND(E2304/N2304,0),0)</f>
        <v>46</v>
      </c>
      <c r="S2304" t="str">
        <f t="shared" si="142"/>
        <v>music</v>
      </c>
      <c r="T2304" t="str">
        <f t="shared" si="143"/>
        <v>indie rock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0">
        <f t="shared" si="140"/>
        <v>40909.152731481481</v>
      </c>
      <c r="K2305">
        <v>1320287996</v>
      </c>
      <c r="L2305" s="10">
        <f t="shared" si="141"/>
        <v>40869.111064814817</v>
      </c>
      <c r="M2305" t="b">
        <v>1</v>
      </c>
      <c r="N2305">
        <v>103</v>
      </c>
      <c r="O2305" t="b">
        <v>1</v>
      </c>
      <c r="P2305" t="s">
        <v>8279</v>
      </c>
      <c r="Q2305" s="6">
        <f>E2305/D2305</f>
        <v>1.0935829457364341</v>
      </c>
      <c r="R2305">
        <f>IFERROR(ROUND(E2305/N2305,0),0)</f>
        <v>68</v>
      </c>
      <c r="S2305" t="str">
        <f t="shared" si="142"/>
        <v>music</v>
      </c>
      <c r="T2305" t="str">
        <f t="shared" si="143"/>
        <v>indie rock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0">
        <f t="shared" si="140"/>
        <v>40563.207638888889</v>
      </c>
      <c r="K2306">
        <v>1290281691</v>
      </c>
      <c r="L2306" s="10">
        <f t="shared" si="141"/>
        <v>40521.815868055557</v>
      </c>
      <c r="M2306" t="b">
        <v>1</v>
      </c>
      <c r="N2306">
        <v>113</v>
      </c>
      <c r="O2306" t="b">
        <v>1</v>
      </c>
      <c r="P2306" t="s">
        <v>8279</v>
      </c>
      <c r="Q2306" s="6">
        <f>E2306/D2306</f>
        <v>1.0070033333333335</v>
      </c>
      <c r="R2306">
        <f>IFERROR(ROUND(E2306/N2306,0),0)</f>
        <v>53</v>
      </c>
      <c r="S2306" t="str">
        <f t="shared" si="142"/>
        <v>music</v>
      </c>
      <c r="T2306" t="str">
        <f t="shared" si="143"/>
        <v>indie rock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0">
        <f t="shared" ref="J2307:J2370" si="144">(I2307/86400)+25569+(-5+24)</f>
        <v>41878.75</v>
      </c>
      <c r="K2307">
        <v>1405356072</v>
      </c>
      <c r="L2307" s="10">
        <f t="shared" ref="L2307:L2370" si="145">(K2307/86400)+25569+(-5+24)</f>
        <v>41853.695277777777</v>
      </c>
      <c r="M2307" t="b">
        <v>1</v>
      </c>
      <c r="N2307">
        <v>167</v>
      </c>
      <c r="O2307" t="b">
        <v>1</v>
      </c>
      <c r="P2307" t="s">
        <v>8279</v>
      </c>
      <c r="Q2307" s="6">
        <f>E2307/D2307</f>
        <v>1.0122777777777778</v>
      </c>
      <c r="R2307">
        <f>IFERROR(ROUND(E2307/N2307,0),0)</f>
        <v>109</v>
      </c>
      <c r="S2307" t="str">
        <f t="shared" ref="S2307:S2370" si="146">LEFT(P2307,FIND("/",P2307)-1)</f>
        <v>music</v>
      </c>
      <c r="T2307" t="str">
        <f t="shared" ref="T2307:T2370" si="147">RIGHT(P2307,LEN(P2307)-FIND("/",P2307))</f>
        <v>indie rock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0">
        <f t="shared" si="144"/>
        <v>40997.16815972222</v>
      </c>
      <c r="K2308">
        <v>1328760129</v>
      </c>
      <c r="L2308" s="10">
        <f t="shared" si="145"/>
        <v>40967.16815972222</v>
      </c>
      <c r="M2308" t="b">
        <v>1</v>
      </c>
      <c r="N2308">
        <v>73</v>
      </c>
      <c r="O2308" t="b">
        <v>1</v>
      </c>
      <c r="P2308" t="s">
        <v>8279</v>
      </c>
      <c r="Q2308" s="6">
        <f>E2308/D2308</f>
        <v>1.0675857142857144</v>
      </c>
      <c r="R2308">
        <f>IFERROR(ROUND(E2308/N2308,0),0)</f>
        <v>51</v>
      </c>
      <c r="S2308" t="str">
        <f t="shared" si="146"/>
        <v>music</v>
      </c>
      <c r="T2308" t="str">
        <f t="shared" si="147"/>
        <v>indie rock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0">
        <f t="shared" si="144"/>
        <v>41053.802407407406</v>
      </c>
      <c r="K2309">
        <v>1333653333</v>
      </c>
      <c r="L2309" s="10">
        <f t="shared" si="145"/>
        <v>41023.802465277782</v>
      </c>
      <c r="M2309" t="b">
        <v>1</v>
      </c>
      <c r="N2309">
        <v>75</v>
      </c>
      <c r="O2309" t="b">
        <v>1</v>
      </c>
      <c r="P2309" t="s">
        <v>8279</v>
      </c>
      <c r="Q2309" s="6">
        <f>E2309/D2309</f>
        <v>1.0665777537961894</v>
      </c>
      <c r="R2309">
        <f>IFERROR(ROUND(E2309/N2309,0),0)</f>
        <v>28</v>
      </c>
      <c r="S2309" t="str">
        <f t="shared" si="146"/>
        <v>music</v>
      </c>
      <c r="T2309" t="str">
        <f t="shared" si="147"/>
        <v>indie rock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0">
        <f t="shared" si="144"/>
        <v>41899.041666666664</v>
      </c>
      <c r="K2310">
        <v>1406847996</v>
      </c>
      <c r="L2310" s="10">
        <f t="shared" si="145"/>
        <v>41870.962916666671</v>
      </c>
      <c r="M2310" t="b">
        <v>1</v>
      </c>
      <c r="N2310">
        <v>614</v>
      </c>
      <c r="O2310" t="b">
        <v>1</v>
      </c>
      <c r="P2310" t="s">
        <v>8279</v>
      </c>
      <c r="Q2310" s="6">
        <f>E2310/D2310</f>
        <v>1.0130622</v>
      </c>
      <c r="R2310">
        <f>IFERROR(ROUND(E2310/N2310,0),0)</f>
        <v>82</v>
      </c>
      <c r="S2310" t="str">
        <f t="shared" si="146"/>
        <v>music</v>
      </c>
      <c r="T2310" t="str">
        <f t="shared" si="147"/>
        <v>indie rock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0">
        <f t="shared" si="144"/>
        <v>41361.987696759257</v>
      </c>
      <c r="K2311">
        <v>1359848537</v>
      </c>
      <c r="L2311" s="10">
        <f t="shared" si="145"/>
        <v>41326.987696759257</v>
      </c>
      <c r="M2311" t="b">
        <v>1</v>
      </c>
      <c r="N2311">
        <v>107</v>
      </c>
      <c r="O2311" t="b">
        <v>1</v>
      </c>
      <c r="P2311" t="s">
        <v>8279</v>
      </c>
      <c r="Q2311" s="6">
        <f>E2311/D2311</f>
        <v>1.0667450000000001</v>
      </c>
      <c r="R2311">
        <f>IFERROR(ROUND(E2311/N2311,0),0)</f>
        <v>60</v>
      </c>
      <c r="S2311" t="str">
        <f t="shared" si="146"/>
        <v>music</v>
      </c>
      <c r="T2311" t="str">
        <f t="shared" si="147"/>
        <v>indie rock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0">
        <f t="shared" si="144"/>
        <v>41373.752488425926</v>
      </c>
      <c r="K2312">
        <v>1361300615</v>
      </c>
      <c r="L2312" s="10">
        <f t="shared" si="145"/>
        <v>41343.79415509259</v>
      </c>
      <c r="M2312" t="b">
        <v>1</v>
      </c>
      <c r="N2312">
        <v>1224</v>
      </c>
      <c r="O2312" t="b">
        <v>1</v>
      </c>
      <c r="P2312" t="s">
        <v>8279</v>
      </c>
      <c r="Q2312" s="6">
        <f>E2312/D2312</f>
        <v>4.288397837837838</v>
      </c>
      <c r="R2312">
        <f>IFERROR(ROUND(E2312/N2312,0),0)</f>
        <v>65</v>
      </c>
      <c r="S2312" t="str">
        <f t="shared" si="146"/>
        <v>music</v>
      </c>
      <c r="T2312" t="str">
        <f t="shared" si="147"/>
        <v>indie rock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0">
        <f t="shared" si="144"/>
        <v>41785.004502314812</v>
      </c>
      <c r="K2313">
        <v>1396829189</v>
      </c>
      <c r="L2313" s="10">
        <f t="shared" si="145"/>
        <v>41755.004502314812</v>
      </c>
      <c r="M2313" t="b">
        <v>1</v>
      </c>
      <c r="N2313">
        <v>104</v>
      </c>
      <c r="O2313" t="b">
        <v>1</v>
      </c>
      <c r="P2313" t="s">
        <v>8279</v>
      </c>
      <c r="Q2313" s="6">
        <f>E2313/D2313</f>
        <v>1.0411111111111111</v>
      </c>
      <c r="R2313">
        <f>IFERROR(ROUND(E2313/N2313,0),0)</f>
        <v>90</v>
      </c>
      <c r="S2313" t="str">
        <f t="shared" si="146"/>
        <v>music</v>
      </c>
      <c r="T2313" t="str">
        <f t="shared" si="147"/>
        <v>indie rock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0">
        <f t="shared" si="144"/>
        <v>41766.958333333336</v>
      </c>
      <c r="K2314">
        <v>1395155478</v>
      </c>
      <c r="L2314" s="10">
        <f t="shared" si="145"/>
        <v>41735.632847222223</v>
      </c>
      <c r="M2314" t="b">
        <v>1</v>
      </c>
      <c r="N2314">
        <v>79</v>
      </c>
      <c r="O2314" t="b">
        <v>1</v>
      </c>
      <c r="P2314" t="s">
        <v>8279</v>
      </c>
      <c r="Q2314" s="6">
        <f>E2314/D2314</f>
        <v>1.0786666666666667</v>
      </c>
      <c r="R2314">
        <f>IFERROR(ROUND(E2314/N2314,0),0)</f>
        <v>41</v>
      </c>
      <c r="S2314" t="str">
        <f t="shared" si="146"/>
        <v>music</v>
      </c>
      <c r="T2314" t="str">
        <f t="shared" si="147"/>
        <v>indie rock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0">
        <f t="shared" si="144"/>
        <v>41051.958634259259</v>
      </c>
      <c r="K2315">
        <v>1333494026</v>
      </c>
      <c r="L2315" s="10">
        <f t="shared" si="145"/>
        <v>41021.958634259259</v>
      </c>
      <c r="M2315" t="b">
        <v>1</v>
      </c>
      <c r="N2315">
        <v>157</v>
      </c>
      <c r="O2315" t="b">
        <v>1</v>
      </c>
      <c r="P2315" t="s">
        <v>8279</v>
      </c>
      <c r="Q2315" s="6">
        <f>E2315/D2315</f>
        <v>1.7584040000000001</v>
      </c>
      <c r="R2315">
        <f>IFERROR(ROUND(E2315/N2315,0),0)</f>
        <v>56</v>
      </c>
      <c r="S2315" t="str">
        <f t="shared" si="146"/>
        <v>music</v>
      </c>
      <c r="T2315" t="str">
        <f t="shared" si="147"/>
        <v>indie rock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0">
        <f t="shared" si="144"/>
        <v>41086.551585648151</v>
      </c>
      <c r="K2316">
        <v>1336482857</v>
      </c>
      <c r="L2316" s="10">
        <f t="shared" si="145"/>
        <v>41056.551585648151</v>
      </c>
      <c r="M2316" t="b">
        <v>1</v>
      </c>
      <c r="N2316">
        <v>50</v>
      </c>
      <c r="O2316" t="b">
        <v>1</v>
      </c>
      <c r="P2316" t="s">
        <v>8279</v>
      </c>
      <c r="Q2316" s="6">
        <f>E2316/D2316</f>
        <v>1.5697000000000001</v>
      </c>
      <c r="R2316">
        <f>IFERROR(ROUND(E2316/N2316,0),0)</f>
        <v>38</v>
      </c>
      <c r="S2316" t="str">
        <f t="shared" si="146"/>
        <v>music</v>
      </c>
      <c r="T2316" t="str">
        <f t="shared" si="147"/>
        <v>indie rock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0">
        <f t="shared" si="144"/>
        <v>41053.72619212963</v>
      </c>
      <c r="K2317">
        <v>1333646743</v>
      </c>
      <c r="L2317" s="10">
        <f t="shared" si="145"/>
        <v>41023.72619212963</v>
      </c>
      <c r="M2317" t="b">
        <v>1</v>
      </c>
      <c r="N2317">
        <v>64</v>
      </c>
      <c r="O2317" t="b">
        <v>1</v>
      </c>
      <c r="P2317" t="s">
        <v>8279</v>
      </c>
      <c r="Q2317" s="6">
        <f>E2317/D2317</f>
        <v>1.026</v>
      </c>
      <c r="R2317">
        <f>IFERROR(ROUND(E2317/N2317,0),0)</f>
        <v>40</v>
      </c>
      <c r="S2317" t="str">
        <f t="shared" si="146"/>
        <v>music</v>
      </c>
      <c r="T2317" t="str">
        <f t="shared" si="147"/>
        <v>indie rock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0">
        <f t="shared" si="144"/>
        <v>40175.766666666663</v>
      </c>
      <c r="K2318">
        <v>1253726650</v>
      </c>
      <c r="L2318" s="10">
        <f t="shared" si="145"/>
        <v>40098.725115740745</v>
      </c>
      <c r="M2318" t="b">
        <v>1</v>
      </c>
      <c r="N2318">
        <v>200</v>
      </c>
      <c r="O2318" t="b">
        <v>1</v>
      </c>
      <c r="P2318" t="s">
        <v>8279</v>
      </c>
      <c r="Q2318" s="6">
        <f>E2318/D2318</f>
        <v>1.0404266666666666</v>
      </c>
      <c r="R2318">
        <f>IFERROR(ROUND(E2318/N2318,0),0)</f>
        <v>78</v>
      </c>
      <c r="S2318" t="str">
        <f t="shared" si="146"/>
        <v>music</v>
      </c>
      <c r="T2318" t="str">
        <f t="shared" si="147"/>
        <v>indie rock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0">
        <f t="shared" si="144"/>
        <v>40243.208333333336</v>
      </c>
      <c r="K2319">
        <v>1263474049</v>
      </c>
      <c r="L2319" s="10">
        <f t="shared" si="145"/>
        <v>40211.542233796295</v>
      </c>
      <c r="M2319" t="b">
        <v>1</v>
      </c>
      <c r="N2319">
        <v>22</v>
      </c>
      <c r="O2319" t="b">
        <v>1</v>
      </c>
      <c r="P2319" t="s">
        <v>8279</v>
      </c>
      <c r="Q2319" s="6">
        <f>E2319/D2319</f>
        <v>1.04</v>
      </c>
      <c r="R2319">
        <f>IFERROR(ROUND(E2319/N2319,0),0)</f>
        <v>19</v>
      </c>
      <c r="S2319" t="str">
        <f t="shared" si="146"/>
        <v>music</v>
      </c>
      <c r="T2319" t="str">
        <f t="shared" si="147"/>
        <v>indie rock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0">
        <f t="shared" si="144"/>
        <v>40101.165972222225</v>
      </c>
      <c r="K2320">
        <v>1251214014</v>
      </c>
      <c r="L2320" s="10">
        <f t="shared" si="145"/>
        <v>40069.643680555557</v>
      </c>
      <c r="M2320" t="b">
        <v>1</v>
      </c>
      <c r="N2320">
        <v>163</v>
      </c>
      <c r="O2320" t="b">
        <v>1</v>
      </c>
      <c r="P2320" t="s">
        <v>8279</v>
      </c>
      <c r="Q2320" s="6">
        <f>E2320/D2320</f>
        <v>1.2105999999999999</v>
      </c>
      <c r="R2320">
        <f>IFERROR(ROUND(E2320/N2320,0),0)</f>
        <v>37</v>
      </c>
      <c r="S2320" t="str">
        <f t="shared" si="146"/>
        <v>music</v>
      </c>
      <c r="T2320" t="str">
        <f t="shared" si="147"/>
        <v>indie rock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0">
        <f t="shared" si="144"/>
        <v>41642.082002314812</v>
      </c>
      <c r="K2321">
        <v>1384480685</v>
      </c>
      <c r="L2321" s="10">
        <f t="shared" si="145"/>
        <v>41612.082002314812</v>
      </c>
      <c r="M2321" t="b">
        <v>1</v>
      </c>
      <c r="N2321">
        <v>77</v>
      </c>
      <c r="O2321" t="b">
        <v>1</v>
      </c>
      <c r="P2321" t="s">
        <v>8279</v>
      </c>
      <c r="Q2321" s="6">
        <f>E2321/D2321</f>
        <v>1.077</v>
      </c>
      <c r="R2321">
        <f>IFERROR(ROUND(E2321/N2321,0),0)</f>
        <v>42</v>
      </c>
      <c r="S2321" t="str">
        <f t="shared" si="146"/>
        <v>music</v>
      </c>
      <c r="T2321" t="str">
        <f t="shared" si="147"/>
        <v>indie rock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0">
        <f t="shared" si="144"/>
        <v>41750.775462962964</v>
      </c>
      <c r="K2322">
        <v>1393443400</v>
      </c>
      <c r="L2322" s="10">
        <f t="shared" si="145"/>
        <v>41715.817129629628</v>
      </c>
      <c r="M2322" t="b">
        <v>1</v>
      </c>
      <c r="N2322">
        <v>89</v>
      </c>
      <c r="O2322" t="b">
        <v>1</v>
      </c>
      <c r="P2322" t="s">
        <v>8279</v>
      </c>
      <c r="Q2322" s="6">
        <f>E2322/D2322</f>
        <v>1.0866</v>
      </c>
      <c r="R2322">
        <f>IFERROR(ROUND(E2322/N2322,0),0)</f>
        <v>61</v>
      </c>
      <c r="S2322" t="str">
        <f t="shared" si="146"/>
        <v>music</v>
      </c>
      <c r="T2322" t="str">
        <f t="shared" si="147"/>
        <v>indie rock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0">
        <f t="shared" si="144"/>
        <v>42848.21876157407</v>
      </c>
      <c r="K2323">
        <v>1488694501</v>
      </c>
      <c r="L2323" s="10">
        <f t="shared" si="145"/>
        <v>42818.260428240741</v>
      </c>
      <c r="M2323" t="b">
        <v>0</v>
      </c>
      <c r="N2323">
        <v>64</v>
      </c>
      <c r="O2323" t="b">
        <v>0</v>
      </c>
      <c r="P2323" t="s">
        <v>8298</v>
      </c>
      <c r="Q2323" s="6">
        <f>E2323/D2323</f>
        <v>0.39120962394619685</v>
      </c>
      <c r="R2323">
        <f>IFERROR(ROUND(E2323/N2323,0),0)</f>
        <v>65</v>
      </c>
      <c r="S2323" t="str">
        <f t="shared" si="146"/>
        <v>food</v>
      </c>
      <c r="T2323" t="str">
        <f t="shared" si="147"/>
        <v>small batch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0">
        <f t="shared" si="144"/>
        <v>42853.853807870371</v>
      </c>
      <c r="K2324">
        <v>1489181369</v>
      </c>
      <c r="L2324" s="10">
        <f t="shared" si="145"/>
        <v>42823.895474537036</v>
      </c>
      <c r="M2324" t="b">
        <v>0</v>
      </c>
      <c r="N2324">
        <v>4</v>
      </c>
      <c r="O2324" t="b">
        <v>0</v>
      </c>
      <c r="P2324" t="s">
        <v>8298</v>
      </c>
      <c r="Q2324" s="6">
        <f>E2324/D2324</f>
        <v>3.1481481481481478E-2</v>
      </c>
      <c r="R2324">
        <f>IFERROR(ROUND(E2324/N2324,0),0)</f>
        <v>21</v>
      </c>
      <c r="S2324" t="str">
        <f t="shared" si="146"/>
        <v>food</v>
      </c>
      <c r="T2324" t="str">
        <f t="shared" si="147"/>
        <v>small batch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0">
        <f t="shared" si="144"/>
        <v>42833.755173611113</v>
      </c>
      <c r="K2325">
        <v>1489428447</v>
      </c>
      <c r="L2325" s="10">
        <f t="shared" si="145"/>
        <v>42826.755173611113</v>
      </c>
      <c r="M2325" t="b">
        <v>0</v>
      </c>
      <c r="N2325">
        <v>4</v>
      </c>
      <c r="O2325" t="b">
        <v>0</v>
      </c>
      <c r="P2325" t="s">
        <v>8298</v>
      </c>
      <c r="Q2325" s="6">
        <f>E2325/D2325</f>
        <v>0.48</v>
      </c>
      <c r="R2325">
        <f>IFERROR(ROUND(E2325/N2325,0),0)</f>
        <v>30</v>
      </c>
      <c r="S2325" t="str">
        <f t="shared" si="146"/>
        <v>food</v>
      </c>
      <c r="T2325" t="str">
        <f t="shared" si="147"/>
        <v>small batch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0">
        <f t="shared" si="144"/>
        <v>42839.843576388885</v>
      </c>
      <c r="K2326">
        <v>1487970885</v>
      </c>
      <c r="L2326" s="10">
        <f t="shared" si="145"/>
        <v>42809.885243055556</v>
      </c>
      <c r="M2326" t="b">
        <v>0</v>
      </c>
      <c r="N2326">
        <v>61</v>
      </c>
      <c r="O2326" t="b">
        <v>0</v>
      </c>
      <c r="P2326" t="s">
        <v>8298</v>
      </c>
      <c r="Q2326" s="6">
        <f>E2326/D2326</f>
        <v>0.20733333333333334</v>
      </c>
      <c r="R2326">
        <f>IFERROR(ROUND(E2326/N2326,0),0)</f>
        <v>25</v>
      </c>
      <c r="S2326" t="str">
        <f t="shared" si="146"/>
        <v>food</v>
      </c>
      <c r="T2326" t="str">
        <f t="shared" si="147"/>
        <v>small batch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0">
        <f t="shared" si="144"/>
        <v>42842.980682870373</v>
      </c>
      <c r="K2327">
        <v>1488241931</v>
      </c>
      <c r="L2327" s="10">
        <f t="shared" si="145"/>
        <v>42813.022349537037</v>
      </c>
      <c r="M2327" t="b">
        <v>0</v>
      </c>
      <c r="N2327">
        <v>7</v>
      </c>
      <c r="O2327" t="b">
        <v>0</v>
      </c>
      <c r="P2327" t="s">
        <v>8298</v>
      </c>
      <c r="Q2327" s="6">
        <f>E2327/D2327</f>
        <v>0.08</v>
      </c>
      <c r="R2327">
        <f>IFERROR(ROUND(E2327/N2327,0),0)</f>
        <v>11</v>
      </c>
      <c r="S2327" t="str">
        <f t="shared" si="146"/>
        <v>food</v>
      </c>
      <c r="T2327" t="str">
        <f t="shared" si="147"/>
        <v>small batch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0">
        <f t="shared" si="144"/>
        <v>42874.708333333328</v>
      </c>
      <c r="K2328">
        <v>1489106948</v>
      </c>
      <c r="L2328" s="10">
        <f t="shared" si="145"/>
        <v>42823.034120370372</v>
      </c>
      <c r="M2328" t="b">
        <v>0</v>
      </c>
      <c r="N2328">
        <v>1</v>
      </c>
      <c r="O2328" t="b">
        <v>0</v>
      </c>
      <c r="P2328" t="s">
        <v>8298</v>
      </c>
      <c r="Q2328" s="6">
        <f>E2328/D2328</f>
        <v>7.1999999999999998E-3</v>
      </c>
      <c r="R2328">
        <f>IFERROR(ROUND(E2328/N2328,0),0)</f>
        <v>108</v>
      </c>
      <c r="S2328" t="str">
        <f t="shared" si="146"/>
        <v>food</v>
      </c>
      <c r="T2328" t="str">
        <f t="shared" si="147"/>
        <v>small batch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0">
        <f t="shared" si="144"/>
        <v>41896.917129629626</v>
      </c>
      <c r="K2329">
        <v>1406066440</v>
      </c>
      <c r="L2329" s="10">
        <f t="shared" si="145"/>
        <v>41861.917129629626</v>
      </c>
      <c r="M2329" t="b">
        <v>1</v>
      </c>
      <c r="N2329">
        <v>3355</v>
      </c>
      <c r="O2329" t="b">
        <v>1</v>
      </c>
      <c r="P2329" t="s">
        <v>8298</v>
      </c>
      <c r="Q2329" s="6">
        <f>E2329/D2329</f>
        <v>5.2609431428571432</v>
      </c>
      <c r="R2329">
        <f>IFERROR(ROUND(E2329/N2329,0),0)</f>
        <v>55</v>
      </c>
      <c r="S2329" t="str">
        <f t="shared" si="146"/>
        <v>food</v>
      </c>
      <c r="T2329" t="str">
        <f t="shared" si="147"/>
        <v>small batch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0">
        <f t="shared" si="144"/>
        <v>42188.781678240739</v>
      </c>
      <c r="K2330">
        <v>1431715537</v>
      </c>
      <c r="L2330" s="10">
        <f t="shared" si="145"/>
        <v>42158.781678240739</v>
      </c>
      <c r="M2330" t="b">
        <v>1</v>
      </c>
      <c r="N2330">
        <v>537</v>
      </c>
      <c r="O2330" t="b">
        <v>1</v>
      </c>
      <c r="P2330" t="s">
        <v>8298</v>
      </c>
      <c r="Q2330" s="6">
        <f>E2330/D2330</f>
        <v>2.5445000000000002</v>
      </c>
      <c r="R2330">
        <f>IFERROR(ROUND(E2330/N2330,0),0)</f>
        <v>47</v>
      </c>
      <c r="S2330" t="str">
        <f t="shared" si="146"/>
        <v>food</v>
      </c>
      <c r="T2330" t="str">
        <f t="shared" si="147"/>
        <v>small batch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0">
        <f t="shared" si="144"/>
        <v>41856.624374999999</v>
      </c>
      <c r="K2331">
        <v>1403017146</v>
      </c>
      <c r="L2331" s="10">
        <f t="shared" si="145"/>
        <v>41826.624374999999</v>
      </c>
      <c r="M2331" t="b">
        <v>1</v>
      </c>
      <c r="N2331">
        <v>125</v>
      </c>
      <c r="O2331" t="b">
        <v>1</v>
      </c>
      <c r="P2331" t="s">
        <v>8298</v>
      </c>
      <c r="Q2331" s="6">
        <f>E2331/D2331</f>
        <v>1.0591999999999999</v>
      </c>
      <c r="R2331">
        <f>IFERROR(ROUND(E2331/N2331,0),0)</f>
        <v>212</v>
      </c>
      <c r="S2331" t="str">
        <f t="shared" si="146"/>
        <v>food</v>
      </c>
      <c r="T2331" t="str">
        <f t="shared" si="147"/>
        <v>small batch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0">
        <f t="shared" si="144"/>
        <v>42382</v>
      </c>
      <c r="K2332">
        <v>1448400943</v>
      </c>
      <c r="L2332" s="10">
        <f t="shared" si="145"/>
        <v>42351.89980324074</v>
      </c>
      <c r="M2332" t="b">
        <v>1</v>
      </c>
      <c r="N2332">
        <v>163</v>
      </c>
      <c r="O2332" t="b">
        <v>1</v>
      </c>
      <c r="P2332" t="s">
        <v>8298</v>
      </c>
      <c r="Q2332" s="6">
        <f>E2332/D2332</f>
        <v>1.0242285714285715</v>
      </c>
      <c r="R2332">
        <f>IFERROR(ROUND(E2332/N2332,0),0)</f>
        <v>220</v>
      </c>
      <c r="S2332" t="str">
        <f t="shared" si="146"/>
        <v>food</v>
      </c>
      <c r="T2332" t="str">
        <f t="shared" si="147"/>
        <v>small batch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0">
        <f t="shared" si="144"/>
        <v>41888.005671296298</v>
      </c>
      <c r="K2333">
        <v>1405728490</v>
      </c>
      <c r="L2333" s="10">
        <f t="shared" si="145"/>
        <v>41858.005671296298</v>
      </c>
      <c r="M2333" t="b">
        <v>1</v>
      </c>
      <c r="N2333">
        <v>283</v>
      </c>
      <c r="O2333" t="b">
        <v>1</v>
      </c>
      <c r="P2333" t="s">
        <v>8298</v>
      </c>
      <c r="Q2333" s="6">
        <f>E2333/D2333</f>
        <v>1.4431375</v>
      </c>
      <c r="R2333">
        <f>IFERROR(ROUND(E2333/N2333,0),0)</f>
        <v>41</v>
      </c>
      <c r="S2333" t="str">
        <f t="shared" si="146"/>
        <v>food</v>
      </c>
      <c r="T2333" t="str">
        <f t="shared" si="147"/>
        <v>small batch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0">
        <f t="shared" si="144"/>
        <v>42060.628136574072</v>
      </c>
      <c r="K2334">
        <v>1420643071</v>
      </c>
      <c r="L2334" s="10">
        <f t="shared" si="145"/>
        <v>42030.628136574072</v>
      </c>
      <c r="M2334" t="b">
        <v>1</v>
      </c>
      <c r="N2334">
        <v>352</v>
      </c>
      <c r="O2334" t="b">
        <v>1</v>
      </c>
      <c r="P2334" t="s">
        <v>8298</v>
      </c>
      <c r="Q2334" s="6">
        <f>E2334/D2334</f>
        <v>1.06308</v>
      </c>
      <c r="R2334">
        <f>IFERROR(ROUND(E2334/N2334,0),0)</f>
        <v>76</v>
      </c>
      <c r="S2334" t="str">
        <f t="shared" si="146"/>
        <v>food</v>
      </c>
      <c r="T2334" t="str">
        <f t="shared" si="147"/>
        <v>small batch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0">
        <f t="shared" si="144"/>
        <v>41807.743055555555</v>
      </c>
      <c r="K2335">
        <v>1399563390</v>
      </c>
      <c r="L2335" s="10">
        <f t="shared" si="145"/>
        <v>41786.650347222225</v>
      </c>
      <c r="M2335" t="b">
        <v>1</v>
      </c>
      <c r="N2335">
        <v>94</v>
      </c>
      <c r="O2335" t="b">
        <v>1</v>
      </c>
      <c r="P2335" t="s">
        <v>8298</v>
      </c>
      <c r="Q2335" s="6">
        <f>E2335/D2335</f>
        <v>2.1216666666666666</v>
      </c>
      <c r="R2335">
        <f>IFERROR(ROUND(E2335/N2335,0),0)</f>
        <v>14</v>
      </c>
      <c r="S2335" t="str">
        <f t="shared" si="146"/>
        <v>food</v>
      </c>
      <c r="T2335" t="str">
        <f t="shared" si="147"/>
        <v>small batch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0">
        <f t="shared" si="144"/>
        <v>41967.731944444444</v>
      </c>
      <c r="K2336">
        <v>1412611498</v>
      </c>
      <c r="L2336" s="10">
        <f t="shared" si="145"/>
        <v>41937.670115740737</v>
      </c>
      <c r="M2336" t="b">
        <v>1</v>
      </c>
      <c r="N2336">
        <v>67</v>
      </c>
      <c r="O2336" t="b">
        <v>1</v>
      </c>
      <c r="P2336" t="s">
        <v>8298</v>
      </c>
      <c r="Q2336" s="6">
        <f>E2336/D2336</f>
        <v>1.0195000000000001</v>
      </c>
      <c r="R2336">
        <f>IFERROR(ROUND(E2336/N2336,0),0)</f>
        <v>61</v>
      </c>
      <c r="S2336" t="str">
        <f t="shared" si="146"/>
        <v>food</v>
      </c>
      <c r="T2336" t="str">
        <f t="shared" si="147"/>
        <v>small batch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0">
        <f t="shared" si="144"/>
        <v>41820.572256944448</v>
      </c>
      <c r="K2337">
        <v>1399902243</v>
      </c>
      <c r="L2337" s="10">
        <f t="shared" si="145"/>
        <v>41790.572256944448</v>
      </c>
      <c r="M2337" t="b">
        <v>1</v>
      </c>
      <c r="N2337">
        <v>221</v>
      </c>
      <c r="O2337" t="b">
        <v>1</v>
      </c>
      <c r="P2337" t="s">
        <v>8298</v>
      </c>
      <c r="Q2337" s="6">
        <f>E2337/D2337</f>
        <v>1.0227200000000001</v>
      </c>
      <c r="R2337">
        <f>IFERROR(ROUND(E2337/N2337,0),0)</f>
        <v>116</v>
      </c>
      <c r="S2337" t="str">
        <f t="shared" si="146"/>
        <v>food</v>
      </c>
      <c r="T2337" t="str">
        <f t="shared" si="147"/>
        <v>small batch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0">
        <f t="shared" si="144"/>
        <v>41725.924710648149</v>
      </c>
      <c r="K2338">
        <v>1390860695</v>
      </c>
      <c r="L2338" s="10">
        <f t="shared" si="145"/>
        <v>41685.924710648149</v>
      </c>
      <c r="M2338" t="b">
        <v>1</v>
      </c>
      <c r="N2338">
        <v>2165</v>
      </c>
      <c r="O2338" t="b">
        <v>1</v>
      </c>
      <c r="P2338" t="s">
        <v>8298</v>
      </c>
      <c r="Q2338" s="6">
        <f>E2338/D2338</f>
        <v>5.2073254999999996</v>
      </c>
      <c r="R2338">
        <f>IFERROR(ROUND(E2338/N2338,0),0)</f>
        <v>48</v>
      </c>
      <c r="S2338" t="str">
        <f t="shared" si="146"/>
        <v>food</v>
      </c>
      <c r="T2338" t="str">
        <f t="shared" si="147"/>
        <v>small batch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0">
        <f t="shared" si="144"/>
        <v>41835.640543981484</v>
      </c>
      <c r="K2339">
        <v>1401204143</v>
      </c>
      <c r="L2339" s="10">
        <f t="shared" si="145"/>
        <v>41805.640543981484</v>
      </c>
      <c r="M2339" t="b">
        <v>1</v>
      </c>
      <c r="N2339">
        <v>179</v>
      </c>
      <c r="O2339" t="b">
        <v>1</v>
      </c>
      <c r="P2339" t="s">
        <v>8298</v>
      </c>
      <c r="Q2339" s="6">
        <f>E2339/D2339</f>
        <v>1.1065833333333333</v>
      </c>
      <c r="R2339">
        <f>IFERROR(ROUND(E2339/N2339,0),0)</f>
        <v>74</v>
      </c>
      <c r="S2339" t="str">
        <f t="shared" si="146"/>
        <v>food</v>
      </c>
      <c r="T2339" t="str">
        <f t="shared" si="147"/>
        <v>small batch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0">
        <f t="shared" si="144"/>
        <v>41838.89680555556</v>
      </c>
      <c r="K2340">
        <v>1401485484</v>
      </c>
      <c r="L2340" s="10">
        <f t="shared" si="145"/>
        <v>41808.89680555556</v>
      </c>
      <c r="M2340" t="b">
        <v>1</v>
      </c>
      <c r="N2340">
        <v>123</v>
      </c>
      <c r="O2340" t="b">
        <v>1</v>
      </c>
      <c r="P2340" t="s">
        <v>8298</v>
      </c>
      <c r="Q2340" s="6">
        <f>E2340/D2340</f>
        <v>1.0114333333333334</v>
      </c>
      <c r="R2340">
        <f>IFERROR(ROUND(E2340/N2340,0),0)</f>
        <v>123</v>
      </c>
      <c r="S2340" t="str">
        <f t="shared" si="146"/>
        <v>food</v>
      </c>
      <c r="T2340" t="str">
        <f t="shared" si="147"/>
        <v>small batch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0">
        <f t="shared" si="144"/>
        <v>42742.332638888889</v>
      </c>
      <c r="K2341">
        <v>1479496309</v>
      </c>
      <c r="L2341" s="10">
        <f t="shared" si="145"/>
        <v>42711.79987268518</v>
      </c>
      <c r="M2341" t="b">
        <v>1</v>
      </c>
      <c r="N2341">
        <v>1104</v>
      </c>
      <c r="O2341" t="b">
        <v>1</v>
      </c>
      <c r="P2341" t="s">
        <v>8298</v>
      </c>
      <c r="Q2341" s="6">
        <f>E2341/D2341</f>
        <v>2.9420799999999998</v>
      </c>
      <c r="R2341">
        <f>IFERROR(ROUND(E2341/N2341,0),0)</f>
        <v>67</v>
      </c>
      <c r="S2341" t="str">
        <f t="shared" si="146"/>
        <v>food</v>
      </c>
      <c r="T2341" t="str">
        <f t="shared" si="147"/>
        <v>small batch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0">
        <f t="shared" si="144"/>
        <v>42692.642800925925</v>
      </c>
      <c r="K2342">
        <v>1475249138</v>
      </c>
      <c r="L2342" s="10">
        <f t="shared" si="145"/>
        <v>42662.642800925925</v>
      </c>
      <c r="M2342" t="b">
        <v>1</v>
      </c>
      <c r="N2342">
        <v>403</v>
      </c>
      <c r="O2342" t="b">
        <v>1</v>
      </c>
      <c r="P2342" t="s">
        <v>8298</v>
      </c>
      <c r="Q2342" s="6">
        <f>E2342/D2342</f>
        <v>1.0577749999999999</v>
      </c>
      <c r="R2342">
        <f>IFERROR(ROUND(E2342/N2342,0),0)</f>
        <v>105</v>
      </c>
      <c r="S2342" t="str">
        <f t="shared" si="146"/>
        <v>food</v>
      </c>
      <c r="T2342" t="str">
        <f t="shared" si="147"/>
        <v>small batch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0">
        <f t="shared" si="144"/>
        <v>42216.813703703709</v>
      </c>
      <c r="K2343">
        <v>1434137504</v>
      </c>
      <c r="L2343" s="10">
        <f t="shared" si="145"/>
        <v>42186.813703703709</v>
      </c>
      <c r="M2343" t="b">
        <v>0</v>
      </c>
      <c r="N2343">
        <v>0</v>
      </c>
      <c r="O2343" t="b">
        <v>0</v>
      </c>
      <c r="P2343" t="s">
        <v>8272</v>
      </c>
      <c r="Q2343" s="6">
        <f>E2343/D2343</f>
        <v>0</v>
      </c>
      <c r="R2343">
        <f>IFERROR(ROUND(E2343/N2343,0),0)</f>
        <v>0</v>
      </c>
      <c r="S2343" t="str">
        <f t="shared" si="146"/>
        <v>technology</v>
      </c>
      <c r="T2343" t="str">
        <f t="shared" si="147"/>
        <v>web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0">
        <f t="shared" si="144"/>
        <v>41937.208333333336</v>
      </c>
      <c r="K2344">
        <v>1410799870</v>
      </c>
      <c r="L2344" s="10">
        <f t="shared" si="145"/>
        <v>41916.702199074076</v>
      </c>
      <c r="M2344" t="b">
        <v>0</v>
      </c>
      <c r="N2344">
        <v>0</v>
      </c>
      <c r="O2344" t="b">
        <v>0</v>
      </c>
      <c r="P2344" t="s">
        <v>8272</v>
      </c>
      <c r="Q2344" s="6">
        <f>E2344/D2344</f>
        <v>0</v>
      </c>
      <c r="R2344">
        <f>IFERROR(ROUND(E2344/N2344,0),0)</f>
        <v>0</v>
      </c>
      <c r="S2344" t="str">
        <f t="shared" si="146"/>
        <v>technology</v>
      </c>
      <c r="T2344" t="str">
        <f t="shared" si="147"/>
        <v>web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0">
        <f t="shared" si="144"/>
        <v>42396.82430555555</v>
      </c>
      <c r="K2345">
        <v>1447962505</v>
      </c>
      <c r="L2345" s="10">
        <f t="shared" si="145"/>
        <v>42346.825289351851</v>
      </c>
      <c r="M2345" t="b">
        <v>0</v>
      </c>
      <c r="N2345">
        <v>1</v>
      </c>
      <c r="O2345" t="b">
        <v>0</v>
      </c>
      <c r="P2345" t="s">
        <v>8272</v>
      </c>
      <c r="Q2345" s="6">
        <f>E2345/D2345</f>
        <v>0.03</v>
      </c>
      <c r="R2345">
        <f>IFERROR(ROUND(E2345/N2345,0),0)</f>
        <v>300</v>
      </c>
      <c r="S2345" t="str">
        <f t="shared" si="146"/>
        <v>technology</v>
      </c>
      <c r="T2345" t="str">
        <f t="shared" si="147"/>
        <v>web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0">
        <f t="shared" si="144"/>
        <v>42564.727650462963</v>
      </c>
      <c r="K2346">
        <v>1464197269</v>
      </c>
      <c r="L2346" s="10">
        <f t="shared" si="145"/>
        <v>42534.727650462963</v>
      </c>
      <c r="M2346" t="b">
        <v>0</v>
      </c>
      <c r="N2346">
        <v>1</v>
      </c>
      <c r="O2346" t="b">
        <v>0</v>
      </c>
      <c r="P2346" t="s">
        <v>8272</v>
      </c>
      <c r="Q2346" s="6">
        <f>E2346/D2346</f>
        <v>1E-3</v>
      </c>
      <c r="R2346">
        <f>IFERROR(ROUND(E2346/N2346,0),0)</f>
        <v>1</v>
      </c>
      <c r="S2346" t="str">
        <f t="shared" si="146"/>
        <v>technology</v>
      </c>
      <c r="T2346" t="str">
        <f t="shared" si="147"/>
        <v>web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0">
        <f t="shared" si="144"/>
        <v>42113.985416666663</v>
      </c>
      <c r="K2347">
        <v>1424822556</v>
      </c>
      <c r="L2347" s="10">
        <f t="shared" si="145"/>
        <v>42079.001805555556</v>
      </c>
      <c r="M2347" t="b">
        <v>0</v>
      </c>
      <c r="N2347">
        <v>0</v>
      </c>
      <c r="O2347" t="b">
        <v>0</v>
      </c>
      <c r="P2347" t="s">
        <v>8272</v>
      </c>
      <c r="Q2347" s="6">
        <f>E2347/D2347</f>
        <v>0</v>
      </c>
      <c r="R2347">
        <f>IFERROR(ROUND(E2347/N2347,0),0)</f>
        <v>0</v>
      </c>
      <c r="S2347" t="str">
        <f t="shared" si="146"/>
        <v>technology</v>
      </c>
      <c r="T2347" t="str">
        <f t="shared" si="147"/>
        <v>web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0">
        <f t="shared" si="144"/>
        <v>42679.79896990741</v>
      </c>
      <c r="K2348">
        <v>1472843431</v>
      </c>
      <c r="L2348" s="10">
        <f t="shared" si="145"/>
        <v>42634.79896990741</v>
      </c>
      <c r="M2348" t="b">
        <v>0</v>
      </c>
      <c r="N2348">
        <v>3</v>
      </c>
      <c r="O2348" t="b">
        <v>0</v>
      </c>
      <c r="P2348" t="s">
        <v>8272</v>
      </c>
      <c r="Q2348" s="6">
        <f>E2348/D2348</f>
        <v>6.4999999999999997E-4</v>
      </c>
      <c r="R2348">
        <f>IFERROR(ROUND(E2348/N2348,0),0)</f>
        <v>13</v>
      </c>
      <c r="S2348" t="str">
        <f t="shared" si="146"/>
        <v>technology</v>
      </c>
      <c r="T2348" t="str">
        <f t="shared" si="147"/>
        <v>web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0">
        <f t="shared" si="144"/>
        <v>42626.607361111106</v>
      </c>
      <c r="K2349">
        <v>1469543676</v>
      </c>
      <c r="L2349" s="10">
        <f t="shared" si="145"/>
        <v>42596.607361111106</v>
      </c>
      <c r="M2349" t="b">
        <v>0</v>
      </c>
      <c r="N2349">
        <v>1</v>
      </c>
      <c r="O2349" t="b">
        <v>0</v>
      </c>
      <c r="P2349" t="s">
        <v>8272</v>
      </c>
      <c r="Q2349" s="6">
        <f>E2349/D2349</f>
        <v>1.4999999999999999E-2</v>
      </c>
      <c r="R2349">
        <f>IFERROR(ROUND(E2349/N2349,0),0)</f>
        <v>15</v>
      </c>
      <c r="S2349" t="str">
        <f t="shared" si="146"/>
        <v>technology</v>
      </c>
      <c r="T2349" t="str">
        <f t="shared" si="147"/>
        <v>web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0">
        <f t="shared" si="144"/>
        <v>42439.932152777779</v>
      </c>
      <c r="K2350">
        <v>1450822938</v>
      </c>
      <c r="L2350" s="10">
        <f t="shared" si="145"/>
        <v>42379.932152777779</v>
      </c>
      <c r="M2350" t="b">
        <v>0</v>
      </c>
      <c r="N2350">
        <v>5</v>
      </c>
      <c r="O2350" t="b">
        <v>0</v>
      </c>
      <c r="P2350" t="s">
        <v>8272</v>
      </c>
      <c r="Q2350" s="6">
        <f>E2350/D2350</f>
        <v>3.8571428571428572E-3</v>
      </c>
      <c r="R2350">
        <f>IFERROR(ROUND(E2350/N2350,0),0)</f>
        <v>54</v>
      </c>
      <c r="S2350" t="str">
        <f t="shared" si="146"/>
        <v>technology</v>
      </c>
      <c r="T2350" t="str">
        <f t="shared" si="147"/>
        <v>web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0">
        <f t="shared" si="144"/>
        <v>42246.775787037041</v>
      </c>
      <c r="K2351">
        <v>1436812628</v>
      </c>
      <c r="L2351" s="10">
        <f t="shared" si="145"/>
        <v>42217.775787037041</v>
      </c>
      <c r="M2351" t="b">
        <v>0</v>
      </c>
      <c r="N2351">
        <v>0</v>
      </c>
      <c r="O2351" t="b">
        <v>0</v>
      </c>
      <c r="P2351" t="s">
        <v>8272</v>
      </c>
      <c r="Q2351" s="6">
        <f>E2351/D2351</f>
        <v>0</v>
      </c>
      <c r="R2351">
        <f>IFERROR(ROUND(E2351/N2351,0),0)</f>
        <v>0</v>
      </c>
      <c r="S2351" t="str">
        <f t="shared" si="146"/>
        <v>technology</v>
      </c>
      <c r="T2351" t="str">
        <f t="shared" si="147"/>
        <v>web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0">
        <f t="shared" si="144"/>
        <v>42757.842245370368</v>
      </c>
      <c r="K2352">
        <v>1480882370</v>
      </c>
      <c r="L2352" s="10">
        <f t="shared" si="145"/>
        <v>42727.842245370368</v>
      </c>
      <c r="M2352" t="b">
        <v>0</v>
      </c>
      <c r="N2352">
        <v>0</v>
      </c>
      <c r="O2352" t="b">
        <v>0</v>
      </c>
      <c r="P2352" t="s">
        <v>8272</v>
      </c>
      <c r="Q2352" s="6">
        <f>E2352/D2352</f>
        <v>0</v>
      </c>
      <c r="R2352">
        <f>IFERROR(ROUND(E2352/N2352,0),0)</f>
        <v>0</v>
      </c>
      <c r="S2352" t="str">
        <f t="shared" si="146"/>
        <v>technology</v>
      </c>
      <c r="T2352" t="str">
        <f t="shared" si="147"/>
        <v>web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0">
        <f t="shared" si="144"/>
        <v>42143.101145833338</v>
      </c>
      <c r="K2353">
        <v>1427768739</v>
      </c>
      <c r="L2353" s="10">
        <f t="shared" si="145"/>
        <v>42113.101145833338</v>
      </c>
      <c r="M2353" t="b">
        <v>0</v>
      </c>
      <c r="N2353">
        <v>7</v>
      </c>
      <c r="O2353" t="b">
        <v>0</v>
      </c>
      <c r="P2353" t="s">
        <v>8272</v>
      </c>
      <c r="Q2353" s="6">
        <f>E2353/D2353</f>
        <v>5.7142857142857143E-3</v>
      </c>
      <c r="R2353">
        <f>IFERROR(ROUND(E2353/N2353,0),0)</f>
        <v>15</v>
      </c>
      <c r="S2353" t="str">
        <f t="shared" si="146"/>
        <v>technology</v>
      </c>
      <c r="T2353" t="str">
        <f t="shared" si="147"/>
        <v>web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0">
        <f t="shared" si="144"/>
        <v>42180.633703703701</v>
      </c>
      <c r="K2354">
        <v>1428419552</v>
      </c>
      <c r="L2354" s="10">
        <f t="shared" si="145"/>
        <v>42120.633703703701</v>
      </c>
      <c r="M2354" t="b">
        <v>0</v>
      </c>
      <c r="N2354">
        <v>0</v>
      </c>
      <c r="O2354" t="b">
        <v>0</v>
      </c>
      <c r="P2354" t="s">
        <v>8272</v>
      </c>
      <c r="Q2354" s="6">
        <f>E2354/D2354</f>
        <v>0</v>
      </c>
      <c r="R2354">
        <f>IFERROR(ROUND(E2354/N2354,0),0)</f>
        <v>0</v>
      </c>
      <c r="S2354" t="str">
        <f t="shared" si="146"/>
        <v>technology</v>
      </c>
      <c r="T2354" t="str">
        <f t="shared" si="147"/>
        <v>web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0">
        <f t="shared" si="144"/>
        <v>42134.676180555558</v>
      </c>
      <c r="K2355">
        <v>1428596022</v>
      </c>
      <c r="L2355" s="10">
        <f t="shared" si="145"/>
        <v>42122.676180555558</v>
      </c>
      <c r="M2355" t="b">
        <v>0</v>
      </c>
      <c r="N2355">
        <v>0</v>
      </c>
      <c r="O2355" t="b">
        <v>0</v>
      </c>
      <c r="P2355" t="s">
        <v>8272</v>
      </c>
      <c r="Q2355" s="6">
        <f>E2355/D2355</f>
        <v>0</v>
      </c>
      <c r="R2355">
        <f>IFERROR(ROUND(E2355/N2355,0),0)</f>
        <v>0</v>
      </c>
      <c r="S2355" t="str">
        <f t="shared" si="146"/>
        <v>technology</v>
      </c>
      <c r="T2355" t="str">
        <f t="shared" si="147"/>
        <v>web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0">
        <f t="shared" si="144"/>
        <v>42033.722916666666</v>
      </c>
      <c r="K2356">
        <v>1415726460</v>
      </c>
      <c r="L2356" s="10">
        <f t="shared" si="145"/>
        <v>41973.722916666666</v>
      </c>
      <c r="M2356" t="b">
        <v>0</v>
      </c>
      <c r="N2356">
        <v>1</v>
      </c>
      <c r="O2356" t="b">
        <v>0</v>
      </c>
      <c r="P2356" t="s">
        <v>8272</v>
      </c>
      <c r="Q2356" s="6">
        <f>E2356/D2356</f>
        <v>7.1428571428571429E-4</v>
      </c>
      <c r="R2356">
        <f>IFERROR(ROUND(E2356/N2356,0),0)</f>
        <v>25</v>
      </c>
      <c r="S2356" t="str">
        <f t="shared" si="146"/>
        <v>technology</v>
      </c>
      <c r="T2356" t="str">
        <f t="shared" si="147"/>
        <v>web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0">
        <f t="shared" si="144"/>
        <v>42145.918240740742</v>
      </c>
      <c r="K2357">
        <v>1428012136</v>
      </c>
      <c r="L2357" s="10">
        <f t="shared" si="145"/>
        <v>42115.918240740742</v>
      </c>
      <c r="M2357" t="b">
        <v>0</v>
      </c>
      <c r="N2357">
        <v>2</v>
      </c>
      <c r="O2357" t="b">
        <v>0</v>
      </c>
      <c r="P2357" t="s">
        <v>8272</v>
      </c>
      <c r="Q2357" s="6">
        <f>E2357/D2357</f>
        <v>6.875E-3</v>
      </c>
      <c r="R2357">
        <f>IFERROR(ROUND(E2357/N2357,0),0)</f>
        <v>28</v>
      </c>
      <c r="S2357" t="str">
        <f t="shared" si="146"/>
        <v>technology</v>
      </c>
      <c r="T2357" t="str">
        <f t="shared" si="147"/>
        <v>web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0">
        <f t="shared" si="144"/>
        <v>42179.78361111111</v>
      </c>
      <c r="K2358">
        <v>1430938104</v>
      </c>
      <c r="L2358" s="10">
        <f t="shared" si="145"/>
        <v>42149.78361111111</v>
      </c>
      <c r="M2358" t="b">
        <v>0</v>
      </c>
      <c r="N2358">
        <v>0</v>
      </c>
      <c r="O2358" t="b">
        <v>0</v>
      </c>
      <c r="P2358" t="s">
        <v>8272</v>
      </c>
      <c r="Q2358" s="6">
        <f>E2358/D2358</f>
        <v>0</v>
      </c>
      <c r="R2358">
        <f>IFERROR(ROUND(E2358/N2358,0),0)</f>
        <v>0</v>
      </c>
      <c r="S2358" t="str">
        <f t="shared" si="146"/>
        <v>technology</v>
      </c>
      <c r="T2358" t="str">
        <f t="shared" si="147"/>
        <v>web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0">
        <f t="shared" si="144"/>
        <v>42313.620115740741</v>
      </c>
      <c r="K2359">
        <v>1442501578</v>
      </c>
      <c r="L2359" s="10">
        <f t="shared" si="145"/>
        <v>42283.620115740741</v>
      </c>
      <c r="M2359" t="b">
        <v>0</v>
      </c>
      <c r="N2359">
        <v>0</v>
      </c>
      <c r="O2359" t="b">
        <v>0</v>
      </c>
      <c r="P2359" t="s">
        <v>8272</v>
      </c>
      <c r="Q2359" s="6">
        <f>E2359/D2359</f>
        <v>0</v>
      </c>
      <c r="R2359">
        <f>IFERROR(ROUND(E2359/N2359,0),0)</f>
        <v>0</v>
      </c>
      <c r="S2359" t="str">
        <f t="shared" si="146"/>
        <v>technology</v>
      </c>
      <c r="T2359" t="str">
        <f t="shared" si="147"/>
        <v>web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0">
        <f t="shared" si="144"/>
        <v>42054.027083333334</v>
      </c>
      <c r="K2360">
        <v>1417818036</v>
      </c>
      <c r="L2360" s="10">
        <f t="shared" si="145"/>
        <v>41997.930972222224</v>
      </c>
      <c r="M2360" t="b">
        <v>0</v>
      </c>
      <c r="N2360">
        <v>0</v>
      </c>
      <c r="O2360" t="b">
        <v>0</v>
      </c>
      <c r="P2360" t="s">
        <v>8272</v>
      </c>
      <c r="Q2360" s="6">
        <f>E2360/D2360</f>
        <v>0</v>
      </c>
      <c r="R2360">
        <f>IFERROR(ROUND(E2360/N2360,0),0)</f>
        <v>0</v>
      </c>
      <c r="S2360" t="str">
        <f t="shared" si="146"/>
        <v>technology</v>
      </c>
      <c r="T2360" t="str">
        <f t="shared" si="147"/>
        <v>web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0">
        <f t="shared" si="144"/>
        <v>42238.649583333332</v>
      </c>
      <c r="K2361">
        <v>1433432124</v>
      </c>
      <c r="L2361" s="10">
        <f t="shared" si="145"/>
        <v>42178.649583333332</v>
      </c>
      <c r="M2361" t="b">
        <v>0</v>
      </c>
      <c r="N2361">
        <v>3</v>
      </c>
      <c r="O2361" t="b">
        <v>0</v>
      </c>
      <c r="P2361" t="s">
        <v>8272</v>
      </c>
      <c r="Q2361" s="6">
        <f>E2361/D2361</f>
        <v>0.14680000000000001</v>
      </c>
      <c r="R2361">
        <f>IFERROR(ROUND(E2361/N2361,0),0)</f>
        <v>367</v>
      </c>
      <c r="S2361" t="str">
        <f t="shared" si="146"/>
        <v>technology</v>
      </c>
      <c r="T2361" t="str">
        <f t="shared" si="147"/>
        <v>web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0">
        <f t="shared" si="144"/>
        <v>42426.70694444445</v>
      </c>
      <c r="K2362">
        <v>1452272280</v>
      </c>
      <c r="L2362" s="10">
        <f t="shared" si="145"/>
        <v>42396.70694444445</v>
      </c>
      <c r="M2362" t="b">
        <v>0</v>
      </c>
      <c r="N2362">
        <v>1</v>
      </c>
      <c r="O2362" t="b">
        <v>0</v>
      </c>
      <c r="P2362" t="s">
        <v>8272</v>
      </c>
      <c r="Q2362" s="6">
        <f>E2362/D2362</f>
        <v>4.0000000000000002E-4</v>
      </c>
      <c r="R2362">
        <f>IFERROR(ROUND(E2362/N2362,0),0)</f>
        <v>2</v>
      </c>
      <c r="S2362" t="str">
        <f t="shared" si="146"/>
        <v>technology</v>
      </c>
      <c r="T2362" t="str">
        <f t="shared" si="147"/>
        <v>web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0">
        <f t="shared" si="144"/>
        <v>42509.916666666672</v>
      </c>
      <c r="K2363">
        <v>1459975008</v>
      </c>
      <c r="L2363" s="10">
        <f t="shared" si="145"/>
        <v>42485.858888888892</v>
      </c>
      <c r="M2363" t="b">
        <v>0</v>
      </c>
      <c r="N2363">
        <v>0</v>
      </c>
      <c r="O2363" t="b">
        <v>0</v>
      </c>
      <c r="P2363" t="s">
        <v>8272</v>
      </c>
      <c r="Q2363" s="6">
        <f>E2363/D2363</f>
        <v>0</v>
      </c>
      <c r="R2363">
        <f>IFERROR(ROUND(E2363/N2363,0),0)</f>
        <v>0</v>
      </c>
      <c r="S2363" t="str">
        <f t="shared" si="146"/>
        <v>technology</v>
      </c>
      <c r="T2363" t="str">
        <f t="shared" si="147"/>
        <v>web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0">
        <f t="shared" si="144"/>
        <v>42003.688310185185</v>
      </c>
      <c r="K2364">
        <v>1415723470</v>
      </c>
      <c r="L2364" s="10">
        <f t="shared" si="145"/>
        <v>41973.688310185185</v>
      </c>
      <c r="M2364" t="b">
        <v>0</v>
      </c>
      <c r="N2364">
        <v>2</v>
      </c>
      <c r="O2364" t="b">
        <v>0</v>
      </c>
      <c r="P2364" t="s">
        <v>8272</v>
      </c>
      <c r="Q2364" s="6">
        <f>E2364/D2364</f>
        <v>0.2857142857142857</v>
      </c>
      <c r="R2364">
        <f>IFERROR(ROUND(E2364/N2364,0),0)</f>
        <v>60</v>
      </c>
      <c r="S2364" t="str">
        <f t="shared" si="146"/>
        <v>technology</v>
      </c>
      <c r="T2364" t="str">
        <f t="shared" si="147"/>
        <v>web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0">
        <f t="shared" si="144"/>
        <v>42386.011574074073</v>
      </c>
      <c r="K2365">
        <v>1447460200</v>
      </c>
      <c r="L2365" s="10">
        <f t="shared" si="145"/>
        <v>42341.011574074073</v>
      </c>
      <c r="M2365" t="b">
        <v>0</v>
      </c>
      <c r="N2365">
        <v>0</v>
      </c>
      <c r="O2365" t="b">
        <v>0</v>
      </c>
      <c r="P2365" t="s">
        <v>8272</v>
      </c>
      <c r="Q2365" s="6">
        <f>E2365/D2365</f>
        <v>0</v>
      </c>
      <c r="R2365">
        <f>IFERROR(ROUND(E2365/N2365,0),0)</f>
        <v>0</v>
      </c>
      <c r="S2365" t="str">
        <f t="shared" si="146"/>
        <v>technology</v>
      </c>
      <c r="T2365" t="str">
        <f t="shared" si="147"/>
        <v>web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0">
        <f t="shared" si="144"/>
        <v>42322.934675925921</v>
      </c>
      <c r="K2366">
        <v>1441146356</v>
      </c>
      <c r="L2366" s="10">
        <f t="shared" si="145"/>
        <v>42267.934675925921</v>
      </c>
      <c r="M2366" t="b">
        <v>0</v>
      </c>
      <c r="N2366">
        <v>0</v>
      </c>
      <c r="O2366" t="b">
        <v>0</v>
      </c>
      <c r="P2366" t="s">
        <v>8272</v>
      </c>
      <c r="Q2366" s="6">
        <f>E2366/D2366</f>
        <v>0</v>
      </c>
      <c r="R2366">
        <f>IFERROR(ROUND(E2366/N2366,0),0)</f>
        <v>0</v>
      </c>
      <c r="S2366" t="str">
        <f t="shared" si="146"/>
        <v>technology</v>
      </c>
      <c r="T2366" t="str">
        <f t="shared" si="147"/>
        <v>web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0">
        <f t="shared" si="144"/>
        <v>42405.958333333328</v>
      </c>
      <c r="K2367">
        <v>1449596425</v>
      </c>
      <c r="L2367" s="10">
        <f t="shared" si="145"/>
        <v>42365.736400462964</v>
      </c>
      <c r="M2367" t="b">
        <v>0</v>
      </c>
      <c r="N2367">
        <v>0</v>
      </c>
      <c r="O2367" t="b">
        <v>0</v>
      </c>
      <c r="P2367" t="s">
        <v>8272</v>
      </c>
      <c r="Q2367" s="6">
        <f>E2367/D2367</f>
        <v>0</v>
      </c>
      <c r="R2367">
        <f>IFERROR(ROUND(E2367/N2367,0),0)</f>
        <v>0</v>
      </c>
      <c r="S2367" t="str">
        <f t="shared" si="146"/>
        <v>technology</v>
      </c>
      <c r="T2367" t="str">
        <f t="shared" si="147"/>
        <v>web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0">
        <f t="shared" si="144"/>
        <v>42317.531631944439</v>
      </c>
      <c r="K2368">
        <v>1442839533</v>
      </c>
      <c r="L2368" s="10">
        <f t="shared" si="145"/>
        <v>42287.531631944439</v>
      </c>
      <c r="M2368" t="b">
        <v>0</v>
      </c>
      <c r="N2368">
        <v>27</v>
      </c>
      <c r="O2368" t="b">
        <v>0</v>
      </c>
      <c r="P2368" t="s">
        <v>8272</v>
      </c>
      <c r="Q2368" s="6">
        <f>E2368/D2368</f>
        <v>0.1052</v>
      </c>
      <c r="R2368">
        <f>IFERROR(ROUND(E2368/N2368,0),0)</f>
        <v>97</v>
      </c>
      <c r="S2368" t="str">
        <f t="shared" si="146"/>
        <v>technology</v>
      </c>
      <c r="T2368" t="str">
        <f t="shared" si="147"/>
        <v>web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0">
        <f t="shared" si="144"/>
        <v>42504.928425925929</v>
      </c>
      <c r="K2369">
        <v>1456442216</v>
      </c>
      <c r="L2369" s="10">
        <f t="shared" si="145"/>
        <v>42444.970092592594</v>
      </c>
      <c r="M2369" t="b">
        <v>0</v>
      </c>
      <c r="N2369">
        <v>14</v>
      </c>
      <c r="O2369" t="b">
        <v>0</v>
      </c>
      <c r="P2369" t="s">
        <v>8272</v>
      </c>
      <c r="Q2369" s="6">
        <f>E2369/D2369</f>
        <v>1.34E-2</v>
      </c>
      <c r="R2369">
        <f>IFERROR(ROUND(E2369/N2369,0),0)</f>
        <v>48</v>
      </c>
      <c r="S2369" t="str">
        <f t="shared" si="146"/>
        <v>technology</v>
      </c>
      <c r="T2369" t="str">
        <f t="shared" si="147"/>
        <v>web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0">
        <f t="shared" si="144"/>
        <v>42127.680150462962</v>
      </c>
      <c r="K2370">
        <v>1425143965</v>
      </c>
      <c r="L2370" s="10">
        <f t="shared" si="145"/>
        <v>42082.721817129626</v>
      </c>
      <c r="M2370" t="b">
        <v>0</v>
      </c>
      <c r="N2370">
        <v>2</v>
      </c>
      <c r="O2370" t="b">
        <v>0</v>
      </c>
      <c r="P2370" t="s">
        <v>8272</v>
      </c>
      <c r="Q2370" s="6">
        <f>E2370/D2370</f>
        <v>2.5000000000000001E-3</v>
      </c>
      <c r="R2370">
        <f>IFERROR(ROUND(E2370/N2370,0),0)</f>
        <v>50</v>
      </c>
      <c r="S2370" t="str">
        <f t="shared" si="146"/>
        <v>technology</v>
      </c>
      <c r="T2370" t="str">
        <f t="shared" si="147"/>
        <v>web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0">
        <f t="shared" ref="J2371:J2434" si="148">(I2371/86400)+25569+(-5+24)</f>
        <v>42429.812627314815</v>
      </c>
      <c r="K2371">
        <v>1452540611</v>
      </c>
      <c r="L2371" s="10">
        <f t="shared" ref="L2371:L2434" si="149">(K2371/86400)+25569+(-5+24)</f>
        <v>42399.812627314815</v>
      </c>
      <c r="M2371" t="b">
        <v>0</v>
      </c>
      <c r="N2371">
        <v>0</v>
      </c>
      <c r="O2371" t="b">
        <v>0</v>
      </c>
      <c r="P2371" t="s">
        <v>8272</v>
      </c>
      <c r="Q2371" s="6">
        <f>E2371/D2371</f>
        <v>0</v>
      </c>
      <c r="R2371">
        <f>IFERROR(ROUND(E2371/N2371,0),0)</f>
        <v>0</v>
      </c>
      <c r="S2371" t="str">
        <f t="shared" ref="S2371:S2434" si="150">LEFT(P2371,FIND("/",P2371)-1)</f>
        <v>technology</v>
      </c>
      <c r="T2371" t="str">
        <f t="shared" ref="T2371:T2434" si="151">RIGHT(P2371,LEN(P2371)-FIND("/",P2371))</f>
        <v>web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0">
        <f t="shared" si="148"/>
        <v>42010.18913194444</v>
      </c>
      <c r="K2372">
        <v>1416285141</v>
      </c>
      <c r="L2372" s="10">
        <f t="shared" si="149"/>
        <v>41980.18913194444</v>
      </c>
      <c r="M2372" t="b">
        <v>0</v>
      </c>
      <c r="N2372">
        <v>4</v>
      </c>
      <c r="O2372" t="b">
        <v>0</v>
      </c>
      <c r="P2372" t="s">
        <v>8272</v>
      </c>
      <c r="Q2372" s="6">
        <f>E2372/D2372</f>
        <v>3.2799999999999999E-3</v>
      </c>
      <c r="R2372">
        <f>IFERROR(ROUND(E2372/N2372,0),0)</f>
        <v>21</v>
      </c>
      <c r="S2372" t="str">
        <f t="shared" si="150"/>
        <v>technology</v>
      </c>
      <c r="T2372" t="str">
        <f t="shared" si="151"/>
        <v>web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0">
        <f t="shared" si="148"/>
        <v>42199.777731481481</v>
      </c>
      <c r="K2373">
        <v>1432665596</v>
      </c>
      <c r="L2373" s="10">
        <f t="shared" si="149"/>
        <v>42169.777731481481</v>
      </c>
      <c r="M2373" t="b">
        <v>0</v>
      </c>
      <c r="N2373">
        <v>0</v>
      </c>
      <c r="O2373" t="b">
        <v>0</v>
      </c>
      <c r="P2373" t="s">
        <v>8272</v>
      </c>
      <c r="Q2373" s="6">
        <f>E2373/D2373</f>
        <v>0</v>
      </c>
      <c r="R2373">
        <f>IFERROR(ROUND(E2373/N2373,0),0)</f>
        <v>0</v>
      </c>
      <c r="S2373" t="str">
        <f t="shared" si="150"/>
        <v>technology</v>
      </c>
      <c r="T2373" t="str">
        <f t="shared" si="151"/>
        <v>web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0">
        <f t="shared" si="148"/>
        <v>42137.069108796291</v>
      </c>
      <c r="K2374">
        <v>1427247571</v>
      </c>
      <c r="L2374" s="10">
        <f t="shared" si="149"/>
        <v>42107.069108796291</v>
      </c>
      <c r="M2374" t="b">
        <v>0</v>
      </c>
      <c r="N2374">
        <v>6</v>
      </c>
      <c r="O2374" t="b">
        <v>0</v>
      </c>
      <c r="P2374" t="s">
        <v>8272</v>
      </c>
      <c r="Q2374" s="6">
        <f>E2374/D2374</f>
        <v>3.272727272727273E-2</v>
      </c>
      <c r="R2374">
        <f>IFERROR(ROUND(E2374/N2374,0),0)</f>
        <v>30</v>
      </c>
      <c r="S2374" t="str">
        <f t="shared" si="150"/>
        <v>technology</v>
      </c>
      <c r="T2374" t="str">
        <f t="shared" si="151"/>
        <v>web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0">
        <f t="shared" si="148"/>
        <v>42264.662314814814</v>
      </c>
      <c r="K2375">
        <v>1438271624</v>
      </c>
      <c r="L2375" s="10">
        <f t="shared" si="149"/>
        <v>42234.662314814814</v>
      </c>
      <c r="M2375" t="b">
        <v>0</v>
      </c>
      <c r="N2375">
        <v>1</v>
      </c>
      <c r="O2375" t="b">
        <v>0</v>
      </c>
      <c r="P2375" t="s">
        <v>8272</v>
      </c>
      <c r="Q2375" s="6">
        <f>E2375/D2375</f>
        <v>5.8823529411764708E-5</v>
      </c>
      <c r="R2375">
        <f>IFERROR(ROUND(E2375/N2375,0),0)</f>
        <v>50</v>
      </c>
      <c r="S2375" t="str">
        <f t="shared" si="150"/>
        <v>technology</v>
      </c>
      <c r="T2375" t="str">
        <f t="shared" si="151"/>
        <v>web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0">
        <f t="shared" si="148"/>
        <v>42066.843287037038</v>
      </c>
      <c r="K2376">
        <v>1421180060</v>
      </c>
      <c r="L2376" s="10">
        <f t="shared" si="149"/>
        <v>42036.843287037038</v>
      </c>
      <c r="M2376" t="b">
        <v>0</v>
      </c>
      <c r="N2376">
        <v>1</v>
      </c>
      <c r="O2376" t="b">
        <v>0</v>
      </c>
      <c r="P2376" t="s">
        <v>8272</v>
      </c>
      <c r="Q2376" s="6">
        <f>E2376/D2376</f>
        <v>4.5454545454545455E-4</v>
      </c>
      <c r="R2376">
        <f>IFERROR(ROUND(E2376/N2376,0),0)</f>
        <v>10</v>
      </c>
      <c r="S2376" t="str">
        <f t="shared" si="150"/>
        <v>technology</v>
      </c>
      <c r="T2376" t="str">
        <f t="shared" si="151"/>
        <v>web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0">
        <f t="shared" si="148"/>
        <v>42641.836076388892</v>
      </c>
      <c r="K2377">
        <v>1470859437</v>
      </c>
      <c r="L2377" s="10">
        <f t="shared" si="149"/>
        <v>42611.836076388892</v>
      </c>
      <c r="M2377" t="b">
        <v>0</v>
      </c>
      <c r="N2377">
        <v>0</v>
      </c>
      <c r="O2377" t="b">
        <v>0</v>
      </c>
      <c r="P2377" t="s">
        <v>8272</v>
      </c>
      <c r="Q2377" s="6">
        <f>E2377/D2377</f>
        <v>0</v>
      </c>
      <c r="R2377">
        <f>IFERROR(ROUND(E2377/N2377,0),0)</f>
        <v>0</v>
      </c>
      <c r="S2377" t="str">
        <f t="shared" si="150"/>
        <v>technology</v>
      </c>
      <c r="T2377" t="str">
        <f t="shared" si="151"/>
        <v>web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0">
        <f t="shared" si="148"/>
        <v>42367.925532407404</v>
      </c>
      <c r="K2378">
        <v>1447193566</v>
      </c>
      <c r="L2378" s="10">
        <f t="shared" si="149"/>
        <v>42337.925532407404</v>
      </c>
      <c r="M2378" t="b">
        <v>0</v>
      </c>
      <c r="N2378">
        <v>4</v>
      </c>
      <c r="O2378" t="b">
        <v>0</v>
      </c>
      <c r="P2378" t="s">
        <v>8272</v>
      </c>
      <c r="Q2378" s="6">
        <f>E2378/D2378</f>
        <v>0.10877666666666666</v>
      </c>
      <c r="R2378">
        <f>IFERROR(ROUND(E2378/N2378,0),0)</f>
        <v>82</v>
      </c>
      <c r="S2378" t="str">
        <f t="shared" si="150"/>
        <v>technology</v>
      </c>
      <c r="T2378" t="str">
        <f t="shared" si="151"/>
        <v>web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0">
        <f t="shared" si="148"/>
        <v>42718.911840277782</v>
      </c>
      <c r="K2379">
        <v>1477515183</v>
      </c>
      <c r="L2379" s="10">
        <f t="shared" si="149"/>
        <v>42688.870173611111</v>
      </c>
      <c r="M2379" t="b">
        <v>0</v>
      </c>
      <c r="N2379">
        <v>0</v>
      </c>
      <c r="O2379" t="b">
        <v>0</v>
      </c>
      <c r="P2379" t="s">
        <v>8272</v>
      </c>
      <c r="Q2379" s="6">
        <f>E2379/D2379</f>
        <v>0</v>
      </c>
      <c r="R2379">
        <f>IFERROR(ROUND(E2379/N2379,0),0)</f>
        <v>0</v>
      </c>
      <c r="S2379" t="str">
        <f t="shared" si="150"/>
        <v>technology</v>
      </c>
      <c r="T2379" t="str">
        <f t="shared" si="151"/>
        <v>web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0">
        <f t="shared" si="148"/>
        <v>42261.013078703705</v>
      </c>
      <c r="K2380">
        <v>1438042730</v>
      </c>
      <c r="L2380" s="10">
        <f t="shared" si="149"/>
        <v>42232.013078703705</v>
      </c>
      <c r="M2380" t="b">
        <v>0</v>
      </c>
      <c r="N2380">
        <v>0</v>
      </c>
      <c r="O2380" t="b">
        <v>0</v>
      </c>
      <c r="P2380" t="s">
        <v>8272</v>
      </c>
      <c r="Q2380" s="6">
        <f>E2380/D2380</f>
        <v>0</v>
      </c>
      <c r="R2380">
        <f>IFERROR(ROUND(E2380/N2380,0),0)</f>
        <v>0</v>
      </c>
      <c r="S2380" t="str">
        <f t="shared" si="150"/>
        <v>technology</v>
      </c>
      <c r="T2380" t="str">
        <f t="shared" si="151"/>
        <v>web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0">
        <f t="shared" si="148"/>
        <v>42301.016388888893</v>
      </c>
      <c r="K2381">
        <v>1440116616</v>
      </c>
      <c r="L2381" s="10">
        <f t="shared" si="149"/>
        <v>42256.016388888893</v>
      </c>
      <c r="M2381" t="b">
        <v>0</v>
      </c>
      <c r="N2381">
        <v>0</v>
      </c>
      <c r="O2381" t="b">
        <v>0</v>
      </c>
      <c r="P2381" t="s">
        <v>8272</v>
      </c>
      <c r="Q2381" s="6">
        <f>E2381/D2381</f>
        <v>0</v>
      </c>
      <c r="R2381">
        <f>IFERROR(ROUND(E2381/N2381,0),0)</f>
        <v>0</v>
      </c>
      <c r="S2381" t="str">
        <f t="shared" si="150"/>
        <v>technology</v>
      </c>
      <c r="T2381" t="str">
        <f t="shared" si="151"/>
        <v>web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0">
        <f t="shared" si="148"/>
        <v>42297.793310185181</v>
      </c>
      <c r="K2382">
        <v>1441134142</v>
      </c>
      <c r="L2382" s="10">
        <f t="shared" si="149"/>
        <v>42267.793310185181</v>
      </c>
      <c r="M2382" t="b">
        <v>0</v>
      </c>
      <c r="N2382">
        <v>3</v>
      </c>
      <c r="O2382" t="b">
        <v>0</v>
      </c>
      <c r="P2382" t="s">
        <v>8272</v>
      </c>
      <c r="Q2382" s="6">
        <f>E2382/D2382</f>
        <v>3.6666666666666666E-3</v>
      </c>
      <c r="R2382">
        <f>IFERROR(ROUND(E2382/N2382,0),0)</f>
        <v>18</v>
      </c>
      <c r="S2382" t="str">
        <f t="shared" si="150"/>
        <v>technology</v>
      </c>
      <c r="T2382" t="str">
        <f t="shared" si="151"/>
        <v>web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0">
        <f t="shared" si="148"/>
        <v>42123.935740740737</v>
      </c>
      <c r="K2383">
        <v>1426112848</v>
      </c>
      <c r="L2383" s="10">
        <f t="shared" si="149"/>
        <v>42093.935740740737</v>
      </c>
      <c r="M2383" t="b">
        <v>0</v>
      </c>
      <c r="N2383">
        <v>7</v>
      </c>
      <c r="O2383" t="b">
        <v>0</v>
      </c>
      <c r="P2383" t="s">
        <v>8272</v>
      </c>
      <c r="Q2383" s="6">
        <f>E2383/D2383</f>
        <v>1.8193398957730169E-2</v>
      </c>
      <c r="R2383">
        <f>IFERROR(ROUND(E2383/N2383,0),0)</f>
        <v>224</v>
      </c>
      <c r="S2383" t="str">
        <f t="shared" si="150"/>
        <v>technology</v>
      </c>
      <c r="T2383" t="str">
        <f t="shared" si="151"/>
        <v>web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0">
        <f t="shared" si="148"/>
        <v>42239.187534722223</v>
      </c>
      <c r="K2384">
        <v>1436502603</v>
      </c>
      <c r="L2384" s="10">
        <f t="shared" si="149"/>
        <v>42214.187534722223</v>
      </c>
      <c r="M2384" t="b">
        <v>0</v>
      </c>
      <c r="N2384">
        <v>2</v>
      </c>
      <c r="O2384" t="b">
        <v>0</v>
      </c>
      <c r="P2384" t="s">
        <v>8272</v>
      </c>
      <c r="Q2384" s="6">
        <f>E2384/D2384</f>
        <v>2.5000000000000001E-2</v>
      </c>
      <c r="R2384">
        <f>IFERROR(ROUND(E2384/N2384,0),0)</f>
        <v>38</v>
      </c>
      <c r="S2384" t="str">
        <f t="shared" si="150"/>
        <v>technology</v>
      </c>
      <c r="T2384" t="str">
        <f t="shared" si="151"/>
        <v>web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0">
        <f t="shared" si="148"/>
        <v>42076.056793981479</v>
      </c>
      <c r="K2385">
        <v>1421976107</v>
      </c>
      <c r="L2385" s="10">
        <f t="shared" si="149"/>
        <v>42046.056793981479</v>
      </c>
      <c r="M2385" t="b">
        <v>0</v>
      </c>
      <c r="N2385">
        <v>3</v>
      </c>
      <c r="O2385" t="b">
        <v>0</v>
      </c>
      <c r="P2385" t="s">
        <v>8272</v>
      </c>
      <c r="Q2385" s="6">
        <f>E2385/D2385</f>
        <v>4.3499999999999997E-2</v>
      </c>
      <c r="R2385">
        <f>IFERROR(ROUND(E2385/N2385,0),0)</f>
        <v>145</v>
      </c>
      <c r="S2385" t="str">
        <f t="shared" si="150"/>
        <v>technology</v>
      </c>
      <c r="T2385" t="str">
        <f t="shared" si="151"/>
        <v>web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0">
        <f t="shared" si="148"/>
        <v>41976.109293981484</v>
      </c>
      <c r="K2386">
        <v>1413337043</v>
      </c>
      <c r="L2386" s="10">
        <f t="shared" si="149"/>
        <v>41946.067627314813</v>
      </c>
      <c r="M2386" t="b">
        <v>0</v>
      </c>
      <c r="N2386">
        <v>8</v>
      </c>
      <c r="O2386" t="b">
        <v>0</v>
      </c>
      <c r="P2386" t="s">
        <v>8272</v>
      </c>
      <c r="Q2386" s="6">
        <f>E2386/D2386</f>
        <v>8.0000000000000002E-3</v>
      </c>
      <c r="R2386">
        <f>IFERROR(ROUND(E2386/N2386,0),0)</f>
        <v>1</v>
      </c>
      <c r="S2386" t="str">
        <f t="shared" si="150"/>
        <v>technology</v>
      </c>
      <c r="T2386" t="str">
        <f t="shared" si="151"/>
        <v>web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0">
        <f t="shared" si="148"/>
        <v>42240.70175925926</v>
      </c>
      <c r="K2387">
        <v>1436201432</v>
      </c>
      <c r="L2387" s="10">
        <f t="shared" si="149"/>
        <v>42210.70175925926</v>
      </c>
      <c r="M2387" t="b">
        <v>0</v>
      </c>
      <c r="N2387">
        <v>7</v>
      </c>
      <c r="O2387" t="b">
        <v>0</v>
      </c>
      <c r="P2387" t="s">
        <v>8272</v>
      </c>
      <c r="Q2387" s="6">
        <f>E2387/D2387</f>
        <v>1.2123076923076924E-2</v>
      </c>
      <c r="R2387">
        <f>IFERROR(ROUND(E2387/N2387,0),0)</f>
        <v>113</v>
      </c>
      <c r="S2387" t="str">
        <f t="shared" si="150"/>
        <v>technology</v>
      </c>
      <c r="T2387" t="str">
        <f t="shared" si="151"/>
        <v>web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0">
        <f t="shared" si="148"/>
        <v>42033.838240740741</v>
      </c>
      <c r="K2388">
        <v>1415736424</v>
      </c>
      <c r="L2388" s="10">
        <f t="shared" si="149"/>
        <v>41973.838240740741</v>
      </c>
      <c r="M2388" t="b">
        <v>0</v>
      </c>
      <c r="N2388">
        <v>0</v>
      </c>
      <c r="O2388" t="b">
        <v>0</v>
      </c>
      <c r="P2388" t="s">
        <v>8272</v>
      </c>
      <c r="Q2388" s="6">
        <f>E2388/D2388</f>
        <v>0</v>
      </c>
      <c r="R2388">
        <f>IFERROR(ROUND(E2388/N2388,0),0)</f>
        <v>0</v>
      </c>
      <c r="S2388" t="str">
        <f t="shared" si="150"/>
        <v>technology</v>
      </c>
      <c r="T2388" t="str">
        <f t="shared" si="151"/>
        <v>web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0">
        <f t="shared" si="148"/>
        <v>42592.626620370371</v>
      </c>
      <c r="K2389">
        <v>1465311740</v>
      </c>
      <c r="L2389" s="10">
        <f t="shared" si="149"/>
        <v>42547.626620370371</v>
      </c>
      <c r="M2389" t="b">
        <v>0</v>
      </c>
      <c r="N2389">
        <v>3</v>
      </c>
      <c r="O2389" t="b">
        <v>0</v>
      </c>
      <c r="P2389" t="s">
        <v>8272</v>
      </c>
      <c r="Q2389" s="6">
        <f>E2389/D2389</f>
        <v>6.8399999999999997E-3</v>
      </c>
      <c r="R2389">
        <f>IFERROR(ROUND(E2389/N2389,0),0)</f>
        <v>342</v>
      </c>
      <c r="S2389" t="str">
        <f t="shared" si="150"/>
        <v>technology</v>
      </c>
      <c r="T2389" t="str">
        <f t="shared" si="151"/>
        <v>web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0">
        <f t="shared" si="148"/>
        <v>42038.811805555553</v>
      </c>
      <c r="K2390">
        <v>1418761759</v>
      </c>
      <c r="L2390" s="10">
        <f t="shared" si="149"/>
        <v>42008.853692129633</v>
      </c>
      <c r="M2390" t="b">
        <v>0</v>
      </c>
      <c r="N2390">
        <v>8</v>
      </c>
      <c r="O2390" t="b">
        <v>0</v>
      </c>
      <c r="P2390" t="s">
        <v>8272</v>
      </c>
      <c r="Q2390" s="6">
        <f>E2390/D2390</f>
        <v>1.2513513513513513E-2</v>
      </c>
      <c r="R2390">
        <f>IFERROR(ROUND(E2390/N2390,0),0)</f>
        <v>58</v>
      </c>
      <c r="S2390" t="str">
        <f t="shared" si="150"/>
        <v>technology</v>
      </c>
      <c r="T2390" t="str">
        <f t="shared" si="151"/>
        <v>web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0">
        <f t="shared" si="148"/>
        <v>42229.915972222225</v>
      </c>
      <c r="K2391">
        <v>1435160452</v>
      </c>
      <c r="L2391" s="10">
        <f t="shared" si="149"/>
        <v>42198.653379629628</v>
      </c>
      <c r="M2391" t="b">
        <v>0</v>
      </c>
      <c r="N2391">
        <v>1</v>
      </c>
      <c r="O2391" t="b">
        <v>0</v>
      </c>
      <c r="P2391" t="s">
        <v>8272</v>
      </c>
      <c r="Q2391" s="6">
        <f>E2391/D2391</f>
        <v>1.8749999999999999E-3</v>
      </c>
      <c r="R2391">
        <f>IFERROR(ROUND(E2391/N2391,0),0)</f>
        <v>30</v>
      </c>
      <c r="S2391" t="str">
        <f t="shared" si="150"/>
        <v>technology</v>
      </c>
      <c r="T2391" t="str">
        <f t="shared" si="151"/>
        <v>web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0">
        <f t="shared" si="148"/>
        <v>42027.262314814812</v>
      </c>
      <c r="K2392">
        <v>1416896264</v>
      </c>
      <c r="L2392" s="10">
        <f t="shared" si="149"/>
        <v>41987.262314814812</v>
      </c>
      <c r="M2392" t="b">
        <v>0</v>
      </c>
      <c r="N2392">
        <v>0</v>
      </c>
      <c r="O2392" t="b">
        <v>0</v>
      </c>
      <c r="P2392" t="s">
        <v>8272</v>
      </c>
      <c r="Q2392" s="6">
        <f>E2392/D2392</f>
        <v>0</v>
      </c>
      <c r="R2392">
        <f>IFERROR(ROUND(E2392/N2392,0),0)</f>
        <v>0</v>
      </c>
      <c r="S2392" t="str">
        <f t="shared" si="150"/>
        <v>technology</v>
      </c>
      <c r="T2392" t="str">
        <f t="shared" si="151"/>
        <v>web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0">
        <f t="shared" si="148"/>
        <v>42113.752824074079</v>
      </c>
      <c r="K2393">
        <v>1425236644</v>
      </c>
      <c r="L2393" s="10">
        <f t="shared" si="149"/>
        <v>42083.794490740736</v>
      </c>
      <c r="M2393" t="b">
        <v>0</v>
      </c>
      <c r="N2393">
        <v>1</v>
      </c>
      <c r="O2393" t="b">
        <v>0</v>
      </c>
      <c r="P2393" t="s">
        <v>8272</v>
      </c>
      <c r="Q2393" s="6">
        <f>E2393/D2393</f>
        <v>1.25E-3</v>
      </c>
      <c r="R2393">
        <f>IFERROR(ROUND(E2393/N2393,0),0)</f>
        <v>25</v>
      </c>
      <c r="S2393" t="str">
        <f t="shared" si="150"/>
        <v>technology</v>
      </c>
      <c r="T2393" t="str">
        <f t="shared" si="151"/>
        <v>web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0">
        <f t="shared" si="148"/>
        <v>42325.120636574073</v>
      </c>
      <c r="K2394">
        <v>1443495223</v>
      </c>
      <c r="L2394" s="10">
        <f t="shared" si="149"/>
        <v>42295.120636574073</v>
      </c>
      <c r="M2394" t="b">
        <v>0</v>
      </c>
      <c r="N2394">
        <v>0</v>
      </c>
      <c r="O2394" t="b">
        <v>0</v>
      </c>
      <c r="P2394" t="s">
        <v>8272</v>
      </c>
      <c r="Q2394" s="6">
        <f>E2394/D2394</f>
        <v>0</v>
      </c>
      <c r="R2394">
        <f>IFERROR(ROUND(E2394/N2394,0),0)</f>
        <v>0</v>
      </c>
      <c r="S2394" t="str">
        <f t="shared" si="150"/>
        <v>technology</v>
      </c>
      <c r="T2394" t="str">
        <f t="shared" si="151"/>
        <v>web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0">
        <f t="shared" si="148"/>
        <v>42243.648344907408</v>
      </c>
      <c r="K2395">
        <v>1436456017</v>
      </c>
      <c r="L2395" s="10">
        <f t="shared" si="149"/>
        <v>42213.648344907408</v>
      </c>
      <c r="M2395" t="b">
        <v>0</v>
      </c>
      <c r="N2395">
        <v>1</v>
      </c>
      <c r="O2395" t="b">
        <v>0</v>
      </c>
      <c r="P2395" t="s">
        <v>8272</v>
      </c>
      <c r="Q2395" s="6">
        <f>E2395/D2395</f>
        <v>5.0000000000000001E-4</v>
      </c>
      <c r="R2395">
        <f>IFERROR(ROUND(E2395/N2395,0),0)</f>
        <v>50</v>
      </c>
      <c r="S2395" t="str">
        <f t="shared" si="150"/>
        <v>technology</v>
      </c>
      <c r="T2395" t="str">
        <f t="shared" si="151"/>
        <v>web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0">
        <f t="shared" si="148"/>
        <v>42080.362187499995</v>
      </c>
      <c r="K2396">
        <v>1422348093</v>
      </c>
      <c r="L2396" s="10">
        <f t="shared" si="149"/>
        <v>42050.362187499995</v>
      </c>
      <c r="M2396" t="b">
        <v>0</v>
      </c>
      <c r="N2396">
        <v>2</v>
      </c>
      <c r="O2396" t="b">
        <v>0</v>
      </c>
      <c r="P2396" t="s">
        <v>8272</v>
      </c>
      <c r="Q2396" s="6">
        <f>E2396/D2396</f>
        <v>5.9999999999999995E-4</v>
      </c>
      <c r="R2396">
        <f>IFERROR(ROUND(E2396/N2396,0),0)</f>
        <v>2</v>
      </c>
      <c r="S2396" t="str">
        <f t="shared" si="150"/>
        <v>technology</v>
      </c>
      <c r="T2396" t="str">
        <f t="shared" si="151"/>
        <v>web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0">
        <f t="shared" si="148"/>
        <v>42764.372916666667</v>
      </c>
      <c r="K2397">
        <v>1481597687</v>
      </c>
      <c r="L2397" s="10">
        <f t="shared" si="149"/>
        <v>42736.121377314819</v>
      </c>
      <c r="M2397" t="b">
        <v>0</v>
      </c>
      <c r="N2397">
        <v>0</v>
      </c>
      <c r="O2397" t="b">
        <v>0</v>
      </c>
      <c r="P2397" t="s">
        <v>8272</v>
      </c>
      <c r="Q2397" s="6">
        <f>E2397/D2397</f>
        <v>0</v>
      </c>
      <c r="R2397">
        <f>IFERROR(ROUND(E2397/N2397,0),0)</f>
        <v>0</v>
      </c>
      <c r="S2397" t="str">
        <f t="shared" si="150"/>
        <v>technology</v>
      </c>
      <c r="T2397" t="str">
        <f t="shared" si="151"/>
        <v>web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0">
        <f t="shared" si="148"/>
        <v>42311.849050925928</v>
      </c>
      <c r="K2398">
        <v>1442348558</v>
      </c>
      <c r="L2398" s="10">
        <f t="shared" si="149"/>
        <v>42281.849050925928</v>
      </c>
      <c r="M2398" t="b">
        <v>0</v>
      </c>
      <c r="N2398">
        <v>1</v>
      </c>
      <c r="O2398" t="b">
        <v>0</v>
      </c>
      <c r="P2398" t="s">
        <v>8272</v>
      </c>
      <c r="Q2398" s="6">
        <f>E2398/D2398</f>
        <v>2E-3</v>
      </c>
      <c r="R2398">
        <f>IFERROR(ROUND(E2398/N2398,0),0)</f>
        <v>10</v>
      </c>
      <c r="S2398" t="str">
        <f t="shared" si="150"/>
        <v>technology</v>
      </c>
      <c r="T2398" t="str">
        <f t="shared" si="151"/>
        <v>web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0">
        <f t="shared" si="148"/>
        <v>42025.88490740741</v>
      </c>
      <c r="K2399">
        <v>1417641256</v>
      </c>
      <c r="L2399" s="10">
        <f t="shared" si="149"/>
        <v>41995.88490740741</v>
      </c>
      <c r="M2399" t="b">
        <v>0</v>
      </c>
      <c r="N2399">
        <v>0</v>
      </c>
      <c r="O2399" t="b">
        <v>0</v>
      </c>
      <c r="P2399" t="s">
        <v>8272</v>
      </c>
      <c r="Q2399" s="6">
        <f>E2399/D2399</f>
        <v>0</v>
      </c>
      <c r="R2399">
        <f>IFERROR(ROUND(E2399/N2399,0),0)</f>
        <v>0</v>
      </c>
      <c r="S2399" t="str">
        <f t="shared" si="150"/>
        <v>technology</v>
      </c>
      <c r="T2399" t="str">
        <f t="shared" si="151"/>
        <v>web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0">
        <f t="shared" si="148"/>
        <v>42206.916481481487</v>
      </c>
      <c r="K2400">
        <v>1433282384</v>
      </c>
      <c r="L2400" s="10">
        <f t="shared" si="149"/>
        <v>42176.916481481487</v>
      </c>
      <c r="M2400" t="b">
        <v>0</v>
      </c>
      <c r="N2400">
        <v>0</v>
      </c>
      <c r="O2400" t="b">
        <v>0</v>
      </c>
      <c r="P2400" t="s">
        <v>8272</v>
      </c>
      <c r="Q2400" s="6">
        <f>E2400/D2400</f>
        <v>0</v>
      </c>
      <c r="R2400">
        <f>IFERROR(ROUND(E2400/N2400,0),0)</f>
        <v>0</v>
      </c>
      <c r="S2400" t="str">
        <f t="shared" si="150"/>
        <v>technology</v>
      </c>
      <c r="T2400" t="str">
        <f t="shared" si="151"/>
        <v>web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0">
        <f t="shared" si="148"/>
        <v>42010.853078703702</v>
      </c>
      <c r="K2401">
        <v>1415910506</v>
      </c>
      <c r="L2401" s="10">
        <f t="shared" si="149"/>
        <v>41975.853078703702</v>
      </c>
      <c r="M2401" t="b">
        <v>0</v>
      </c>
      <c r="N2401">
        <v>0</v>
      </c>
      <c r="O2401" t="b">
        <v>0</v>
      </c>
      <c r="P2401" t="s">
        <v>8272</v>
      </c>
      <c r="Q2401" s="6">
        <f>E2401/D2401</f>
        <v>0</v>
      </c>
      <c r="R2401">
        <f>IFERROR(ROUND(E2401/N2401,0),0)</f>
        <v>0</v>
      </c>
      <c r="S2401" t="str">
        <f t="shared" si="150"/>
        <v>technology</v>
      </c>
      <c r="T2401" t="str">
        <f t="shared" si="151"/>
        <v>web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0">
        <f t="shared" si="148"/>
        <v>42493.268101851849</v>
      </c>
      <c r="K2402">
        <v>1458023164</v>
      </c>
      <c r="L2402" s="10">
        <f t="shared" si="149"/>
        <v>42463.268101851849</v>
      </c>
      <c r="M2402" t="b">
        <v>0</v>
      </c>
      <c r="N2402">
        <v>0</v>
      </c>
      <c r="O2402" t="b">
        <v>0</v>
      </c>
      <c r="P2402" t="s">
        <v>8272</v>
      </c>
      <c r="Q2402" s="6">
        <f>E2402/D2402</f>
        <v>0</v>
      </c>
      <c r="R2402">
        <f>IFERROR(ROUND(E2402/N2402,0),0)</f>
        <v>0</v>
      </c>
      <c r="S2402" t="str">
        <f t="shared" si="150"/>
        <v>technology</v>
      </c>
      <c r="T2402" t="str">
        <f t="shared" si="151"/>
        <v>web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0">
        <f t="shared" si="148"/>
        <v>42453.822870370372</v>
      </c>
      <c r="K2403">
        <v>1452023096</v>
      </c>
      <c r="L2403" s="10">
        <f t="shared" si="149"/>
        <v>42393.822870370372</v>
      </c>
      <c r="M2403" t="b">
        <v>0</v>
      </c>
      <c r="N2403">
        <v>9</v>
      </c>
      <c r="O2403" t="b">
        <v>0</v>
      </c>
      <c r="P2403" t="s">
        <v>8284</v>
      </c>
      <c r="Q2403" s="6">
        <f>E2403/D2403</f>
        <v>7.1785714285714283E-3</v>
      </c>
      <c r="R2403">
        <f>IFERROR(ROUND(E2403/N2403,0),0)</f>
        <v>22</v>
      </c>
      <c r="S2403" t="str">
        <f t="shared" si="150"/>
        <v>food</v>
      </c>
      <c r="T2403" t="str">
        <f t="shared" si="151"/>
        <v>food trucks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0">
        <f t="shared" si="148"/>
        <v>42156.679756944446</v>
      </c>
      <c r="K2404">
        <v>1428941931</v>
      </c>
      <c r="L2404" s="10">
        <f t="shared" si="149"/>
        <v>42126.679756944446</v>
      </c>
      <c r="M2404" t="b">
        <v>0</v>
      </c>
      <c r="N2404">
        <v>1</v>
      </c>
      <c r="O2404" t="b">
        <v>0</v>
      </c>
      <c r="P2404" t="s">
        <v>8284</v>
      </c>
      <c r="Q2404" s="6">
        <f>E2404/D2404</f>
        <v>4.3333333333333331E-3</v>
      </c>
      <c r="R2404">
        <f>IFERROR(ROUND(E2404/N2404,0),0)</f>
        <v>52</v>
      </c>
      <c r="S2404" t="str">
        <f t="shared" si="150"/>
        <v>food</v>
      </c>
      <c r="T2404" t="str">
        <f t="shared" si="151"/>
        <v>food trucks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0">
        <f t="shared" si="148"/>
        <v>42478.840949074074</v>
      </c>
      <c r="K2405">
        <v>1454188258</v>
      </c>
      <c r="L2405" s="10">
        <f t="shared" si="149"/>
        <v>42418.882615740746</v>
      </c>
      <c r="M2405" t="b">
        <v>0</v>
      </c>
      <c r="N2405">
        <v>12</v>
      </c>
      <c r="O2405" t="b">
        <v>0</v>
      </c>
      <c r="P2405" t="s">
        <v>8284</v>
      </c>
      <c r="Q2405" s="6">
        <f>E2405/D2405</f>
        <v>0.16833333333333333</v>
      </c>
      <c r="R2405">
        <f>IFERROR(ROUND(E2405/N2405,0),0)</f>
        <v>17</v>
      </c>
      <c r="S2405" t="str">
        <f t="shared" si="150"/>
        <v>food</v>
      </c>
      <c r="T2405" t="str">
        <f t="shared" si="151"/>
        <v>food trucks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0">
        <f t="shared" si="148"/>
        <v>42391.03943287037</v>
      </c>
      <c r="K2406">
        <v>1449190607</v>
      </c>
      <c r="L2406" s="10">
        <f t="shared" si="149"/>
        <v>42361.03943287037</v>
      </c>
      <c r="M2406" t="b">
        <v>0</v>
      </c>
      <c r="N2406">
        <v>0</v>
      </c>
      <c r="O2406" t="b">
        <v>0</v>
      </c>
      <c r="P2406" t="s">
        <v>8284</v>
      </c>
      <c r="Q2406" s="6">
        <f>E2406/D2406</f>
        <v>0</v>
      </c>
      <c r="R2406">
        <f>IFERROR(ROUND(E2406/N2406,0),0)</f>
        <v>0</v>
      </c>
      <c r="S2406" t="str">
        <f t="shared" si="150"/>
        <v>food</v>
      </c>
      <c r="T2406" t="str">
        <f t="shared" si="151"/>
        <v>food trucks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0">
        <f t="shared" si="148"/>
        <v>42635.585358796292</v>
      </c>
      <c r="K2407">
        <v>1471096975</v>
      </c>
      <c r="L2407" s="10">
        <f t="shared" si="149"/>
        <v>42614.585358796292</v>
      </c>
      <c r="M2407" t="b">
        <v>0</v>
      </c>
      <c r="N2407">
        <v>20</v>
      </c>
      <c r="O2407" t="b">
        <v>0</v>
      </c>
      <c r="P2407" t="s">
        <v>8284</v>
      </c>
      <c r="Q2407" s="6">
        <f>E2407/D2407</f>
        <v>0.22520000000000001</v>
      </c>
      <c r="R2407">
        <f>IFERROR(ROUND(E2407/N2407,0),0)</f>
        <v>56</v>
      </c>
      <c r="S2407" t="str">
        <f t="shared" si="150"/>
        <v>food</v>
      </c>
      <c r="T2407" t="str">
        <f t="shared" si="151"/>
        <v>food trucks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0">
        <f t="shared" si="148"/>
        <v>42042.110995370371</v>
      </c>
      <c r="K2408">
        <v>1418179190</v>
      </c>
      <c r="L2408" s="10">
        <f t="shared" si="149"/>
        <v>42002.110995370371</v>
      </c>
      <c r="M2408" t="b">
        <v>0</v>
      </c>
      <c r="N2408">
        <v>16</v>
      </c>
      <c r="O2408" t="b">
        <v>0</v>
      </c>
      <c r="P2408" t="s">
        <v>8284</v>
      </c>
      <c r="Q2408" s="6">
        <f>E2408/D2408</f>
        <v>0.41384615384615386</v>
      </c>
      <c r="R2408">
        <f>IFERROR(ROUND(E2408/N2408,0),0)</f>
        <v>84</v>
      </c>
      <c r="S2408" t="str">
        <f t="shared" si="150"/>
        <v>food</v>
      </c>
      <c r="T2408" t="str">
        <f t="shared" si="151"/>
        <v>food trucks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0">
        <f t="shared" si="148"/>
        <v>42124.25</v>
      </c>
      <c r="K2409">
        <v>1426772928</v>
      </c>
      <c r="L2409" s="10">
        <f t="shared" si="149"/>
        <v>42101.575555555552</v>
      </c>
      <c r="M2409" t="b">
        <v>0</v>
      </c>
      <c r="N2409">
        <v>33</v>
      </c>
      <c r="O2409" t="b">
        <v>0</v>
      </c>
      <c r="P2409" t="s">
        <v>8284</v>
      </c>
      <c r="Q2409" s="6">
        <f>E2409/D2409</f>
        <v>0.25259090909090909</v>
      </c>
      <c r="R2409">
        <f>IFERROR(ROUND(E2409/N2409,0),0)</f>
        <v>168</v>
      </c>
      <c r="S2409" t="str">
        <f t="shared" si="150"/>
        <v>food</v>
      </c>
      <c r="T2409" t="str">
        <f t="shared" si="151"/>
        <v>food trucks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0">
        <f t="shared" si="148"/>
        <v>41968.182372685187</v>
      </c>
      <c r="K2410">
        <v>1412652157</v>
      </c>
      <c r="L2410" s="10">
        <f t="shared" si="149"/>
        <v>41938.140706018516</v>
      </c>
      <c r="M2410" t="b">
        <v>0</v>
      </c>
      <c r="N2410">
        <v>2</v>
      </c>
      <c r="O2410" t="b">
        <v>0</v>
      </c>
      <c r="P2410" t="s">
        <v>8284</v>
      </c>
      <c r="Q2410" s="6">
        <f>E2410/D2410</f>
        <v>2E-3</v>
      </c>
      <c r="R2410">
        <f>IFERROR(ROUND(E2410/N2410,0),0)</f>
        <v>15</v>
      </c>
      <c r="S2410" t="str">
        <f t="shared" si="150"/>
        <v>food</v>
      </c>
      <c r="T2410" t="str">
        <f t="shared" si="151"/>
        <v>food trucks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0">
        <f t="shared" si="148"/>
        <v>42253.875868055555</v>
      </c>
      <c r="K2411">
        <v>1437339675</v>
      </c>
      <c r="L2411" s="10">
        <f t="shared" si="149"/>
        <v>42223.875868055555</v>
      </c>
      <c r="M2411" t="b">
        <v>0</v>
      </c>
      <c r="N2411">
        <v>6</v>
      </c>
      <c r="O2411" t="b">
        <v>0</v>
      </c>
      <c r="P2411" t="s">
        <v>8284</v>
      </c>
      <c r="Q2411" s="6">
        <f>E2411/D2411</f>
        <v>1.84E-2</v>
      </c>
      <c r="R2411">
        <f>IFERROR(ROUND(E2411/N2411,0),0)</f>
        <v>77</v>
      </c>
      <c r="S2411" t="str">
        <f t="shared" si="150"/>
        <v>food</v>
      </c>
      <c r="T2411" t="str">
        <f t="shared" si="151"/>
        <v>food trucks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0">
        <f t="shared" si="148"/>
        <v>42273.408275462964</v>
      </c>
      <c r="K2412">
        <v>1439027275</v>
      </c>
      <c r="L2412" s="10">
        <f t="shared" si="149"/>
        <v>42243.408275462964</v>
      </c>
      <c r="M2412" t="b">
        <v>0</v>
      </c>
      <c r="N2412">
        <v>0</v>
      </c>
      <c r="O2412" t="b">
        <v>0</v>
      </c>
      <c r="P2412" t="s">
        <v>8284</v>
      </c>
      <c r="Q2412" s="6">
        <f>E2412/D2412</f>
        <v>0</v>
      </c>
      <c r="R2412">
        <f>IFERROR(ROUND(E2412/N2412,0),0)</f>
        <v>0</v>
      </c>
      <c r="S2412" t="str">
        <f t="shared" si="150"/>
        <v>food</v>
      </c>
      <c r="T2412" t="str">
        <f t="shared" si="151"/>
        <v>food trucks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0">
        <f t="shared" si="148"/>
        <v>42260.732430555552</v>
      </c>
      <c r="K2413">
        <v>1437932082</v>
      </c>
      <c r="L2413" s="10">
        <f t="shared" si="149"/>
        <v>42230.732430555552</v>
      </c>
      <c r="M2413" t="b">
        <v>0</v>
      </c>
      <c r="N2413">
        <v>3</v>
      </c>
      <c r="O2413" t="b">
        <v>0</v>
      </c>
      <c r="P2413" t="s">
        <v>8284</v>
      </c>
      <c r="Q2413" s="6">
        <f>E2413/D2413</f>
        <v>6.0400000000000002E-3</v>
      </c>
      <c r="R2413">
        <f>IFERROR(ROUND(E2413/N2413,0),0)</f>
        <v>50</v>
      </c>
      <c r="S2413" t="str">
        <f t="shared" si="150"/>
        <v>food</v>
      </c>
      <c r="T2413" t="str">
        <f t="shared" si="151"/>
        <v>food trucks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0">
        <f t="shared" si="148"/>
        <v>42719.778622685189</v>
      </c>
      <c r="K2414">
        <v>1476294073</v>
      </c>
      <c r="L2414" s="10">
        <f t="shared" si="149"/>
        <v>42674.736956018518</v>
      </c>
      <c r="M2414" t="b">
        <v>0</v>
      </c>
      <c r="N2414">
        <v>0</v>
      </c>
      <c r="O2414" t="b">
        <v>0</v>
      </c>
      <c r="P2414" t="s">
        <v>8284</v>
      </c>
      <c r="Q2414" s="6">
        <f>E2414/D2414</f>
        <v>0</v>
      </c>
      <c r="R2414">
        <f>IFERROR(ROUND(E2414/N2414,0),0)</f>
        <v>0</v>
      </c>
      <c r="S2414" t="str">
        <f t="shared" si="150"/>
        <v>food</v>
      </c>
      <c r="T2414" t="str">
        <f t="shared" si="151"/>
        <v>food trucks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0">
        <f t="shared" si="148"/>
        <v>41809.979166666664</v>
      </c>
      <c r="K2415">
        <v>1398911882</v>
      </c>
      <c r="L2415" s="10">
        <f t="shared" si="149"/>
        <v>41779.10974537037</v>
      </c>
      <c r="M2415" t="b">
        <v>0</v>
      </c>
      <c r="N2415">
        <v>3</v>
      </c>
      <c r="O2415" t="b">
        <v>0</v>
      </c>
      <c r="P2415" t="s">
        <v>8284</v>
      </c>
      <c r="Q2415" s="6">
        <f>E2415/D2415</f>
        <v>8.3333333333333332E-3</v>
      </c>
      <c r="R2415">
        <f>IFERROR(ROUND(E2415/N2415,0),0)</f>
        <v>8</v>
      </c>
      <c r="S2415" t="str">
        <f t="shared" si="150"/>
        <v>food</v>
      </c>
      <c r="T2415" t="str">
        <f t="shared" si="151"/>
        <v>food trucks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0">
        <f t="shared" si="148"/>
        <v>42257.165972222225</v>
      </c>
      <c r="K2416">
        <v>1436805660</v>
      </c>
      <c r="L2416" s="10">
        <f t="shared" si="149"/>
        <v>42217.695138888885</v>
      </c>
      <c r="M2416" t="b">
        <v>0</v>
      </c>
      <c r="N2416">
        <v>13</v>
      </c>
      <c r="O2416" t="b">
        <v>0</v>
      </c>
      <c r="P2416" t="s">
        <v>8284</v>
      </c>
      <c r="Q2416" s="6">
        <f>E2416/D2416</f>
        <v>3.0666666666666665E-2</v>
      </c>
      <c r="R2416">
        <f>IFERROR(ROUND(E2416/N2416,0),0)</f>
        <v>35</v>
      </c>
      <c r="S2416" t="str">
        <f t="shared" si="150"/>
        <v>food</v>
      </c>
      <c r="T2416" t="str">
        <f t="shared" si="151"/>
        <v>food trucks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0">
        <f t="shared" si="148"/>
        <v>42585.862800925926</v>
      </c>
      <c r="K2417">
        <v>1466023346</v>
      </c>
      <c r="L2417" s="10">
        <f t="shared" si="149"/>
        <v>42555.862800925926</v>
      </c>
      <c r="M2417" t="b">
        <v>0</v>
      </c>
      <c r="N2417">
        <v>6</v>
      </c>
      <c r="O2417" t="b">
        <v>0</v>
      </c>
      <c r="P2417" t="s">
        <v>8284</v>
      </c>
      <c r="Q2417" s="6">
        <f>E2417/D2417</f>
        <v>5.5833333333333334E-3</v>
      </c>
      <c r="R2417">
        <f>IFERROR(ROUND(E2417/N2417,0),0)</f>
        <v>56</v>
      </c>
      <c r="S2417" t="str">
        <f t="shared" si="150"/>
        <v>food</v>
      </c>
      <c r="T2417" t="str">
        <f t="shared" si="151"/>
        <v>food trucks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0">
        <f t="shared" si="148"/>
        <v>42096.625</v>
      </c>
      <c r="K2418">
        <v>1421343743</v>
      </c>
      <c r="L2418" s="10">
        <f t="shared" si="149"/>
        <v>42038.737766203703</v>
      </c>
      <c r="M2418" t="b">
        <v>0</v>
      </c>
      <c r="N2418">
        <v>1</v>
      </c>
      <c r="O2418" t="b">
        <v>0</v>
      </c>
      <c r="P2418" t="s">
        <v>8284</v>
      </c>
      <c r="Q2418" s="6">
        <f>E2418/D2418</f>
        <v>2.5000000000000001E-4</v>
      </c>
      <c r="R2418">
        <f>IFERROR(ROUND(E2418/N2418,0),0)</f>
        <v>5</v>
      </c>
      <c r="S2418" t="str">
        <f t="shared" si="150"/>
        <v>food</v>
      </c>
      <c r="T2418" t="str">
        <f t="shared" si="151"/>
        <v>food trucks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0">
        <f t="shared" si="148"/>
        <v>41880.884108796294</v>
      </c>
      <c r="K2419">
        <v>1405113187</v>
      </c>
      <c r="L2419" s="10">
        <f t="shared" si="149"/>
        <v>41850.884108796294</v>
      </c>
      <c r="M2419" t="b">
        <v>0</v>
      </c>
      <c r="N2419">
        <v>0</v>
      </c>
      <c r="O2419" t="b">
        <v>0</v>
      </c>
      <c r="P2419" t="s">
        <v>8284</v>
      </c>
      <c r="Q2419" s="6">
        <f>E2419/D2419</f>
        <v>0</v>
      </c>
      <c r="R2419">
        <f>IFERROR(ROUND(E2419/N2419,0),0)</f>
        <v>0</v>
      </c>
      <c r="S2419" t="str">
        <f t="shared" si="150"/>
        <v>food</v>
      </c>
      <c r="T2419" t="str">
        <f t="shared" si="151"/>
        <v>food trucks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0">
        <f t="shared" si="148"/>
        <v>42106.815324074079</v>
      </c>
      <c r="K2420">
        <v>1422045244</v>
      </c>
      <c r="L2420" s="10">
        <f t="shared" si="149"/>
        <v>42046.856990740736</v>
      </c>
      <c r="M2420" t="b">
        <v>0</v>
      </c>
      <c r="N2420">
        <v>5</v>
      </c>
      <c r="O2420" t="b">
        <v>0</v>
      </c>
      <c r="P2420" t="s">
        <v>8284</v>
      </c>
      <c r="Q2420" s="6">
        <f>E2420/D2420</f>
        <v>2.0000000000000001E-4</v>
      </c>
      <c r="R2420">
        <f>IFERROR(ROUND(E2420/N2420,0),0)</f>
        <v>1</v>
      </c>
      <c r="S2420" t="str">
        <f t="shared" si="150"/>
        <v>food</v>
      </c>
      <c r="T2420" t="str">
        <f t="shared" si="151"/>
        <v>food trucks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0">
        <f t="shared" si="148"/>
        <v>42072.738298611112</v>
      </c>
      <c r="K2421">
        <v>1419097389</v>
      </c>
      <c r="L2421" s="10">
        <f t="shared" si="149"/>
        <v>42012.738298611112</v>
      </c>
      <c r="M2421" t="b">
        <v>0</v>
      </c>
      <c r="N2421">
        <v>0</v>
      </c>
      <c r="O2421" t="b">
        <v>0</v>
      </c>
      <c r="P2421" t="s">
        <v>8284</v>
      </c>
      <c r="Q2421" s="6">
        <f>E2421/D2421</f>
        <v>0</v>
      </c>
      <c r="R2421">
        <f>IFERROR(ROUND(E2421/N2421,0),0)</f>
        <v>0</v>
      </c>
      <c r="S2421" t="str">
        <f t="shared" si="150"/>
        <v>food</v>
      </c>
      <c r="T2421" t="str">
        <f t="shared" si="151"/>
        <v>food trucks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0">
        <f t="shared" si="148"/>
        <v>41972.070543981477</v>
      </c>
      <c r="K2422">
        <v>1410396095</v>
      </c>
      <c r="L2422" s="10">
        <f t="shared" si="149"/>
        <v>41912.028877314813</v>
      </c>
      <c r="M2422" t="b">
        <v>0</v>
      </c>
      <c r="N2422">
        <v>36</v>
      </c>
      <c r="O2422" t="b">
        <v>0</v>
      </c>
      <c r="P2422" t="s">
        <v>8284</v>
      </c>
      <c r="Q2422" s="6">
        <f>E2422/D2422</f>
        <v>0.14825133372851215</v>
      </c>
      <c r="R2422">
        <f>IFERROR(ROUND(E2422/N2422,0),0)</f>
        <v>69</v>
      </c>
      <c r="S2422" t="str">
        <f t="shared" si="150"/>
        <v>food</v>
      </c>
      <c r="T2422" t="str">
        <f t="shared" si="151"/>
        <v>food trucks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0">
        <f t="shared" si="148"/>
        <v>42075.687453703707</v>
      </c>
      <c r="K2423">
        <v>1421944196</v>
      </c>
      <c r="L2423" s="10">
        <f t="shared" si="149"/>
        <v>42045.687453703707</v>
      </c>
      <c r="M2423" t="b">
        <v>0</v>
      </c>
      <c r="N2423">
        <v>1</v>
      </c>
      <c r="O2423" t="b">
        <v>0</v>
      </c>
      <c r="P2423" t="s">
        <v>8284</v>
      </c>
      <c r="Q2423" s="6">
        <f>E2423/D2423</f>
        <v>1.6666666666666666E-4</v>
      </c>
      <c r="R2423">
        <f>IFERROR(ROUND(E2423/N2423,0),0)</f>
        <v>1</v>
      </c>
      <c r="S2423" t="str">
        <f t="shared" si="150"/>
        <v>food</v>
      </c>
      <c r="T2423" t="str">
        <f t="shared" si="151"/>
        <v>food trucks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0">
        <f t="shared" si="148"/>
        <v>42093.683287037042</v>
      </c>
      <c r="K2424">
        <v>1423502636</v>
      </c>
      <c r="L2424" s="10">
        <f t="shared" si="149"/>
        <v>42063.724953703699</v>
      </c>
      <c r="M2424" t="b">
        <v>0</v>
      </c>
      <c r="N2424">
        <v>1</v>
      </c>
      <c r="O2424" t="b">
        <v>0</v>
      </c>
      <c r="P2424" t="s">
        <v>8284</v>
      </c>
      <c r="Q2424" s="6">
        <f>E2424/D2424</f>
        <v>2E-3</v>
      </c>
      <c r="R2424">
        <f>IFERROR(ROUND(E2424/N2424,0),0)</f>
        <v>1</v>
      </c>
      <c r="S2424" t="str">
        <f t="shared" si="150"/>
        <v>food</v>
      </c>
      <c r="T2424" t="str">
        <f t="shared" si="151"/>
        <v>food trucks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0">
        <f t="shared" si="148"/>
        <v>42023.704745370371</v>
      </c>
      <c r="K2425">
        <v>1417452890</v>
      </c>
      <c r="L2425" s="10">
        <f t="shared" si="149"/>
        <v>41993.704745370371</v>
      </c>
      <c r="M2425" t="b">
        <v>0</v>
      </c>
      <c r="N2425">
        <v>1</v>
      </c>
      <c r="O2425" t="b">
        <v>0</v>
      </c>
      <c r="P2425" t="s">
        <v>8284</v>
      </c>
      <c r="Q2425" s="6">
        <f>E2425/D2425</f>
        <v>1.3333333333333334E-4</v>
      </c>
      <c r="R2425">
        <f>IFERROR(ROUND(E2425/N2425,0),0)</f>
        <v>8</v>
      </c>
      <c r="S2425" t="str">
        <f t="shared" si="150"/>
        <v>food</v>
      </c>
      <c r="T2425" t="str">
        <f t="shared" si="151"/>
        <v>food trucks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0">
        <f t="shared" si="148"/>
        <v>41958.892453703702</v>
      </c>
      <c r="K2426">
        <v>1411853108</v>
      </c>
      <c r="L2426" s="10">
        <f t="shared" si="149"/>
        <v>41928.892453703702</v>
      </c>
      <c r="M2426" t="b">
        <v>0</v>
      </c>
      <c r="N2426">
        <v>9</v>
      </c>
      <c r="O2426" t="b">
        <v>0</v>
      </c>
      <c r="P2426" t="s">
        <v>8284</v>
      </c>
      <c r="Q2426" s="6">
        <f>E2426/D2426</f>
        <v>1.24E-2</v>
      </c>
      <c r="R2426">
        <f>IFERROR(ROUND(E2426/N2426,0),0)</f>
        <v>34</v>
      </c>
      <c r="S2426" t="str">
        <f t="shared" si="150"/>
        <v>food</v>
      </c>
      <c r="T2426" t="str">
        <f t="shared" si="151"/>
        <v>food trucks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0">
        <f t="shared" si="148"/>
        <v>42536.919444444444</v>
      </c>
      <c r="K2427">
        <v>1463090149</v>
      </c>
      <c r="L2427" s="10">
        <f t="shared" si="149"/>
        <v>42521.913761574076</v>
      </c>
      <c r="M2427" t="b">
        <v>0</v>
      </c>
      <c r="N2427">
        <v>1</v>
      </c>
      <c r="O2427" t="b">
        <v>0</v>
      </c>
      <c r="P2427" t="s">
        <v>8284</v>
      </c>
      <c r="Q2427" s="6">
        <f>E2427/D2427</f>
        <v>2.8571428571428574E-4</v>
      </c>
      <c r="R2427">
        <f>IFERROR(ROUND(E2427/N2427,0),0)</f>
        <v>1</v>
      </c>
      <c r="S2427" t="str">
        <f t="shared" si="150"/>
        <v>food</v>
      </c>
      <c r="T2427" t="str">
        <f t="shared" si="151"/>
        <v>food trucks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0">
        <f t="shared" si="148"/>
        <v>42243.170046296298</v>
      </c>
      <c r="K2428">
        <v>1433822692</v>
      </c>
      <c r="L2428" s="10">
        <f t="shared" si="149"/>
        <v>42183.170046296298</v>
      </c>
      <c r="M2428" t="b">
        <v>0</v>
      </c>
      <c r="N2428">
        <v>0</v>
      </c>
      <c r="O2428" t="b">
        <v>0</v>
      </c>
      <c r="P2428" t="s">
        <v>8284</v>
      </c>
      <c r="Q2428" s="6">
        <f>E2428/D2428</f>
        <v>0</v>
      </c>
      <c r="R2428">
        <f>IFERROR(ROUND(E2428/N2428,0),0)</f>
        <v>0</v>
      </c>
      <c r="S2428" t="str">
        <f t="shared" si="150"/>
        <v>food</v>
      </c>
      <c r="T2428" t="str">
        <f t="shared" si="151"/>
        <v>food trucks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0">
        <f t="shared" si="148"/>
        <v>42471.277002314819</v>
      </c>
      <c r="K2429">
        <v>1455262733</v>
      </c>
      <c r="L2429" s="10">
        <f t="shared" si="149"/>
        <v>42431.318668981483</v>
      </c>
      <c r="M2429" t="b">
        <v>0</v>
      </c>
      <c r="N2429">
        <v>1</v>
      </c>
      <c r="O2429" t="b">
        <v>0</v>
      </c>
      <c r="P2429" t="s">
        <v>8284</v>
      </c>
      <c r="Q2429" s="6">
        <f>E2429/D2429</f>
        <v>2.0000000000000002E-5</v>
      </c>
      <c r="R2429">
        <f>IFERROR(ROUND(E2429/N2429,0),0)</f>
        <v>1</v>
      </c>
      <c r="S2429" t="str">
        <f t="shared" si="150"/>
        <v>food</v>
      </c>
      <c r="T2429" t="str">
        <f t="shared" si="151"/>
        <v>food trucks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0">
        <f t="shared" si="148"/>
        <v>42094.742488425924</v>
      </c>
      <c r="K2430">
        <v>1423594151</v>
      </c>
      <c r="L2430" s="10">
        <f t="shared" si="149"/>
        <v>42064.784155092595</v>
      </c>
      <c r="M2430" t="b">
        <v>0</v>
      </c>
      <c r="N2430">
        <v>1</v>
      </c>
      <c r="O2430" t="b">
        <v>0</v>
      </c>
      <c r="P2430" t="s">
        <v>8284</v>
      </c>
      <c r="Q2430" s="6">
        <f>E2430/D2430</f>
        <v>2.8571428571428571E-5</v>
      </c>
      <c r="R2430">
        <f>IFERROR(ROUND(E2430/N2430,0),0)</f>
        <v>1</v>
      </c>
      <c r="S2430" t="str">
        <f t="shared" si="150"/>
        <v>food</v>
      </c>
      <c r="T2430" t="str">
        <f t="shared" si="151"/>
        <v>food trucks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0">
        <f t="shared" si="148"/>
        <v>42790.697222222225</v>
      </c>
      <c r="K2431">
        <v>1483131966</v>
      </c>
      <c r="L2431" s="10">
        <f t="shared" si="149"/>
        <v>42753.879236111112</v>
      </c>
      <c r="M2431" t="b">
        <v>0</v>
      </c>
      <c r="N2431">
        <v>4</v>
      </c>
      <c r="O2431" t="b">
        <v>0</v>
      </c>
      <c r="P2431" t="s">
        <v>8284</v>
      </c>
      <c r="Q2431" s="6">
        <f>E2431/D2431</f>
        <v>1.4321428571428572E-2</v>
      </c>
      <c r="R2431">
        <f>IFERROR(ROUND(E2431/N2431,0),0)</f>
        <v>501</v>
      </c>
      <c r="S2431" t="str">
        <f t="shared" si="150"/>
        <v>food</v>
      </c>
      <c r="T2431" t="str">
        <f t="shared" si="151"/>
        <v>food trucks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0">
        <f t="shared" si="148"/>
        <v>42431.130833333329</v>
      </c>
      <c r="K2432">
        <v>1452654504</v>
      </c>
      <c r="L2432" s="10">
        <f t="shared" si="149"/>
        <v>42401.130833333329</v>
      </c>
      <c r="M2432" t="b">
        <v>0</v>
      </c>
      <c r="N2432">
        <v>2</v>
      </c>
      <c r="O2432" t="b">
        <v>0</v>
      </c>
      <c r="P2432" t="s">
        <v>8284</v>
      </c>
      <c r="Q2432" s="6">
        <f>E2432/D2432</f>
        <v>7.0000000000000001E-3</v>
      </c>
      <c r="R2432">
        <f>IFERROR(ROUND(E2432/N2432,0),0)</f>
        <v>11</v>
      </c>
      <c r="S2432" t="str">
        <f t="shared" si="150"/>
        <v>food</v>
      </c>
      <c r="T2432" t="str">
        <f t="shared" si="151"/>
        <v>food trucks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0">
        <f t="shared" si="148"/>
        <v>42568.099687499998</v>
      </c>
      <c r="K2433">
        <v>1461896613</v>
      </c>
      <c r="L2433" s="10">
        <f t="shared" si="149"/>
        <v>42508.099687499998</v>
      </c>
      <c r="M2433" t="b">
        <v>0</v>
      </c>
      <c r="N2433">
        <v>2</v>
      </c>
      <c r="O2433" t="b">
        <v>0</v>
      </c>
      <c r="P2433" t="s">
        <v>8284</v>
      </c>
      <c r="Q2433" s="6">
        <f>E2433/D2433</f>
        <v>2.0000000000000002E-5</v>
      </c>
      <c r="R2433">
        <f>IFERROR(ROUND(E2433/N2433,0),0)</f>
        <v>1</v>
      </c>
      <c r="S2433" t="str">
        <f t="shared" si="150"/>
        <v>food</v>
      </c>
      <c r="T2433" t="str">
        <f t="shared" si="151"/>
        <v>food trucks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0">
        <f t="shared" si="148"/>
        <v>42090.218715277777</v>
      </c>
      <c r="K2434">
        <v>1423199697</v>
      </c>
      <c r="L2434" s="10">
        <f t="shared" si="149"/>
        <v>42060.218715277777</v>
      </c>
      <c r="M2434" t="b">
        <v>0</v>
      </c>
      <c r="N2434">
        <v>2</v>
      </c>
      <c r="O2434" t="b">
        <v>0</v>
      </c>
      <c r="P2434" t="s">
        <v>8284</v>
      </c>
      <c r="Q2434" s="6">
        <f>E2434/D2434</f>
        <v>1.4285714285714287E-4</v>
      </c>
      <c r="R2434">
        <f>IFERROR(ROUND(E2434/N2434,0),0)</f>
        <v>1</v>
      </c>
      <c r="S2434" t="str">
        <f t="shared" si="150"/>
        <v>food</v>
      </c>
      <c r="T2434" t="str">
        <f t="shared" si="151"/>
        <v>food trucks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0">
        <f t="shared" ref="J2435:J2498" si="152">(I2435/86400)+25569+(-5+24)</f>
        <v>42446.89980324074</v>
      </c>
      <c r="K2435">
        <v>1454016943</v>
      </c>
      <c r="L2435" s="10">
        <f t="shared" ref="L2435:L2498" si="153">(K2435/86400)+25569+(-5+24)</f>
        <v>42416.89980324074</v>
      </c>
      <c r="M2435" t="b">
        <v>0</v>
      </c>
      <c r="N2435">
        <v>0</v>
      </c>
      <c r="O2435" t="b">
        <v>0</v>
      </c>
      <c r="P2435" t="s">
        <v>8284</v>
      </c>
      <c r="Q2435" s="6">
        <f>E2435/D2435</f>
        <v>0</v>
      </c>
      <c r="R2435">
        <f>IFERROR(ROUND(E2435/N2435,0),0)</f>
        <v>0</v>
      </c>
      <c r="S2435" t="str">
        <f t="shared" ref="S2435:S2498" si="154">LEFT(P2435,FIND("/",P2435)-1)</f>
        <v>food</v>
      </c>
      <c r="T2435" t="str">
        <f t="shared" ref="T2435:T2498" si="155">RIGHT(P2435,LEN(P2435)-FIND("/",P2435))</f>
        <v>food trucks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0">
        <f t="shared" si="152"/>
        <v>42239.186041666668</v>
      </c>
      <c r="K2436">
        <v>1435206474</v>
      </c>
      <c r="L2436" s="10">
        <f t="shared" si="153"/>
        <v>42199.186041666668</v>
      </c>
      <c r="M2436" t="b">
        <v>0</v>
      </c>
      <c r="N2436">
        <v>2</v>
      </c>
      <c r="O2436" t="b">
        <v>0</v>
      </c>
      <c r="P2436" t="s">
        <v>8284</v>
      </c>
      <c r="Q2436" s="6">
        <f>E2436/D2436</f>
        <v>1.2999999999999999E-3</v>
      </c>
      <c r="R2436">
        <f>IFERROR(ROUND(E2436/N2436,0),0)</f>
        <v>13</v>
      </c>
      <c r="S2436" t="str">
        <f t="shared" si="154"/>
        <v>food</v>
      </c>
      <c r="T2436" t="str">
        <f t="shared" si="155"/>
        <v>food trucks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0">
        <f t="shared" si="152"/>
        <v>42301.277615740742</v>
      </c>
      <c r="K2437">
        <v>1441435186</v>
      </c>
      <c r="L2437" s="10">
        <f t="shared" si="153"/>
        <v>42271.277615740742</v>
      </c>
      <c r="M2437" t="b">
        <v>0</v>
      </c>
      <c r="N2437">
        <v>4</v>
      </c>
      <c r="O2437" t="b">
        <v>0</v>
      </c>
      <c r="P2437" t="s">
        <v>8284</v>
      </c>
      <c r="Q2437" s="6">
        <f>E2437/D2437</f>
        <v>4.8960000000000002E-3</v>
      </c>
      <c r="R2437">
        <f>IFERROR(ROUND(E2437/N2437,0),0)</f>
        <v>306</v>
      </c>
      <c r="S2437" t="str">
        <f t="shared" si="154"/>
        <v>food</v>
      </c>
      <c r="T2437" t="str">
        <f t="shared" si="155"/>
        <v>food trucks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0">
        <f t="shared" si="152"/>
        <v>42417.615393518514</v>
      </c>
      <c r="K2438">
        <v>1448894770</v>
      </c>
      <c r="L2438" s="10">
        <f t="shared" si="153"/>
        <v>42357.615393518514</v>
      </c>
      <c r="M2438" t="b">
        <v>0</v>
      </c>
      <c r="N2438">
        <v>2</v>
      </c>
      <c r="O2438" t="b">
        <v>0</v>
      </c>
      <c r="P2438" t="s">
        <v>8284</v>
      </c>
      <c r="Q2438" s="6">
        <f>E2438/D2438</f>
        <v>3.8461538461538462E-4</v>
      </c>
      <c r="R2438">
        <f>IFERROR(ROUND(E2438/N2438,0),0)</f>
        <v>23</v>
      </c>
      <c r="S2438" t="str">
        <f t="shared" si="154"/>
        <v>food</v>
      </c>
      <c r="T2438" t="str">
        <f t="shared" si="155"/>
        <v>food trucks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0">
        <f t="shared" si="152"/>
        <v>42099.75</v>
      </c>
      <c r="K2439">
        <v>1422400188</v>
      </c>
      <c r="L2439" s="10">
        <f t="shared" si="153"/>
        <v>42050.965138888889</v>
      </c>
      <c r="M2439" t="b">
        <v>0</v>
      </c>
      <c r="N2439">
        <v>0</v>
      </c>
      <c r="O2439" t="b">
        <v>0</v>
      </c>
      <c r="P2439" t="s">
        <v>8284</v>
      </c>
      <c r="Q2439" s="6">
        <f>E2439/D2439</f>
        <v>0</v>
      </c>
      <c r="R2439">
        <f>IFERROR(ROUND(E2439/N2439,0),0)</f>
        <v>0</v>
      </c>
      <c r="S2439" t="str">
        <f t="shared" si="154"/>
        <v>food</v>
      </c>
      <c r="T2439" t="str">
        <f t="shared" si="155"/>
        <v>food trucks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0">
        <f t="shared" si="152"/>
        <v>42364.956736111111</v>
      </c>
      <c r="K2440">
        <v>1444341462</v>
      </c>
      <c r="L2440" s="10">
        <f t="shared" si="153"/>
        <v>42304.91506944444</v>
      </c>
      <c r="M2440" t="b">
        <v>0</v>
      </c>
      <c r="N2440">
        <v>1</v>
      </c>
      <c r="O2440" t="b">
        <v>0</v>
      </c>
      <c r="P2440" t="s">
        <v>8284</v>
      </c>
      <c r="Q2440" s="6">
        <f>E2440/D2440</f>
        <v>3.3333333333333335E-3</v>
      </c>
      <c r="R2440">
        <f>IFERROR(ROUND(E2440/N2440,0),0)</f>
        <v>50</v>
      </c>
      <c r="S2440" t="str">
        <f t="shared" si="154"/>
        <v>food</v>
      </c>
      <c r="T2440" t="str">
        <f t="shared" si="155"/>
        <v>food trucks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0">
        <f t="shared" si="152"/>
        <v>42314.818622685183</v>
      </c>
      <c r="K2441">
        <v>1442605129</v>
      </c>
      <c r="L2441" s="10">
        <f t="shared" si="153"/>
        <v>42284.818622685183</v>
      </c>
      <c r="M2441" t="b">
        <v>0</v>
      </c>
      <c r="N2441">
        <v>0</v>
      </c>
      <c r="O2441" t="b">
        <v>0</v>
      </c>
      <c r="P2441" t="s">
        <v>8284</v>
      </c>
      <c r="Q2441" s="6">
        <f>E2441/D2441</f>
        <v>0</v>
      </c>
      <c r="R2441">
        <f>IFERROR(ROUND(E2441/N2441,0),0)</f>
        <v>0</v>
      </c>
      <c r="S2441" t="str">
        <f t="shared" si="154"/>
        <v>food</v>
      </c>
      <c r="T2441" t="str">
        <f t="shared" si="155"/>
        <v>food trucks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0">
        <f t="shared" si="152"/>
        <v>42432.899456018524</v>
      </c>
      <c r="K2442">
        <v>1452807313</v>
      </c>
      <c r="L2442" s="10">
        <f t="shared" si="153"/>
        <v>42402.899456018524</v>
      </c>
      <c r="M2442" t="b">
        <v>0</v>
      </c>
      <c r="N2442">
        <v>2</v>
      </c>
      <c r="O2442" t="b">
        <v>0</v>
      </c>
      <c r="P2442" t="s">
        <v>8284</v>
      </c>
      <c r="Q2442" s="6">
        <f>E2442/D2442</f>
        <v>2E-3</v>
      </c>
      <c r="R2442">
        <f>IFERROR(ROUND(E2442/N2442,0),0)</f>
        <v>5</v>
      </c>
      <c r="S2442" t="str">
        <f t="shared" si="154"/>
        <v>food</v>
      </c>
      <c r="T2442" t="str">
        <f t="shared" si="155"/>
        <v>food trucks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0">
        <f t="shared" si="152"/>
        <v>42227.207638888889</v>
      </c>
      <c r="K2443">
        <v>1435806054</v>
      </c>
      <c r="L2443" s="10">
        <f t="shared" si="153"/>
        <v>42206.125625000001</v>
      </c>
      <c r="M2443" t="b">
        <v>0</v>
      </c>
      <c r="N2443">
        <v>109</v>
      </c>
      <c r="O2443" t="b">
        <v>1</v>
      </c>
      <c r="P2443" t="s">
        <v>8298</v>
      </c>
      <c r="Q2443" s="6">
        <f>E2443/D2443</f>
        <v>1.0788</v>
      </c>
      <c r="R2443">
        <f>IFERROR(ROUND(E2443/N2443,0),0)</f>
        <v>74</v>
      </c>
      <c r="S2443" t="str">
        <f t="shared" si="154"/>
        <v>food</v>
      </c>
      <c r="T2443" t="str">
        <f t="shared" si="155"/>
        <v>small batch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0">
        <f t="shared" si="152"/>
        <v>42101.625324074077</v>
      </c>
      <c r="K2444">
        <v>1424188828</v>
      </c>
      <c r="L2444" s="10">
        <f t="shared" si="153"/>
        <v>42071.666990740741</v>
      </c>
      <c r="M2444" t="b">
        <v>0</v>
      </c>
      <c r="N2444">
        <v>372</v>
      </c>
      <c r="O2444" t="b">
        <v>1</v>
      </c>
      <c r="P2444" t="s">
        <v>8298</v>
      </c>
      <c r="Q2444" s="6">
        <f>E2444/D2444</f>
        <v>1.2594166666666666</v>
      </c>
      <c r="R2444">
        <f>IFERROR(ROUND(E2444/N2444,0),0)</f>
        <v>81</v>
      </c>
      <c r="S2444" t="str">
        <f t="shared" si="154"/>
        <v>food</v>
      </c>
      <c r="T2444" t="str">
        <f t="shared" si="155"/>
        <v>small batch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0">
        <f t="shared" si="152"/>
        <v>41885.625254629631</v>
      </c>
      <c r="K2445">
        <v>1405522822</v>
      </c>
      <c r="L2445" s="10">
        <f t="shared" si="153"/>
        <v>41855.625254629631</v>
      </c>
      <c r="M2445" t="b">
        <v>0</v>
      </c>
      <c r="N2445">
        <v>311</v>
      </c>
      <c r="O2445" t="b">
        <v>1</v>
      </c>
      <c r="P2445" t="s">
        <v>8298</v>
      </c>
      <c r="Q2445" s="6">
        <f>E2445/D2445</f>
        <v>2.0251494999999999</v>
      </c>
      <c r="R2445">
        <f>IFERROR(ROUND(E2445/N2445,0),0)</f>
        <v>130</v>
      </c>
      <c r="S2445" t="str">
        <f t="shared" si="154"/>
        <v>food</v>
      </c>
      <c r="T2445" t="str">
        <f t="shared" si="155"/>
        <v>small batch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0">
        <f t="shared" si="152"/>
        <v>42534.754525462966</v>
      </c>
      <c r="K2446">
        <v>1461607591</v>
      </c>
      <c r="L2446" s="10">
        <f t="shared" si="153"/>
        <v>42504.754525462966</v>
      </c>
      <c r="M2446" t="b">
        <v>0</v>
      </c>
      <c r="N2446">
        <v>61</v>
      </c>
      <c r="O2446" t="b">
        <v>1</v>
      </c>
      <c r="P2446" t="s">
        <v>8298</v>
      </c>
      <c r="Q2446" s="6">
        <f>E2446/D2446</f>
        <v>1.0860000000000001</v>
      </c>
      <c r="R2446">
        <f>IFERROR(ROUND(E2446/N2446,0),0)</f>
        <v>53</v>
      </c>
      <c r="S2446" t="str">
        <f t="shared" si="154"/>
        <v>food</v>
      </c>
      <c r="T2446" t="str">
        <f t="shared" si="155"/>
        <v>small batch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0">
        <f t="shared" si="152"/>
        <v>42292.190057870372</v>
      </c>
      <c r="K2447">
        <v>1440650021</v>
      </c>
      <c r="L2447" s="10">
        <f t="shared" si="153"/>
        <v>42262.190057870372</v>
      </c>
      <c r="M2447" t="b">
        <v>0</v>
      </c>
      <c r="N2447">
        <v>115</v>
      </c>
      <c r="O2447" t="b">
        <v>1</v>
      </c>
      <c r="P2447" t="s">
        <v>8298</v>
      </c>
      <c r="Q2447" s="6">
        <f>E2447/D2447</f>
        <v>1.728</v>
      </c>
      <c r="R2447">
        <f>IFERROR(ROUND(E2447/N2447,0),0)</f>
        <v>75</v>
      </c>
      <c r="S2447" t="str">
        <f t="shared" si="154"/>
        <v>food</v>
      </c>
      <c r="T2447" t="str">
        <f t="shared" si="155"/>
        <v>small batch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0">
        <f t="shared" si="152"/>
        <v>42719.64434027778</v>
      </c>
      <c r="K2448">
        <v>1477578471</v>
      </c>
      <c r="L2448" s="10">
        <f t="shared" si="153"/>
        <v>42689.602673611109</v>
      </c>
      <c r="M2448" t="b">
        <v>0</v>
      </c>
      <c r="N2448">
        <v>111</v>
      </c>
      <c r="O2448" t="b">
        <v>1</v>
      </c>
      <c r="P2448" t="s">
        <v>8298</v>
      </c>
      <c r="Q2448" s="6">
        <f>E2448/D2448</f>
        <v>1.6798</v>
      </c>
      <c r="R2448">
        <f>IFERROR(ROUND(E2448/N2448,0),0)</f>
        <v>76</v>
      </c>
      <c r="S2448" t="str">
        <f t="shared" si="154"/>
        <v>food</v>
      </c>
      <c r="T2448" t="str">
        <f t="shared" si="155"/>
        <v>small batch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0">
        <f t="shared" si="152"/>
        <v>42705.166666666672</v>
      </c>
      <c r="K2449">
        <v>1476184593</v>
      </c>
      <c r="L2449" s="10">
        <f t="shared" si="153"/>
        <v>42673.469826388886</v>
      </c>
      <c r="M2449" t="b">
        <v>0</v>
      </c>
      <c r="N2449">
        <v>337</v>
      </c>
      <c r="O2449" t="b">
        <v>1</v>
      </c>
      <c r="P2449" t="s">
        <v>8298</v>
      </c>
      <c r="Q2449" s="6">
        <f>E2449/D2449</f>
        <v>4.2720000000000002</v>
      </c>
      <c r="R2449">
        <f>IFERROR(ROUND(E2449/N2449,0),0)</f>
        <v>32</v>
      </c>
      <c r="S2449" t="str">
        <f t="shared" si="154"/>
        <v>food</v>
      </c>
      <c r="T2449" t="str">
        <f t="shared" si="155"/>
        <v>small batch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0">
        <f t="shared" si="152"/>
        <v>42632.233333333337</v>
      </c>
      <c r="K2450">
        <v>1472110513</v>
      </c>
      <c r="L2450" s="10">
        <f t="shared" si="153"/>
        <v>42626.316122685181</v>
      </c>
      <c r="M2450" t="b">
        <v>0</v>
      </c>
      <c r="N2450">
        <v>9</v>
      </c>
      <c r="O2450" t="b">
        <v>1</v>
      </c>
      <c r="P2450" t="s">
        <v>8298</v>
      </c>
      <c r="Q2450" s="6">
        <f>E2450/D2450</f>
        <v>1.075</v>
      </c>
      <c r="R2450">
        <f>IFERROR(ROUND(E2450/N2450,0),0)</f>
        <v>48</v>
      </c>
      <c r="S2450" t="str">
        <f t="shared" si="154"/>
        <v>food</v>
      </c>
      <c r="T2450" t="str">
        <f t="shared" si="155"/>
        <v>small batch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0">
        <f t="shared" si="152"/>
        <v>41992.184201388889</v>
      </c>
      <c r="K2451">
        <v>1414725915</v>
      </c>
      <c r="L2451" s="10">
        <f t="shared" si="153"/>
        <v>41962.142534722225</v>
      </c>
      <c r="M2451" t="b">
        <v>0</v>
      </c>
      <c r="N2451">
        <v>120</v>
      </c>
      <c r="O2451" t="b">
        <v>1</v>
      </c>
      <c r="P2451" t="s">
        <v>8298</v>
      </c>
      <c r="Q2451" s="6">
        <f>E2451/D2451</f>
        <v>1.08</v>
      </c>
      <c r="R2451">
        <f>IFERROR(ROUND(E2451/N2451,0),0)</f>
        <v>90</v>
      </c>
      <c r="S2451" t="str">
        <f t="shared" si="154"/>
        <v>food</v>
      </c>
      <c r="T2451" t="str">
        <f t="shared" si="155"/>
        <v>small batch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0">
        <f t="shared" si="152"/>
        <v>41959.132638888885</v>
      </c>
      <c r="K2452">
        <v>1411177456</v>
      </c>
      <c r="L2452" s="10">
        <f t="shared" si="153"/>
        <v>41921.07240740741</v>
      </c>
      <c r="M2452" t="b">
        <v>0</v>
      </c>
      <c r="N2452">
        <v>102</v>
      </c>
      <c r="O2452" t="b">
        <v>1</v>
      </c>
      <c r="P2452" t="s">
        <v>8298</v>
      </c>
      <c r="Q2452" s="6">
        <f>E2452/D2452</f>
        <v>1.0153353333333335</v>
      </c>
      <c r="R2452">
        <f>IFERROR(ROUND(E2452/N2452,0),0)</f>
        <v>149</v>
      </c>
      <c r="S2452" t="str">
        <f t="shared" si="154"/>
        <v>food</v>
      </c>
      <c r="T2452" t="str">
        <f t="shared" si="155"/>
        <v>small batch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0">
        <f t="shared" si="152"/>
        <v>42818.908449074079</v>
      </c>
      <c r="K2453">
        <v>1487022490</v>
      </c>
      <c r="L2453" s="10">
        <f t="shared" si="153"/>
        <v>42798.908449074079</v>
      </c>
      <c r="M2453" t="b">
        <v>0</v>
      </c>
      <c r="N2453">
        <v>186</v>
      </c>
      <c r="O2453" t="b">
        <v>1</v>
      </c>
      <c r="P2453" t="s">
        <v>8298</v>
      </c>
      <c r="Q2453" s="6">
        <f>E2453/D2453</f>
        <v>1.1545000000000001</v>
      </c>
      <c r="R2453">
        <f>IFERROR(ROUND(E2453/N2453,0),0)</f>
        <v>62</v>
      </c>
      <c r="S2453" t="str">
        <f t="shared" si="154"/>
        <v>food</v>
      </c>
      <c r="T2453" t="str">
        <f t="shared" si="155"/>
        <v>small batch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0">
        <f t="shared" si="152"/>
        <v>42386.958333333328</v>
      </c>
      <c r="K2454">
        <v>1448914500</v>
      </c>
      <c r="L2454" s="10">
        <f t="shared" si="153"/>
        <v>42357.84375</v>
      </c>
      <c r="M2454" t="b">
        <v>0</v>
      </c>
      <c r="N2454">
        <v>15</v>
      </c>
      <c r="O2454" t="b">
        <v>1</v>
      </c>
      <c r="P2454" t="s">
        <v>8298</v>
      </c>
      <c r="Q2454" s="6">
        <f>E2454/D2454</f>
        <v>1.335</v>
      </c>
      <c r="R2454">
        <f>IFERROR(ROUND(E2454/N2454,0),0)</f>
        <v>53</v>
      </c>
      <c r="S2454" t="str">
        <f t="shared" si="154"/>
        <v>food</v>
      </c>
      <c r="T2454" t="str">
        <f t="shared" si="155"/>
        <v>small batch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0">
        <f t="shared" si="152"/>
        <v>42787.692233796297</v>
      </c>
      <c r="K2455">
        <v>1483461409</v>
      </c>
      <c r="L2455" s="10">
        <f t="shared" si="153"/>
        <v>42757.692233796297</v>
      </c>
      <c r="M2455" t="b">
        <v>0</v>
      </c>
      <c r="N2455">
        <v>67</v>
      </c>
      <c r="O2455" t="b">
        <v>1</v>
      </c>
      <c r="P2455" t="s">
        <v>8298</v>
      </c>
      <c r="Q2455" s="6">
        <f>E2455/D2455</f>
        <v>1.5469999999999999</v>
      </c>
      <c r="R2455">
        <f>IFERROR(ROUND(E2455/N2455,0),0)</f>
        <v>69</v>
      </c>
      <c r="S2455" t="str">
        <f t="shared" si="154"/>
        <v>food</v>
      </c>
      <c r="T2455" t="str">
        <f t="shared" si="155"/>
        <v>small batch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0">
        <f t="shared" si="152"/>
        <v>42824.201481481483</v>
      </c>
      <c r="K2456">
        <v>1486183808</v>
      </c>
      <c r="L2456" s="10">
        <f t="shared" si="153"/>
        <v>42789.201481481483</v>
      </c>
      <c r="M2456" t="b">
        <v>0</v>
      </c>
      <c r="N2456">
        <v>130</v>
      </c>
      <c r="O2456" t="b">
        <v>1</v>
      </c>
      <c r="P2456" t="s">
        <v>8298</v>
      </c>
      <c r="Q2456" s="6">
        <f>E2456/D2456</f>
        <v>1.0084571428571429</v>
      </c>
      <c r="R2456">
        <f>IFERROR(ROUND(E2456/N2456,0),0)</f>
        <v>272</v>
      </c>
      <c r="S2456" t="str">
        <f t="shared" si="154"/>
        <v>food</v>
      </c>
      <c r="T2456" t="str">
        <f t="shared" si="155"/>
        <v>small batch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0">
        <f t="shared" si="152"/>
        <v>42499.781828703708</v>
      </c>
      <c r="K2457">
        <v>1458758750</v>
      </c>
      <c r="L2457" s="10">
        <f t="shared" si="153"/>
        <v>42471.781828703708</v>
      </c>
      <c r="M2457" t="b">
        <v>0</v>
      </c>
      <c r="N2457">
        <v>16</v>
      </c>
      <c r="O2457" t="b">
        <v>1</v>
      </c>
      <c r="P2457" t="s">
        <v>8298</v>
      </c>
      <c r="Q2457" s="6">
        <f>E2457/D2457</f>
        <v>1.82</v>
      </c>
      <c r="R2457">
        <f>IFERROR(ROUND(E2457/N2457,0),0)</f>
        <v>34</v>
      </c>
      <c r="S2457" t="str">
        <f t="shared" si="154"/>
        <v>food</v>
      </c>
      <c r="T2457" t="str">
        <f t="shared" si="155"/>
        <v>small batch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0">
        <f t="shared" si="152"/>
        <v>42810.961099537039</v>
      </c>
      <c r="K2458">
        <v>1485471839</v>
      </c>
      <c r="L2458" s="10">
        <f t="shared" si="153"/>
        <v>42780.961099537039</v>
      </c>
      <c r="M2458" t="b">
        <v>0</v>
      </c>
      <c r="N2458">
        <v>67</v>
      </c>
      <c r="O2458" t="b">
        <v>1</v>
      </c>
      <c r="P2458" t="s">
        <v>8298</v>
      </c>
      <c r="Q2458" s="6">
        <f>E2458/D2458</f>
        <v>1.8086666666666666</v>
      </c>
      <c r="R2458">
        <f>IFERROR(ROUND(E2458/N2458,0),0)</f>
        <v>40</v>
      </c>
      <c r="S2458" t="str">
        <f t="shared" si="154"/>
        <v>food</v>
      </c>
      <c r="T2458" t="str">
        <f t="shared" si="155"/>
        <v>small batch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0">
        <f t="shared" si="152"/>
        <v>42472.560833333337</v>
      </c>
      <c r="K2459">
        <v>1456237656</v>
      </c>
      <c r="L2459" s="10">
        <f t="shared" si="153"/>
        <v>42442.602500000001</v>
      </c>
      <c r="M2459" t="b">
        <v>0</v>
      </c>
      <c r="N2459">
        <v>124</v>
      </c>
      <c r="O2459" t="b">
        <v>1</v>
      </c>
      <c r="P2459" t="s">
        <v>8298</v>
      </c>
      <c r="Q2459" s="6">
        <f>E2459/D2459</f>
        <v>1.0230434782608695</v>
      </c>
      <c r="R2459">
        <f>IFERROR(ROUND(E2459/N2459,0),0)</f>
        <v>190</v>
      </c>
      <c r="S2459" t="str">
        <f t="shared" si="154"/>
        <v>food</v>
      </c>
      <c r="T2459" t="str">
        <f t="shared" si="155"/>
        <v>small batch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0">
        <f t="shared" si="152"/>
        <v>42549.791666666672</v>
      </c>
      <c r="K2460">
        <v>1462481718</v>
      </c>
      <c r="L2460" s="10">
        <f t="shared" si="153"/>
        <v>42514.871736111112</v>
      </c>
      <c r="M2460" t="b">
        <v>0</v>
      </c>
      <c r="N2460">
        <v>80</v>
      </c>
      <c r="O2460" t="b">
        <v>1</v>
      </c>
      <c r="P2460" t="s">
        <v>8298</v>
      </c>
      <c r="Q2460" s="6">
        <f>E2460/D2460</f>
        <v>1.1017999999999999</v>
      </c>
      <c r="R2460">
        <f>IFERROR(ROUND(E2460/N2460,0),0)</f>
        <v>69</v>
      </c>
      <c r="S2460" t="str">
        <f t="shared" si="154"/>
        <v>food</v>
      </c>
      <c r="T2460" t="str">
        <f t="shared" si="155"/>
        <v>small batch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0">
        <f t="shared" si="152"/>
        <v>42471.595891203702</v>
      </c>
      <c r="K2461">
        <v>1454858285</v>
      </c>
      <c r="L2461" s="10">
        <f t="shared" si="153"/>
        <v>42426.637557870374</v>
      </c>
      <c r="M2461" t="b">
        <v>0</v>
      </c>
      <c r="N2461">
        <v>282</v>
      </c>
      <c r="O2461" t="b">
        <v>1</v>
      </c>
      <c r="P2461" t="s">
        <v>8298</v>
      </c>
      <c r="Q2461" s="6">
        <f>E2461/D2461</f>
        <v>1.0225</v>
      </c>
      <c r="R2461">
        <f>IFERROR(ROUND(E2461/N2461,0),0)</f>
        <v>109</v>
      </c>
      <c r="S2461" t="str">
        <f t="shared" si="154"/>
        <v>food</v>
      </c>
      <c r="T2461" t="str">
        <f t="shared" si="155"/>
        <v>small batch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0">
        <f t="shared" si="152"/>
        <v>42757.178472222222</v>
      </c>
      <c r="K2462">
        <v>1480480167</v>
      </c>
      <c r="L2462" s="10">
        <f t="shared" si="153"/>
        <v>42723.187118055561</v>
      </c>
      <c r="M2462" t="b">
        <v>0</v>
      </c>
      <c r="N2462">
        <v>68</v>
      </c>
      <c r="O2462" t="b">
        <v>1</v>
      </c>
      <c r="P2462" t="s">
        <v>8298</v>
      </c>
      <c r="Q2462" s="6">
        <f>E2462/D2462</f>
        <v>1.0078823529411765</v>
      </c>
      <c r="R2462">
        <f>IFERROR(ROUND(E2462/N2462,0),0)</f>
        <v>126</v>
      </c>
      <c r="S2462" t="str">
        <f t="shared" si="154"/>
        <v>food</v>
      </c>
      <c r="T2462" t="str">
        <f t="shared" si="155"/>
        <v>small batch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0">
        <f t="shared" si="152"/>
        <v>40836.125</v>
      </c>
      <c r="K2463">
        <v>1314577097</v>
      </c>
      <c r="L2463" s="10">
        <f t="shared" si="153"/>
        <v>40803.012696759259</v>
      </c>
      <c r="M2463" t="b">
        <v>0</v>
      </c>
      <c r="N2463">
        <v>86</v>
      </c>
      <c r="O2463" t="b">
        <v>1</v>
      </c>
      <c r="P2463" t="s">
        <v>8279</v>
      </c>
      <c r="Q2463" s="6">
        <f>E2463/D2463</f>
        <v>1.038</v>
      </c>
      <c r="R2463">
        <f>IFERROR(ROUND(E2463/N2463,0),0)</f>
        <v>91</v>
      </c>
      <c r="S2463" t="str">
        <f t="shared" si="154"/>
        <v>music</v>
      </c>
      <c r="T2463" t="str">
        <f t="shared" si="155"/>
        <v>indie rock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0">
        <f t="shared" si="152"/>
        <v>41128.186296296299</v>
      </c>
      <c r="K2464">
        <v>1340944096</v>
      </c>
      <c r="L2464" s="10">
        <f t="shared" si="153"/>
        <v>41108.186296296299</v>
      </c>
      <c r="M2464" t="b">
        <v>0</v>
      </c>
      <c r="N2464">
        <v>115</v>
      </c>
      <c r="O2464" t="b">
        <v>1</v>
      </c>
      <c r="P2464" t="s">
        <v>8279</v>
      </c>
      <c r="Q2464" s="6">
        <f>E2464/D2464</f>
        <v>1.1070833333333334</v>
      </c>
      <c r="R2464">
        <f>IFERROR(ROUND(E2464/N2464,0),0)</f>
        <v>29</v>
      </c>
      <c r="S2464" t="str">
        <f t="shared" si="154"/>
        <v>music</v>
      </c>
      <c r="T2464" t="str">
        <f t="shared" si="155"/>
        <v>indie rock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0">
        <f t="shared" si="152"/>
        <v>41399.791666666664</v>
      </c>
      <c r="K2465">
        <v>1362710425</v>
      </c>
      <c r="L2465" s="10">
        <f t="shared" si="153"/>
        <v>41360.111400462964</v>
      </c>
      <c r="M2465" t="b">
        <v>0</v>
      </c>
      <c r="N2465">
        <v>75</v>
      </c>
      <c r="O2465" t="b">
        <v>1</v>
      </c>
      <c r="P2465" t="s">
        <v>8279</v>
      </c>
      <c r="Q2465" s="6">
        <f>E2465/D2465</f>
        <v>1.1625000000000001</v>
      </c>
      <c r="R2465">
        <f>IFERROR(ROUND(E2465/N2465,0),0)</f>
        <v>31</v>
      </c>
      <c r="S2465" t="str">
        <f t="shared" si="154"/>
        <v>music</v>
      </c>
      <c r="T2465" t="str">
        <f t="shared" si="155"/>
        <v>indie rock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0">
        <f t="shared" si="152"/>
        <v>42296.811805555553</v>
      </c>
      <c r="K2466">
        <v>1441143397</v>
      </c>
      <c r="L2466" s="10">
        <f t="shared" si="153"/>
        <v>42267.90042824074</v>
      </c>
      <c r="M2466" t="b">
        <v>0</v>
      </c>
      <c r="N2466">
        <v>43</v>
      </c>
      <c r="O2466" t="b">
        <v>1</v>
      </c>
      <c r="P2466" t="s">
        <v>8279</v>
      </c>
      <c r="Q2466" s="6">
        <f>E2466/D2466</f>
        <v>1.111</v>
      </c>
      <c r="R2466">
        <f>IFERROR(ROUND(E2466/N2466,0),0)</f>
        <v>52</v>
      </c>
      <c r="S2466" t="str">
        <f t="shared" si="154"/>
        <v>music</v>
      </c>
      <c r="T2466" t="str">
        <f t="shared" si="155"/>
        <v>indie rock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0">
        <f t="shared" si="152"/>
        <v>41194.719305555554</v>
      </c>
      <c r="K2467">
        <v>1345828548</v>
      </c>
      <c r="L2467" s="10">
        <f t="shared" si="153"/>
        <v>41164.719305555554</v>
      </c>
      <c r="M2467" t="b">
        <v>0</v>
      </c>
      <c r="N2467">
        <v>48</v>
      </c>
      <c r="O2467" t="b">
        <v>1</v>
      </c>
      <c r="P2467" t="s">
        <v>8279</v>
      </c>
      <c r="Q2467" s="6">
        <f>E2467/D2467</f>
        <v>1.8014285714285714</v>
      </c>
      <c r="R2467">
        <f>IFERROR(ROUND(E2467/N2467,0),0)</f>
        <v>26</v>
      </c>
      <c r="S2467" t="str">
        <f t="shared" si="154"/>
        <v>music</v>
      </c>
      <c r="T2467" t="str">
        <f t="shared" si="155"/>
        <v>indie rock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0">
        <f t="shared" si="152"/>
        <v>41422.102465277778</v>
      </c>
      <c r="K2468">
        <v>1365474453</v>
      </c>
      <c r="L2468" s="10">
        <f t="shared" si="153"/>
        <v>41392.102465277778</v>
      </c>
      <c r="M2468" t="b">
        <v>0</v>
      </c>
      <c r="N2468">
        <v>52</v>
      </c>
      <c r="O2468" t="b">
        <v>1</v>
      </c>
      <c r="P2468" t="s">
        <v>8279</v>
      </c>
      <c r="Q2468" s="6">
        <f>E2468/D2468</f>
        <v>1</v>
      </c>
      <c r="R2468">
        <f>IFERROR(ROUND(E2468/N2468,0),0)</f>
        <v>48</v>
      </c>
      <c r="S2468" t="str">
        <f t="shared" si="154"/>
        <v>music</v>
      </c>
      <c r="T2468" t="str">
        <f t="shared" si="155"/>
        <v>indie rock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0">
        <f t="shared" si="152"/>
        <v>41058.708333333336</v>
      </c>
      <c r="K2469">
        <v>1335473931</v>
      </c>
      <c r="L2469" s="10">
        <f t="shared" si="153"/>
        <v>41044.874201388891</v>
      </c>
      <c r="M2469" t="b">
        <v>0</v>
      </c>
      <c r="N2469">
        <v>43</v>
      </c>
      <c r="O2469" t="b">
        <v>1</v>
      </c>
      <c r="P2469" t="s">
        <v>8279</v>
      </c>
      <c r="Q2469" s="6">
        <f>E2469/D2469</f>
        <v>1.1850000000000001</v>
      </c>
      <c r="R2469">
        <f>IFERROR(ROUND(E2469/N2469,0),0)</f>
        <v>28</v>
      </c>
      <c r="S2469" t="str">
        <f t="shared" si="154"/>
        <v>music</v>
      </c>
      <c r="T2469" t="str">
        <f t="shared" si="155"/>
        <v>indie rock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0">
        <f t="shared" si="152"/>
        <v>41229.208333333336</v>
      </c>
      <c r="K2470">
        <v>1348285321</v>
      </c>
      <c r="L2470" s="10">
        <f t="shared" si="153"/>
        <v>41193.154178240744</v>
      </c>
      <c r="M2470" t="b">
        <v>0</v>
      </c>
      <c r="N2470">
        <v>58</v>
      </c>
      <c r="O2470" t="b">
        <v>1</v>
      </c>
      <c r="P2470" t="s">
        <v>8279</v>
      </c>
      <c r="Q2470" s="6">
        <f>E2470/D2470</f>
        <v>1.0721700000000001</v>
      </c>
      <c r="R2470">
        <f>IFERROR(ROUND(E2470/N2470,0),0)</f>
        <v>37</v>
      </c>
      <c r="S2470" t="str">
        <f t="shared" si="154"/>
        <v>music</v>
      </c>
      <c r="T2470" t="str">
        <f t="shared" si="155"/>
        <v>indie rock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0">
        <f t="shared" si="152"/>
        <v>40601.429733796293</v>
      </c>
      <c r="K2471">
        <v>1295000329</v>
      </c>
      <c r="L2471" s="10">
        <f t="shared" si="153"/>
        <v>40576.429733796293</v>
      </c>
      <c r="M2471" t="b">
        <v>0</v>
      </c>
      <c r="N2471">
        <v>47</v>
      </c>
      <c r="O2471" t="b">
        <v>1</v>
      </c>
      <c r="P2471" t="s">
        <v>8279</v>
      </c>
      <c r="Q2471" s="6">
        <f>E2471/D2471</f>
        <v>1.1366666666666667</v>
      </c>
      <c r="R2471">
        <f>IFERROR(ROUND(E2471/N2471,0),0)</f>
        <v>29</v>
      </c>
      <c r="S2471" t="str">
        <f t="shared" si="154"/>
        <v>music</v>
      </c>
      <c r="T2471" t="str">
        <f t="shared" si="155"/>
        <v>indie rock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0">
        <f t="shared" si="152"/>
        <v>41072.07471064815</v>
      </c>
      <c r="K2472">
        <v>1335232055</v>
      </c>
      <c r="L2472" s="10">
        <f t="shared" si="153"/>
        <v>41042.07471064815</v>
      </c>
      <c r="M2472" t="b">
        <v>0</v>
      </c>
      <c r="N2472">
        <v>36</v>
      </c>
      <c r="O2472" t="b">
        <v>1</v>
      </c>
      <c r="P2472" t="s">
        <v>8279</v>
      </c>
      <c r="Q2472" s="6">
        <f>E2472/D2472</f>
        <v>1.0316400000000001</v>
      </c>
      <c r="R2472">
        <f>IFERROR(ROUND(E2472/N2472,0),0)</f>
        <v>29</v>
      </c>
      <c r="S2472" t="str">
        <f t="shared" si="154"/>
        <v>music</v>
      </c>
      <c r="T2472" t="str">
        <f t="shared" si="155"/>
        <v>indie rock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0">
        <f t="shared" si="152"/>
        <v>40952.992962962962</v>
      </c>
      <c r="K2473">
        <v>1324079392</v>
      </c>
      <c r="L2473" s="10">
        <f t="shared" si="153"/>
        <v>40912.992962962962</v>
      </c>
      <c r="M2473" t="b">
        <v>0</v>
      </c>
      <c r="N2473">
        <v>17</v>
      </c>
      <c r="O2473" t="b">
        <v>1</v>
      </c>
      <c r="P2473" t="s">
        <v>8279</v>
      </c>
      <c r="Q2473" s="6">
        <f>E2473/D2473</f>
        <v>1.28</v>
      </c>
      <c r="R2473">
        <f>IFERROR(ROUND(E2473/N2473,0),0)</f>
        <v>38</v>
      </c>
      <c r="S2473" t="str">
        <f t="shared" si="154"/>
        <v>music</v>
      </c>
      <c r="T2473" t="str">
        <f t="shared" si="155"/>
        <v>indie rock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0">
        <f t="shared" si="152"/>
        <v>40444.043749999997</v>
      </c>
      <c r="K2474">
        <v>1277433980</v>
      </c>
      <c r="L2474" s="10">
        <f t="shared" si="153"/>
        <v>40373.11550925926</v>
      </c>
      <c r="M2474" t="b">
        <v>0</v>
      </c>
      <c r="N2474">
        <v>104</v>
      </c>
      <c r="O2474" t="b">
        <v>1</v>
      </c>
      <c r="P2474" t="s">
        <v>8279</v>
      </c>
      <c r="Q2474" s="6">
        <f>E2474/D2474</f>
        <v>1.3576026666666667</v>
      </c>
      <c r="R2474">
        <f>IFERROR(ROUND(E2474/N2474,0),0)</f>
        <v>98</v>
      </c>
      <c r="S2474" t="str">
        <f t="shared" si="154"/>
        <v>music</v>
      </c>
      <c r="T2474" t="str">
        <f t="shared" si="155"/>
        <v>indie rock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0">
        <f t="shared" si="152"/>
        <v>41242.790150462963</v>
      </c>
      <c r="K2475">
        <v>1349978269</v>
      </c>
      <c r="L2475" s="10">
        <f t="shared" si="153"/>
        <v>41212.748483796298</v>
      </c>
      <c r="M2475" t="b">
        <v>0</v>
      </c>
      <c r="N2475">
        <v>47</v>
      </c>
      <c r="O2475" t="b">
        <v>1</v>
      </c>
      <c r="P2475" t="s">
        <v>8279</v>
      </c>
      <c r="Q2475" s="6">
        <f>E2475/D2475</f>
        <v>1</v>
      </c>
      <c r="R2475">
        <f>IFERROR(ROUND(E2475/N2475,0),0)</f>
        <v>43</v>
      </c>
      <c r="S2475" t="str">
        <f t="shared" si="154"/>
        <v>music</v>
      </c>
      <c r="T2475" t="str">
        <f t="shared" si="155"/>
        <v>indie rock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0">
        <f t="shared" si="152"/>
        <v>40481.011296296296</v>
      </c>
      <c r="K2476">
        <v>1282868176</v>
      </c>
      <c r="L2476" s="10">
        <f t="shared" si="153"/>
        <v>40436.011296296296</v>
      </c>
      <c r="M2476" t="b">
        <v>0</v>
      </c>
      <c r="N2476">
        <v>38</v>
      </c>
      <c r="O2476" t="b">
        <v>1</v>
      </c>
      <c r="P2476" t="s">
        <v>8279</v>
      </c>
      <c r="Q2476" s="6">
        <f>E2476/D2476</f>
        <v>1.0000360000000001</v>
      </c>
      <c r="R2476">
        <f>IFERROR(ROUND(E2476/N2476,0),0)</f>
        <v>132</v>
      </c>
      <c r="S2476" t="str">
        <f t="shared" si="154"/>
        <v>music</v>
      </c>
      <c r="T2476" t="str">
        <f t="shared" si="155"/>
        <v>indie rock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0">
        <f t="shared" si="152"/>
        <v>40388.916666666664</v>
      </c>
      <c r="K2477">
        <v>1273647255</v>
      </c>
      <c r="L2477" s="10">
        <f t="shared" si="153"/>
        <v>40329.287673611107</v>
      </c>
      <c r="M2477" t="b">
        <v>0</v>
      </c>
      <c r="N2477">
        <v>81</v>
      </c>
      <c r="O2477" t="b">
        <v>1</v>
      </c>
      <c r="P2477" t="s">
        <v>8279</v>
      </c>
      <c r="Q2477" s="6">
        <f>E2477/D2477</f>
        <v>1.0471999999999999</v>
      </c>
      <c r="R2477">
        <f>IFERROR(ROUND(E2477/N2477,0),0)</f>
        <v>32</v>
      </c>
      <c r="S2477" t="str">
        <f t="shared" si="154"/>
        <v>music</v>
      </c>
      <c r="T2477" t="str">
        <f t="shared" si="155"/>
        <v>indie rock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0">
        <f t="shared" si="152"/>
        <v>41965.370023148149</v>
      </c>
      <c r="K2478">
        <v>1412149970</v>
      </c>
      <c r="L2478" s="10">
        <f t="shared" si="153"/>
        <v>41932.328356481477</v>
      </c>
      <c r="M2478" t="b">
        <v>0</v>
      </c>
      <c r="N2478">
        <v>55</v>
      </c>
      <c r="O2478" t="b">
        <v>1</v>
      </c>
      <c r="P2478" t="s">
        <v>8279</v>
      </c>
      <c r="Q2478" s="6">
        <f>E2478/D2478</f>
        <v>1.050225</v>
      </c>
      <c r="R2478">
        <f>IFERROR(ROUND(E2478/N2478,0),0)</f>
        <v>61</v>
      </c>
      <c r="S2478" t="str">
        <f t="shared" si="154"/>
        <v>music</v>
      </c>
      <c r="T2478" t="str">
        <f t="shared" si="155"/>
        <v>indie rock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0">
        <f t="shared" si="152"/>
        <v>41152.691493055558</v>
      </c>
      <c r="K2479">
        <v>1340901345</v>
      </c>
      <c r="L2479" s="10">
        <f t="shared" si="153"/>
        <v>41107.691493055558</v>
      </c>
      <c r="M2479" t="b">
        <v>0</v>
      </c>
      <c r="N2479">
        <v>41</v>
      </c>
      <c r="O2479" t="b">
        <v>1</v>
      </c>
      <c r="P2479" t="s">
        <v>8279</v>
      </c>
      <c r="Q2479" s="6">
        <f>E2479/D2479</f>
        <v>1.7133333333333334</v>
      </c>
      <c r="R2479">
        <f>IFERROR(ROUND(E2479/N2479,0),0)</f>
        <v>31</v>
      </c>
      <c r="S2479" t="str">
        <f t="shared" si="154"/>
        <v>music</v>
      </c>
      <c r="T2479" t="str">
        <f t="shared" si="155"/>
        <v>indie rock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0">
        <f t="shared" si="152"/>
        <v>41306.950381944444</v>
      </c>
      <c r="K2480">
        <v>1355525313</v>
      </c>
      <c r="L2480" s="10">
        <f t="shared" si="153"/>
        <v>41276.950381944444</v>
      </c>
      <c r="M2480" t="b">
        <v>0</v>
      </c>
      <c r="N2480">
        <v>79</v>
      </c>
      <c r="O2480" t="b">
        <v>1</v>
      </c>
      <c r="P2480" t="s">
        <v>8279</v>
      </c>
      <c r="Q2480" s="6">
        <f>E2480/D2480</f>
        <v>1.2749999999999999</v>
      </c>
      <c r="R2480">
        <f>IFERROR(ROUND(E2480/N2480,0),0)</f>
        <v>129</v>
      </c>
      <c r="S2480" t="str">
        <f t="shared" si="154"/>
        <v>music</v>
      </c>
      <c r="T2480" t="str">
        <f t="shared" si="155"/>
        <v>indie rock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0">
        <f t="shared" si="152"/>
        <v>41137.083333333336</v>
      </c>
      <c r="K2481">
        <v>1342545994</v>
      </c>
      <c r="L2481" s="10">
        <f t="shared" si="153"/>
        <v>41126.726782407408</v>
      </c>
      <c r="M2481" t="b">
        <v>0</v>
      </c>
      <c r="N2481">
        <v>16</v>
      </c>
      <c r="O2481" t="b">
        <v>1</v>
      </c>
      <c r="P2481" t="s">
        <v>8279</v>
      </c>
      <c r="Q2481" s="6">
        <f>E2481/D2481</f>
        <v>1.3344333333333334</v>
      </c>
      <c r="R2481">
        <f>IFERROR(ROUND(E2481/N2481,0),0)</f>
        <v>25</v>
      </c>
      <c r="S2481" t="str">
        <f t="shared" si="154"/>
        <v>music</v>
      </c>
      <c r="T2481" t="str">
        <f t="shared" si="155"/>
        <v>indie rock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0">
        <f t="shared" si="152"/>
        <v>42306.936157407406</v>
      </c>
      <c r="K2482">
        <v>1439332084</v>
      </c>
      <c r="L2482" s="10">
        <f t="shared" si="153"/>
        <v>42246.936157407406</v>
      </c>
      <c r="M2482" t="b">
        <v>0</v>
      </c>
      <c r="N2482">
        <v>8</v>
      </c>
      <c r="O2482" t="b">
        <v>1</v>
      </c>
      <c r="P2482" t="s">
        <v>8279</v>
      </c>
      <c r="Q2482" s="6">
        <f>E2482/D2482</f>
        <v>1</v>
      </c>
      <c r="R2482">
        <f>IFERROR(ROUND(E2482/N2482,0),0)</f>
        <v>250</v>
      </c>
      <c r="S2482" t="str">
        <f t="shared" si="154"/>
        <v>music</v>
      </c>
      <c r="T2482" t="str">
        <f t="shared" si="155"/>
        <v>indie rock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0">
        <f t="shared" si="152"/>
        <v>41048.645925925928</v>
      </c>
      <c r="K2483">
        <v>1333207808</v>
      </c>
      <c r="L2483" s="10">
        <f t="shared" si="153"/>
        <v>41018.645925925928</v>
      </c>
      <c r="M2483" t="b">
        <v>0</v>
      </c>
      <c r="N2483">
        <v>95</v>
      </c>
      <c r="O2483" t="b">
        <v>1</v>
      </c>
      <c r="P2483" t="s">
        <v>8279</v>
      </c>
      <c r="Q2483" s="6">
        <f>E2483/D2483</f>
        <v>1.1291099999999998</v>
      </c>
      <c r="R2483">
        <f>IFERROR(ROUND(E2483/N2483,0),0)</f>
        <v>48</v>
      </c>
      <c r="S2483" t="str">
        <f t="shared" si="154"/>
        <v>music</v>
      </c>
      <c r="T2483" t="str">
        <f t="shared" si="155"/>
        <v>indie rock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0">
        <f t="shared" si="152"/>
        <v>40775.782210648147</v>
      </c>
      <c r="K2484">
        <v>1308336383</v>
      </c>
      <c r="L2484" s="10">
        <f t="shared" si="153"/>
        <v>40730.782210648147</v>
      </c>
      <c r="M2484" t="b">
        <v>0</v>
      </c>
      <c r="N2484">
        <v>25</v>
      </c>
      <c r="O2484" t="b">
        <v>1</v>
      </c>
      <c r="P2484" t="s">
        <v>8279</v>
      </c>
      <c r="Q2484" s="6">
        <f>E2484/D2484</f>
        <v>1.0009999999999999</v>
      </c>
      <c r="R2484">
        <f>IFERROR(ROUND(E2484/N2484,0),0)</f>
        <v>40</v>
      </c>
      <c r="S2484" t="str">
        <f t="shared" si="154"/>
        <v>music</v>
      </c>
      <c r="T2484" t="str">
        <f t="shared" si="155"/>
        <v>indie rock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0">
        <f t="shared" si="152"/>
        <v>41049.708368055552</v>
      </c>
      <c r="K2485">
        <v>1330711203</v>
      </c>
      <c r="L2485" s="10">
        <f t="shared" si="153"/>
        <v>40989.750034722223</v>
      </c>
      <c r="M2485" t="b">
        <v>0</v>
      </c>
      <c r="N2485">
        <v>19</v>
      </c>
      <c r="O2485" t="b">
        <v>1</v>
      </c>
      <c r="P2485" t="s">
        <v>8279</v>
      </c>
      <c r="Q2485" s="6">
        <f>E2485/D2485</f>
        <v>1.1372727272727272</v>
      </c>
      <c r="R2485">
        <f>IFERROR(ROUND(E2485/N2485,0),0)</f>
        <v>66</v>
      </c>
      <c r="S2485" t="str">
        <f t="shared" si="154"/>
        <v>music</v>
      </c>
      <c r="T2485" t="str">
        <f t="shared" si="155"/>
        <v>indie rock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0">
        <f t="shared" si="152"/>
        <v>40820.916701388887</v>
      </c>
      <c r="K2486">
        <v>1313532003</v>
      </c>
      <c r="L2486" s="10">
        <f t="shared" si="153"/>
        <v>40790.916701388887</v>
      </c>
      <c r="M2486" t="b">
        <v>0</v>
      </c>
      <c r="N2486">
        <v>90</v>
      </c>
      <c r="O2486" t="b">
        <v>1</v>
      </c>
      <c r="P2486" t="s">
        <v>8279</v>
      </c>
      <c r="Q2486" s="6">
        <f>E2486/D2486</f>
        <v>1.1931742857142855</v>
      </c>
      <c r="R2486">
        <f>IFERROR(ROUND(E2486/N2486,0),0)</f>
        <v>46</v>
      </c>
      <c r="S2486" t="str">
        <f t="shared" si="154"/>
        <v>music</v>
      </c>
      <c r="T2486" t="str">
        <f t="shared" si="155"/>
        <v>indie rock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0">
        <f t="shared" si="152"/>
        <v>40847.998599537037</v>
      </c>
      <c r="K2487">
        <v>1315439879</v>
      </c>
      <c r="L2487" s="10">
        <f t="shared" si="153"/>
        <v>40812.998599537037</v>
      </c>
      <c r="M2487" t="b">
        <v>0</v>
      </c>
      <c r="N2487">
        <v>41</v>
      </c>
      <c r="O2487" t="b">
        <v>1</v>
      </c>
      <c r="P2487" t="s">
        <v>8279</v>
      </c>
      <c r="Q2487" s="6">
        <f>E2487/D2487</f>
        <v>1.0325</v>
      </c>
      <c r="R2487">
        <f>IFERROR(ROUND(E2487/N2487,0),0)</f>
        <v>50</v>
      </c>
      <c r="S2487" t="str">
        <f t="shared" si="154"/>
        <v>music</v>
      </c>
      <c r="T2487" t="str">
        <f t="shared" si="155"/>
        <v>indie rock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0">
        <f t="shared" si="152"/>
        <v>41040.708055555559</v>
      </c>
      <c r="K2488">
        <v>1332521976</v>
      </c>
      <c r="L2488" s="10">
        <f t="shared" si="153"/>
        <v>41010.708055555559</v>
      </c>
      <c r="M2488" t="b">
        <v>0</v>
      </c>
      <c r="N2488">
        <v>30</v>
      </c>
      <c r="O2488" t="b">
        <v>1</v>
      </c>
      <c r="P2488" t="s">
        <v>8279</v>
      </c>
      <c r="Q2488" s="6">
        <f>E2488/D2488</f>
        <v>2.6566666666666667</v>
      </c>
      <c r="R2488">
        <f>IFERROR(ROUND(E2488/N2488,0),0)</f>
        <v>27</v>
      </c>
      <c r="S2488" t="str">
        <f t="shared" si="154"/>
        <v>music</v>
      </c>
      <c r="T2488" t="str">
        <f t="shared" si="155"/>
        <v>indie rock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0">
        <f t="shared" si="152"/>
        <v>41075.083298611113</v>
      </c>
      <c r="K2489">
        <v>1335491997</v>
      </c>
      <c r="L2489" s="10">
        <f t="shared" si="153"/>
        <v>41045.083298611113</v>
      </c>
      <c r="M2489" t="b">
        <v>0</v>
      </c>
      <c r="N2489">
        <v>38</v>
      </c>
      <c r="O2489" t="b">
        <v>1</v>
      </c>
      <c r="P2489" t="s">
        <v>8279</v>
      </c>
      <c r="Q2489" s="6">
        <f>E2489/D2489</f>
        <v>1.0005066666666667</v>
      </c>
      <c r="R2489">
        <f>IFERROR(ROUND(E2489/N2489,0),0)</f>
        <v>39</v>
      </c>
      <c r="S2489" t="str">
        <f t="shared" si="154"/>
        <v>music</v>
      </c>
      <c r="T2489" t="str">
        <f t="shared" si="155"/>
        <v>indie rock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0">
        <f t="shared" si="152"/>
        <v>40882.674861111111</v>
      </c>
      <c r="K2490">
        <v>1318864308</v>
      </c>
      <c r="L2490" s="10">
        <f t="shared" si="153"/>
        <v>40852.633194444446</v>
      </c>
      <c r="M2490" t="b">
        <v>0</v>
      </c>
      <c r="N2490">
        <v>65</v>
      </c>
      <c r="O2490" t="b">
        <v>1</v>
      </c>
      <c r="P2490" t="s">
        <v>8279</v>
      </c>
      <c r="Q2490" s="6">
        <f>E2490/D2490</f>
        <v>1.0669999999999999</v>
      </c>
      <c r="R2490">
        <f>IFERROR(ROUND(E2490/N2490,0),0)</f>
        <v>49</v>
      </c>
      <c r="S2490" t="str">
        <f t="shared" si="154"/>
        <v>music</v>
      </c>
      <c r="T2490" t="str">
        <f t="shared" si="155"/>
        <v>indie rock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0">
        <f t="shared" si="152"/>
        <v>41422.690266203703</v>
      </c>
      <c r="K2491">
        <v>1365525239</v>
      </c>
      <c r="L2491" s="10">
        <f t="shared" si="153"/>
        <v>41392.690266203703</v>
      </c>
      <c r="M2491" t="b">
        <v>0</v>
      </c>
      <c r="N2491">
        <v>75</v>
      </c>
      <c r="O2491" t="b">
        <v>1</v>
      </c>
      <c r="P2491" t="s">
        <v>8279</v>
      </c>
      <c r="Q2491" s="6">
        <f>E2491/D2491</f>
        <v>1.3367142857142857</v>
      </c>
      <c r="R2491">
        <f>IFERROR(ROUND(E2491/N2491,0),0)</f>
        <v>62</v>
      </c>
      <c r="S2491" t="str">
        <f t="shared" si="154"/>
        <v>music</v>
      </c>
      <c r="T2491" t="str">
        <f t="shared" si="155"/>
        <v>indie rock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0">
        <f t="shared" si="152"/>
        <v>41102.227731481486</v>
      </c>
      <c r="K2492">
        <v>1335245276</v>
      </c>
      <c r="L2492" s="10">
        <f t="shared" si="153"/>
        <v>41042.227731481486</v>
      </c>
      <c r="M2492" t="b">
        <v>0</v>
      </c>
      <c r="N2492">
        <v>16</v>
      </c>
      <c r="O2492" t="b">
        <v>1</v>
      </c>
      <c r="P2492" t="s">
        <v>8279</v>
      </c>
      <c r="Q2492" s="6">
        <f>E2492/D2492</f>
        <v>1.214</v>
      </c>
      <c r="R2492">
        <f>IFERROR(ROUND(E2492/N2492,0),0)</f>
        <v>38</v>
      </c>
      <c r="S2492" t="str">
        <f t="shared" si="154"/>
        <v>music</v>
      </c>
      <c r="T2492" t="str">
        <f t="shared" si="155"/>
        <v>indie rock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0">
        <f t="shared" si="152"/>
        <v>40578.077083333337</v>
      </c>
      <c r="K2493">
        <v>1293739714</v>
      </c>
      <c r="L2493" s="10">
        <f t="shared" si="153"/>
        <v>40561.839282407411</v>
      </c>
      <c r="M2493" t="b">
        <v>0</v>
      </c>
      <c r="N2493">
        <v>10</v>
      </c>
      <c r="O2493" t="b">
        <v>1</v>
      </c>
      <c r="P2493" t="s">
        <v>8279</v>
      </c>
      <c r="Q2493" s="6">
        <f>E2493/D2493</f>
        <v>1.032</v>
      </c>
      <c r="R2493">
        <f>IFERROR(ROUND(E2493/N2493,0),0)</f>
        <v>52</v>
      </c>
      <c r="S2493" t="str">
        <f t="shared" si="154"/>
        <v>music</v>
      </c>
      <c r="T2493" t="str">
        <f t="shared" si="155"/>
        <v>indie rock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0">
        <f t="shared" si="152"/>
        <v>41095.415972222225</v>
      </c>
      <c r="K2494">
        <v>1335397188</v>
      </c>
      <c r="L2494" s="10">
        <f t="shared" si="153"/>
        <v>41043.985972222225</v>
      </c>
      <c r="M2494" t="b">
        <v>0</v>
      </c>
      <c r="N2494">
        <v>27</v>
      </c>
      <c r="O2494" t="b">
        <v>1</v>
      </c>
      <c r="P2494" t="s">
        <v>8279</v>
      </c>
      <c r="Q2494" s="6">
        <f>E2494/D2494</f>
        <v>1.25</v>
      </c>
      <c r="R2494">
        <f>IFERROR(ROUND(E2494/N2494,0),0)</f>
        <v>28</v>
      </c>
      <c r="S2494" t="str">
        <f t="shared" si="154"/>
        <v>music</v>
      </c>
      <c r="T2494" t="str">
        <f t="shared" si="155"/>
        <v>indie rock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0">
        <f t="shared" si="152"/>
        <v>41412.168287037035</v>
      </c>
      <c r="K2495">
        <v>1363320140</v>
      </c>
      <c r="L2495" s="10">
        <f t="shared" si="153"/>
        <v>41367.168287037035</v>
      </c>
      <c r="M2495" t="b">
        <v>0</v>
      </c>
      <c r="N2495">
        <v>259</v>
      </c>
      <c r="O2495" t="b">
        <v>1</v>
      </c>
      <c r="P2495" t="s">
        <v>8279</v>
      </c>
      <c r="Q2495" s="6">
        <f>E2495/D2495</f>
        <v>1.2869999999999999</v>
      </c>
      <c r="R2495">
        <f>IFERROR(ROUND(E2495/N2495,0),0)</f>
        <v>99</v>
      </c>
      <c r="S2495" t="str">
        <f t="shared" si="154"/>
        <v>music</v>
      </c>
      <c r="T2495" t="str">
        <f t="shared" si="155"/>
        <v>indie rock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0">
        <f t="shared" si="152"/>
        <v>41071.645185185189</v>
      </c>
      <c r="K2496">
        <v>1335194944</v>
      </c>
      <c r="L2496" s="10">
        <f t="shared" si="153"/>
        <v>41041.645185185189</v>
      </c>
      <c r="M2496" t="b">
        <v>0</v>
      </c>
      <c r="N2496">
        <v>39</v>
      </c>
      <c r="O2496" t="b">
        <v>1</v>
      </c>
      <c r="P2496" t="s">
        <v>8279</v>
      </c>
      <c r="Q2496" s="6">
        <f>E2496/D2496</f>
        <v>1.0100533333333332</v>
      </c>
      <c r="R2496">
        <f>IFERROR(ROUND(E2496/N2496,0),0)</f>
        <v>39</v>
      </c>
      <c r="S2496" t="str">
        <f t="shared" si="154"/>
        <v>music</v>
      </c>
      <c r="T2496" t="str">
        <f t="shared" si="155"/>
        <v>indie rock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0">
        <f t="shared" si="152"/>
        <v>41085.946469907409</v>
      </c>
      <c r="K2497">
        <v>1336430575</v>
      </c>
      <c r="L2497" s="10">
        <f t="shared" si="153"/>
        <v>41055.946469907409</v>
      </c>
      <c r="M2497" t="b">
        <v>0</v>
      </c>
      <c r="N2497">
        <v>42</v>
      </c>
      <c r="O2497" t="b">
        <v>1</v>
      </c>
      <c r="P2497" t="s">
        <v>8279</v>
      </c>
      <c r="Q2497" s="6">
        <f>E2497/D2497</f>
        <v>1.2753666666666665</v>
      </c>
      <c r="R2497">
        <f>IFERROR(ROUND(E2497/N2497,0),0)</f>
        <v>46</v>
      </c>
      <c r="S2497" t="str">
        <f t="shared" si="154"/>
        <v>music</v>
      </c>
      <c r="T2497" t="str">
        <f t="shared" si="155"/>
        <v>indie rock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0">
        <f t="shared" si="152"/>
        <v>41381.954768518517</v>
      </c>
      <c r="K2498">
        <v>1361577292</v>
      </c>
      <c r="L2498" s="10">
        <f t="shared" si="153"/>
        <v>41346.996435185181</v>
      </c>
      <c r="M2498" t="b">
        <v>0</v>
      </c>
      <c r="N2498">
        <v>10</v>
      </c>
      <c r="O2498" t="b">
        <v>1</v>
      </c>
      <c r="P2498" t="s">
        <v>8279</v>
      </c>
      <c r="Q2498" s="6">
        <f>E2498/D2498</f>
        <v>1</v>
      </c>
      <c r="R2498">
        <f>IFERROR(ROUND(E2498/N2498,0),0)</f>
        <v>600</v>
      </c>
      <c r="S2498" t="str">
        <f t="shared" si="154"/>
        <v>music</v>
      </c>
      <c r="T2498" t="str">
        <f t="shared" si="155"/>
        <v>indie rock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0">
        <f t="shared" ref="J2499:J2562" si="156">(I2499/86400)+25569+(-5+24)</f>
        <v>40779.878912037035</v>
      </c>
      <c r="K2499">
        <v>1309986338</v>
      </c>
      <c r="L2499" s="10">
        <f t="shared" ref="L2499:L2562" si="157">(K2499/86400)+25569+(-5+24)</f>
        <v>40749.878912037035</v>
      </c>
      <c r="M2499" t="b">
        <v>0</v>
      </c>
      <c r="N2499">
        <v>56</v>
      </c>
      <c r="O2499" t="b">
        <v>1</v>
      </c>
      <c r="P2499" t="s">
        <v>8279</v>
      </c>
      <c r="Q2499" s="6">
        <f>E2499/D2499</f>
        <v>1.127715</v>
      </c>
      <c r="R2499">
        <f>IFERROR(ROUND(E2499/N2499,0),0)</f>
        <v>81</v>
      </c>
      <c r="S2499" t="str">
        <f t="shared" ref="S2499:S2562" si="158">LEFT(P2499,FIND("/",P2499)-1)</f>
        <v>music</v>
      </c>
      <c r="T2499" t="str">
        <f t="shared" ref="T2499:T2562" si="159">RIGHT(P2499,LEN(P2499)-FIND("/",P2499))</f>
        <v>indie rock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0">
        <f t="shared" si="156"/>
        <v>42050.967442129629</v>
      </c>
      <c r="K2500">
        <v>1421190787</v>
      </c>
      <c r="L2500" s="10">
        <f t="shared" si="157"/>
        <v>42036.967442129629</v>
      </c>
      <c r="M2500" t="b">
        <v>0</v>
      </c>
      <c r="N2500">
        <v>20</v>
      </c>
      <c r="O2500" t="b">
        <v>1</v>
      </c>
      <c r="P2500" t="s">
        <v>8279</v>
      </c>
      <c r="Q2500" s="6">
        <f>E2500/D2500</f>
        <v>1.056</v>
      </c>
      <c r="R2500">
        <f>IFERROR(ROUND(E2500/N2500,0),0)</f>
        <v>53</v>
      </c>
      <c r="S2500" t="str">
        <f t="shared" si="158"/>
        <v>music</v>
      </c>
      <c r="T2500" t="str">
        <f t="shared" si="159"/>
        <v>indie rock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0">
        <f t="shared" si="156"/>
        <v>41293.75</v>
      </c>
      <c r="K2501">
        <v>1352820837</v>
      </c>
      <c r="L2501" s="10">
        <f t="shared" si="157"/>
        <v>41245.648576388892</v>
      </c>
      <c r="M2501" t="b">
        <v>0</v>
      </c>
      <c r="N2501">
        <v>170</v>
      </c>
      <c r="O2501" t="b">
        <v>1</v>
      </c>
      <c r="P2501" t="s">
        <v>8279</v>
      </c>
      <c r="Q2501" s="6">
        <f>E2501/D2501</f>
        <v>2.0262500000000001</v>
      </c>
      <c r="R2501">
        <f>IFERROR(ROUND(E2501/N2501,0),0)</f>
        <v>48</v>
      </c>
      <c r="S2501" t="str">
        <f t="shared" si="158"/>
        <v>music</v>
      </c>
      <c r="T2501" t="str">
        <f t="shared" si="159"/>
        <v>indie rock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0">
        <f t="shared" si="156"/>
        <v>41102.772858796292</v>
      </c>
      <c r="K2502">
        <v>1337884375</v>
      </c>
      <c r="L2502" s="10">
        <f t="shared" si="157"/>
        <v>41072.772858796292</v>
      </c>
      <c r="M2502" t="b">
        <v>0</v>
      </c>
      <c r="N2502">
        <v>29</v>
      </c>
      <c r="O2502" t="b">
        <v>1</v>
      </c>
      <c r="P2502" t="s">
        <v>8279</v>
      </c>
      <c r="Q2502" s="6">
        <f>E2502/D2502</f>
        <v>1.1333333333333333</v>
      </c>
      <c r="R2502">
        <f>IFERROR(ROUND(E2502/N2502,0),0)</f>
        <v>23</v>
      </c>
      <c r="S2502" t="str">
        <f t="shared" si="158"/>
        <v>music</v>
      </c>
      <c r="T2502" t="str">
        <f t="shared" si="159"/>
        <v>indie rock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0">
        <f t="shared" si="156"/>
        <v>42293.776666666672</v>
      </c>
      <c r="K2503">
        <v>1440787104</v>
      </c>
      <c r="L2503" s="10">
        <f t="shared" si="157"/>
        <v>42263.776666666672</v>
      </c>
      <c r="M2503" t="b">
        <v>0</v>
      </c>
      <c r="N2503">
        <v>7</v>
      </c>
      <c r="O2503" t="b">
        <v>0</v>
      </c>
      <c r="P2503" t="s">
        <v>8299</v>
      </c>
      <c r="Q2503" s="6">
        <f>E2503/D2503</f>
        <v>2.5545454545454545E-2</v>
      </c>
      <c r="R2503">
        <f>IFERROR(ROUND(E2503/N2503,0),0)</f>
        <v>40</v>
      </c>
      <c r="S2503" t="str">
        <f t="shared" si="158"/>
        <v>food</v>
      </c>
      <c r="T2503" t="str">
        <f t="shared" si="159"/>
        <v>restaurants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0">
        <f t="shared" si="156"/>
        <v>41922.825439814813</v>
      </c>
      <c r="K2504">
        <v>1407440918</v>
      </c>
      <c r="L2504" s="10">
        <f t="shared" si="157"/>
        <v>41877.825439814813</v>
      </c>
      <c r="M2504" t="b">
        <v>0</v>
      </c>
      <c r="N2504">
        <v>5</v>
      </c>
      <c r="O2504" t="b">
        <v>0</v>
      </c>
      <c r="P2504" t="s">
        <v>8299</v>
      </c>
      <c r="Q2504" s="6">
        <f>E2504/D2504</f>
        <v>7.8181818181818181E-4</v>
      </c>
      <c r="R2504">
        <f>IFERROR(ROUND(E2504/N2504,0),0)</f>
        <v>17</v>
      </c>
      <c r="S2504" t="str">
        <f t="shared" si="158"/>
        <v>food</v>
      </c>
      <c r="T2504" t="str">
        <f t="shared" si="159"/>
        <v>restaurants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0">
        <f t="shared" si="156"/>
        <v>42547.879166666666</v>
      </c>
      <c r="K2505">
        <v>1462743308</v>
      </c>
      <c r="L2505" s="10">
        <f t="shared" si="157"/>
        <v>42517.899398148147</v>
      </c>
      <c r="M2505" t="b">
        <v>0</v>
      </c>
      <c r="N2505">
        <v>0</v>
      </c>
      <c r="O2505" t="b">
        <v>0</v>
      </c>
      <c r="P2505" t="s">
        <v>8299</v>
      </c>
      <c r="Q2505" s="6">
        <f>E2505/D2505</f>
        <v>0</v>
      </c>
      <c r="R2505">
        <f>IFERROR(ROUND(E2505/N2505,0),0)</f>
        <v>0</v>
      </c>
      <c r="S2505" t="str">
        <f t="shared" si="158"/>
        <v>food</v>
      </c>
      <c r="T2505" t="str">
        <f t="shared" si="159"/>
        <v>restaurants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0">
        <f t="shared" si="156"/>
        <v>41977.057106481487</v>
      </c>
      <c r="K2506">
        <v>1413418934</v>
      </c>
      <c r="L2506" s="10">
        <f t="shared" si="157"/>
        <v>41947.015439814815</v>
      </c>
      <c r="M2506" t="b">
        <v>0</v>
      </c>
      <c r="N2506">
        <v>0</v>
      </c>
      <c r="O2506" t="b">
        <v>0</v>
      </c>
      <c r="P2506" t="s">
        <v>8299</v>
      </c>
      <c r="Q2506" s="6">
        <f>E2506/D2506</f>
        <v>0</v>
      </c>
      <c r="R2506">
        <f>IFERROR(ROUND(E2506/N2506,0),0)</f>
        <v>0</v>
      </c>
      <c r="S2506" t="str">
        <f t="shared" si="158"/>
        <v>food</v>
      </c>
      <c r="T2506" t="str">
        <f t="shared" si="159"/>
        <v>restaurants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0">
        <f t="shared" si="156"/>
        <v>42096.014074074075</v>
      </c>
      <c r="K2507">
        <v>1423704016</v>
      </c>
      <c r="L2507" s="10">
        <f t="shared" si="157"/>
        <v>42066.05574074074</v>
      </c>
      <c r="M2507" t="b">
        <v>0</v>
      </c>
      <c r="N2507">
        <v>0</v>
      </c>
      <c r="O2507" t="b">
        <v>0</v>
      </c>
      <c r="P2507" t="s">
        <v>8299</v>
      </c>
      <c r="Q2507" s="6">
        <f>E2507/D2507</f>
        <v>0</v>
      </c>
      <c r="R2507">
        <f>IFERROR(ROUND(E2507/N2507,0),0)</f>
        <v>0</v>
      </c>
      <c r="S2507" t="str">
        <f t="shared" si="158"/>
        <v>food</v>
      </c>
      <c r="T2507" t="str">
        <f t="shared" si="159"/>
        <v>restaurants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0">
        <f t="shared" si="156"/>
        <v>42299.875</v>
      </c>
      <c r="K2508">
        <v>1441955269</v>
      </c>
      <c r="L2508" s="10">
        <f t="shared" si="157"/>
        <v>42277.297094907408</v>
      </c>
      <c r="M2508" t="b">
        <v>0</v>
      </c>
      <c r="N2508">
        <v>2</v>
      </c>
      <c r="O2508" t="b">
        <v>0</v>
      </c>
      <c r="P2508" t="s">
        <v>8299</v>
      </c>
      <c r="Q2508" s="6">
        <f>E2508/D2508</f>
        <v>6.0000000000000001E-3</v>
      </c>
      <c r="R2508">
        <f>IFERROR(ROUND(E2508/N2508,0),0)</f>
        <v>15</v>
      </c>
      <c r="S2508" t="str">
        <f t="shared" si="158"/>
        <v>food</v>
      </c>
      <c r="T2508" t="str">
        <f t="shared" si="159"/>
        <v>restaurants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0">
        <f t="shared" si="156"/>
        <v>42154.072962962964</v>
      </c>
      <c r="K2509">
        <v>1428716704</v>
      </c>
      <c r="L2509" s="10">
        <f t="shared" si="157"/>
        <v>42124.072962962964</v>
      </c>
      <c r="M2509" t="b">
        <v>0</v>
      </c>
      <c r="N2509">
        <v>0</v>
      </c>
      <c r="O2509" t="b">
        <v>0</v>
      </c>
      <c r="P2509" t="s">
        <v>8299</v>
      </c>
      <c r="Q2509" s="6">
        <f>E2509/D2509</f>
        <v>0</v>
      </c>
      <c r="R2509">
        <f>IFERROR(ROUND(E2509/N2509,0),0)</f>
        <v>0</v>
      </c>
      <c r="S2509" t="str">
        <f t="shared" si="158"/>
        <v>food</v>
      </c>
      <c r="T2509" t="str">
        <f t="shared" si="159"/>
        <v>restaurants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0">
        <f t="shared" si="156"/>
        <v>41884.951782407406</v>
      </c>
      <c r="K2510">
        <v>1405464634</v>
      </c>
      <c r="L2510" s="10">
        <f t="shared" si="157"/>
        <v>41854.951782407406</v>
      </c>
      <c r="M2510" t="b">
        <v>0</v>
      </c>
      <c r="N2510">
        <v>0</v>
      </c>
      <c r="O2510" t="b">
        <v>0</v>
      </c>
      <c r="P2510" t="s">
        <v>8299</v>
      </c>
      <c r="Q2510" s="6">
        <f>E2510/D2510</f>
        <v>0</v>
      </c>
      <c r="R2510">
        <f>IFERROR(ROUND(E2510/N2510,0),0)</f>
        <v>0</v>
      </c>
      <c r="S2510" t="str">
        <f t="shared" si="158"/>
        <v>food</v>
      </c>
      <c r="T2510" t="str">
        <f t="shared" si="159"/>
        <v>restaurants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0">
        <f t="shared" si="156"/>
        <v>42133.767928240741</v>
      </c>
      <c r="K2511">
        <v>1424719549</v>
      </c>
      <c r="L2511" s="10">
        <f t="shared" si="157"/>
        <v>42077.809594907405</v>
      </c>
      <c r="M2511" t="b">
        <v>0</v>
      </c>
      <c r="N2511">
        <v>28</v>
      </c>
      <c r="O2511" t="b">
        <v>0</v>
      </c>
      <c r="P2511" t="s">
        <v>8299</v>
      </c>
      <c r="Q2511" s="6">
        <f>E2511/D2511</f>
        <v>1.0526315789473684E-2</v>
      </c>
      <c r="R2511">
        <f>IFERROR(ROUND(E2511/N2511,0),0)</f>
        <v>36</v>
      </c>
      <c r="S2511" t="str">
        <f t="shared" si="158"/>
        <v>food</v>
      </c>
      <c r="T2511" t="str">
        <f t="shared" si="159"/>
        <v>restaurants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0">
        <f t="shared" si="156"/>
        <v>42157.997361111113</v>
      </c>
      <c r="K2512">
        <v>1426463772</v>
      </c>
      <c r="L2512" s="10">
        <f t="shared" si="157"/>
        <v>42097.997361111113</v>
      </c>
      <c r="M2512" t="b">
        <v>0</v>
      </c>
      <c r="N2512">
        <v>2</v>
      </c>
      <c r="O2512" t="b">
        <v>0</v>
      </c>
      <c r="P2512" t="s">
        <v>8299</v>
      </c>
      <c r="Q2512" s="6">
        <f>E2512/D2512</f>
        <v>1.5E-3</v>
      </c>
      <c r="R2512">
        <f>IFERROR(ROUND(E2512/N2512,0),0)</f>
        <v>38</v>
      </c>
      <c r="S2512" t="str">
        <f t="shared" si="158"/>
        <v>food</v>
      </c>
      <c r="T2512" t="str">
        <f t="shared" si="159"/>
        <v>restaurants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0">
        <f t="shared" si="156"/>
        <v>42420.446909722217</v>
      </c>
      <c r="K2513">
        <v>1451731413</v>
      </c>
      <c r="L2513" s="10">
        <f t="shared" si="157"/>
        <v>42390.446909722217</v>
      </c>
      <c r="M2513" t="b">
        <v>0</v>
      </c>
      <c r="N2513">
        <v>0</v>
      </c>
      <c r="O2513" t="b">
        <v>0</v>
      </c>
      <c r="P2513" t="s">
        <v>8299</v>
      </c>
      <c r="Q2513" s="6">
        <f>E2513/D2513</f>
        <v>0</v>
      </c>
      <c r="R2513">
        <f>IFERROR(ROUND(E2513/N2513,0),0)</f>
        <v>0</v>
      </c>
      <c r="S2513" t="str">
        <f t="shared" si="158"/>
        <v>food</v>
      </c>
      <c r="T2513" t="str">
        <f t="shared" si="159"/>
        <v>restaurants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0">
        <f t="shared" si="156"/>
        <v>42005.876863425925</v>
      </c>
      <c r="K2514">
        <v>1417208561</v>
      </c>
      <c r="L2514" s="10">
        <f t="shared" si="157"/>
        <v>41990.876863425925</v>
      </c>
      <c r="M2514" t="b">
        <v>0</v>
      </c>
      <c r="N2514">
        <v>0</v>
      </c>
      <c r="O2514" t="b">
        <v>0</v>
      </c>
      <c r="P2514" t="s">
        <v>8299</v>
      </c>
      <c r="Q2514" s="6">
        <f>E2514/D2514</f>
        <v>0</v>
      </c>
      <c r="R2514">
        <f>IFERROR(ROUND(E2514/N2514,0),0)</f>
        <v>0</v>
      </c>
      <c r="S2514" t="str">
        <f t="shared" si="158"/>
        <v>food</v>
      </c>
      <c r="T2514" t="str">
        <f t="shared" si="159"/>
        <v>restaurants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0">
        <f t="shared" si="156"/>
        <v>42811.00681712963</v>
      </c>
      <c r="K2515">
        <v>1482883789</v>
      </c>
      <c r="L2515" s="10">
        <f t="shared" si="157"/>
        <v>42751.00681712963</v>
      </c>
      <c r="M2515" t="b">
        <v>0</v>
      </c>
      <c r="N2515">
        <v>0</v>
      </c>
      <c r="O2515" t="b">
        <v>0</v>
      </c>
      <c r="P2515" t="s">
        <v>8299</v>
      </c>
      <c r="Q2515" s="6">
        <f>E2515/D2515</f>
        <v>0</v>
      </c>
      <c r="R2515">
        <f>IFERROR(ROUND(E2515/N2515,0),0)</f>
        <v>0</v>
      </c>
      <c r="S2515" t="str">
        <f t="shared" si="158"/>
        <v>food</v>
      </c>
      <c r="T2515" t="str">
        <f t="shared" si="159"/>
        <v>restaurants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0">
        <f t="shared" si="156"/>
        <v>41890.389780092592</v>
      </c>
      <c r="K2516">
        <v>1407057677</v>
      </c>
      <c r="L2516" s="10">
        <f t="shared" si="157"/>
        <v>41873.389780092592</v>
      </c>
      <c r="M2516" t="b">
        <v>0</v>
      </c>
      <c r="N2516">
        <v>4</v>
      </c>
      <c r="O2516" t="b">
        <v>0</v>
      </c>
      <c r="P2516" t="s">
        <v>8299</v>
      </c>
      <c r="Q2516" s="6">
        <f>E2516/D2516</f>
        <v>1.7500000000000002E-2</v>
      </c>
      <c r="R2516">
        <f>IFERROR(ROUND(E2516/N2516,0),0)</f>
        <v>53</v>
      </c>
      <c r="S2516" t="str">
        <f t="shared" si="158"/>
        <v>food</v>
      </c>
      <c r="T2516" t="str">
        <f t="shared" si="159"/>
        <v>restaurants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0">
        <f t="shared" si="156"/>
        <v>42076.839733796296</v>
      </c>
      <c r="K2517">
        <v>1422043753</v>
      </c>
      <c r="L2517" s="10">
        <f t="shared" si="157"/>
        <v>42046.839733796296</v>
      </c>
      <c r="M2517" t="b">
        <v>0</v>
      </c>
      <c r="N2517">
        <v>12</v>
      </c>
      <c r="O2517" t="b">
        <v>0</v>
      </c>
      <c r="P2517" t="s">
        <v>8299</v>
      </c>
      <c r="Q2517" s="6">
        <f>E2517/D2517</f>
        <v>0.186</v>
      </c>
      <c r="R2517">
        <f>IFERROR(ROUND(E2517/N2517,0),0)</f>
        <v>78</v>
      </c>
      <c r="S2517" t="str">
        <f t="shared" si="158"/>
        <v>food</v>
      </c>
      <c r="T2517" t="str">
        <f t="shared" si="159"/>
        <v>restaurants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0">
        <f t="shared" si="156"/>
        <v>41991.6950462963</v>
      </c>
      <c r="K2518">
        <v>1414683652</v>
      </c>
      <c r="L2518" s="10">
        <f t="shared" si="157"/>
        <v>41961.653379629628</v>
      </c>
      <c r="M2518" t="b">
        <v>0</v>
      </c>
      <c r="N2518">
        <v>0</v>
      </c>
      <c r="O2518" t="b">
        <v>0</v>
      </c>
      <c r="P2518" t="s">
        <v>8299</v>
      </c>
      <c r="Q2518" s="6">
        <f>E2518/D2518</f>
        <v>0</v>
      </c>
      <c r="R2518">
        <f>IFERROR(ROUND(E2518/N2518,0),0)</f>
        <v>0</v>
      </c>
      <c r="S2518" t="str">
        <f t="shared" si="158"/>
        <v>food</v>
      </c>
      <c r="T2518" t="str">
        <f t="shared" si="159"/>
        <v>restaurants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0">
        <f t="shared" si="156"/>
        <v>42101.760763888888</v>
      </c>
      <c r="K2519">
        <v>1424200530</v>
      </c>
      <c r="L2519" s="10">
        <f t="shared" si="157"/>
        <v>42071.802430555559</v>
      </c>
      <c r="M2519" t="b">
        <v>0</v>
      </c>
      <c r="N2519">
        <v>33</v>
      </c>
      <c r="O2519" t="b">
        <v>0</v>
      </c>
      <c r="P2519" t="s">
        <v>8299</v>
      </c>
      <c r="Q2519" s="6">
        <f>E2519/D2519</f>
        <v>9.8166666666666666E-2</v>
      </c>
      <c r="R2519">
        <f>IFERROR(ROUND(E2519/N2519,0),0)</f>
        <v>54</v>
      </c>
      <c r="S2519" t="str">
        <f t="shared" si="158"/>
        <v>food</v>
      </c>
      <c r="T2519" t="str">
        <f t="shared" si="159"/>
        <v>restaurants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0">
        <f t="shared" si="156"/>
        <v>41975.722546296296</v>
      </c>
      <c r="K2520">
        <v>1413303628</v>
      </c>
      <c r="L2520" s="10">
        <f t="shared" si="157"/>
        <v>41945.680879629632</v>
      </c>
      <c r="M2520" t="b">
        <v>0</v>
      </c>
      <c r="N2520">
        <v>0</v>
      </c>
      <c r="O2520" t="b">
        <v>0</v>
      </c>
      <c r="P2520" t="s">
        <v>8299</v>
      </c>
      <c r="Q2520" s="6">
        <f>E2520/D2520</f>
        <v>0</v>
      </c>
      <c r="R2520">
        <f>IFERROR(ROUND(E2520/N2520,0),0)</f>
        <v>0</v>
      </c>
      <c r="S2520" t="str">
        <f t="shared" si="158"/>
        <v>food</v>
      </c>
      <c r="T2520" t="str">
        <f t="shared" si="159"/>
        <v>restaurants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0">
        <f t="shared" si="156"/>
        <v>41858.155138888891</v>
      </c>
      <c r="K2521">
        <v>1403149404</v>
      </c>
      <c r="L2521" s="10">
        <f t="shared" si="157"/>
        <v>41828.155138888891</v>
      </c>
      <c r="M2521" t="b">
        <v>0</v>
      </c>
      <c r="N2521">
        <v>4</v>
      </c>
      <c r="O2521" t="b">
        <v>0</v>
      </c>
      <c r="P2521" t="s">
        <v>8299</v>
      </c>
      <c r="Q2521" s="6">
        <f>E2521/D2521</f>
        <v>4.3333333333333331E-4</v>
      </c>
      <c r="R2521">
        <f>IFERROR(ROUND(E2521/N2521,0),0)</f>
        <v>16</v>
      </c>
      <c r="S2521" t="str">
        <f t="shared" si="158"/>
        <v>food</v>
      </c>
      <c r="T2521" t="str">
        <f t="shared" si="159"/>
        <v>restaurants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0">
        <f t="shared" si="156"/>
        <v>42677.806250000001</v>
      </c>
      <c r="K2522">
        <v>1472567085</v>
      </c>
      <c r="L2522" s="10">
        <f t="shared" si="157"/>
        <v>42631.600520833337</v>
      </c>
      <c r="M2522" t="b">
        <v>0</v>
      </c>
      <c r="N2522">
        <v>0</v>
      </c>
      <c r="O2522" t="b">
        <v>0</v>
      </c>
      <c r="P2522" t="s">
        <v>8299</v>
      </c>
      <c r="Q2522" s="6">
        <f>E2522/D2522</f>
        <v>0</v>
      </c>
      <c r="R2522">
        <f>IFERROR(ROUND(E2522/N2522,0),0)</f>
        <v>0</v>
      </c>
      <c r="S2522" t="str">
        <f t="shared" si="158"/>
        <v>food</v>
      </c>
      <c r="T2522" t="str">
        <f t="shared" si="159"/>
        <v>restaurants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0">
        <f t="shared" si="156"/>
        <v>42309.967835648145</v>
      </c>
      <c r="K2523">
        <v>1442963621</v>
      </c>
      <c r="L2523" s="10">
        <f t="shared" si="157"/>
        <v>42288.967835648145</v>
      </c>
      <c r="M2523" t="b">
        <v>0</v>
      </c>
      <c r="N2523">
        <v>132</v>
      </c>
      <c r="O2523" t="b">
        <v>1</v>
      </c>
      <c r="P2523" t="s">
        <v>8300</v>
      </c>
      <c r="Q2523" s="6">
        <f>E2523/D2523</f>
        <v>1.0948792000000001</v>
      </c>
      <c r="R2523">
        <f>IFERROR(ROUND(E2523/N2523,0),0)</f>
        <v>104</v>
      </c>
      <c r="S2523" t="str">
        <f t="shared" si="158"/>
        <v>music</v>
      </c>
      <c r="T2523" t="str">
        <f t="shared" si="159"/>
        <v>classical music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0">
        <f t="shared" si="156"/>
        <v>42501.619444444441</v>
      </c>
      <c r="K2524">
        <v>1459431960</v>
      </c>
      <c r="L2524" s="10">
        <f t="shared" si="157"/>
        <v>42479.573611111111</v>
      </c>
      <c r="M2524" t="b">
        <v>0</v>
      </c>
      <c r="N2524">
        <v>27</v>
      </c>
      <c r="O2524" t="b">
        <v>1</v>
      </c>
      <c r="P2524" t="s">
        <v>8300</v>
      </c>
      <c r="Q2524" s="6">
        <f>E2524/D2524</f>
        <v>1</v>
      </c>
      <c r="R2524">
        <f>IFERROR(ROUND(E2524/N2524,0),0)</f>
        <v>185</v>
      </c>
      <c r="S2524" t="str">
        <f t="shared" si="158"/>
        <v>music</v>
      </c>
      <c r="T2524" t="str">
        <f t="shared" si="159"/>
        <v>classical music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0">
        <f t="shared" si="156"/>
        <v>41980.017268518517</v>
      </c>
      <c r="K2525">
        <v>1413674692</v>
      </c>
      <c r="L2525" s="10">
        <f t="shared" si="157"/>
        <v>41949.975601851853</v>
      </c>
      <c r="M2525" t="b">
        <v>0</v>
      </c>
      <c r="N2525">
        <v>26</v>
      </c>
      <c r="O2525" t="b">
        <v>1</v>
      </c>
      <c r="P2525" t="s">
        <v>8300</v>
      </c>
      <c r="Q2525" s="6">
        <f>E2525/D2525</f>
        <v>1.5644444444444445</v>
      </c>
      <c r="R2525">
        <f>IFERROR(ROUND(E2525/N2525,0),0)</f>
        <v>54</v>
      </c>
      <c r="S2525" t="str">
        <f t="shared" si="158"/>
        <v>music</v>
      </c>
      <c r="T2525" t="str">
        <f t="shared" si="159"/>
        <v>classical music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0">
        <f t="shared" si="156"/>
        <v>42013.1875</v>
      </c>
      <c r="K2526">
        <v>1416338557</v>
      </c>
      <c r="L2526" s="10">
        <f t="shared" si="157"/>
        <v>41980.807372685187</v>
      </c>
      <c r="M2526" t="b">
        <v>0</v>
      </c>
      <c r="N2526">
        <v>43</v>
      </c>
      <c r="O2526" t="b">
        <v>1</v>
      </c>
      <c r="P2526" t="s">
        <v>8300</v>
      </c>
      <c r="Q2526" s="6">
        <f>E2526/D2526</f>
        <v>1.016</v>
      </c>
      <c r="R2526">
        <f>IFERROR(ROUND(E2526/N2526,0),0)</f>
        <v>177</v>
      </c>
      <c r="S2526" t="str">
        <f t="shared" si="158"/>
        <v>music</v>
      </c>
      <c r="T2526" t="str">
        <f t="shared" si="159"/>
        <v>classical music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0">
        <f t="shared" si="156"/>
        <v>41107.844571759255</v>
      </c>
      <c r="K2527">
        <v>1338322571</v>
      </c>
      <c r="L2527" s="10">
        <f t="shared" si="157"/>
        <v>41077.844571759255</v>
      </c>
      <c r="M2527" t="b">
        <v>0</v>
      </c>
      <c r="N2527">
        <v>80</v>
      </c>
      <c r="O2527" t="b">
        <v>1</v>
      </c>
      <c r="P2527" t="s">
        <v>8300</v>
      </c>
      <c r="Q2527" s="6">
        <f>E2527/D2527</f>
        <v>1.00325</v>
      </c>
      <c r="R2527">
        <f>IFERROR(ROUND(E2527/N2527,0),0)</f>
        <v>100</v>
      </c>
      <c r="S2527" t="str">
        <f t="shared" si="158"/>
        <v>music</v>
      </c>
      <c r="T2527" t="str">
        <f t="shared" si="159"/>
        <v>classical music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0">
        <f t="shared" si="156"/>
        <v>42000.207638888889</v>
      </c>
      <c r="K2528">
        <v>1415585474</v>
      </c>
      <c r="L2528" s="10">
        <f t="shared" si="157"/>
        <v>41972.091134259259</v>
      </c>
      <c r="M2528" t="b">
        <v>0</v>
      </c>
      <c r="N2528">
        <v>33</v>
      </c>
      <c r="O2528" t="b">
        <v>1</v>
      </c>
      <c r="P2528" t="s">
        <v>8300</v>
      </c>
      <c r="Q2528" s="6">
        <f>E2528/D2528</f>
        <v>1.1294999999999999</v>
      </c>
      <c r="R2528">
        <f>IFERROR(ROUND(E2528/N2528,0),0)</f>
        <v>137</v>
      </c>
      <c r="S2528" t="str">
        <f t="shared" si="158"/>
        <v>music</v>
      </c>
      <c r="T2528" t="str">
        <f t="shared" si="159"/>
        <v>classical music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0">
        <f t="shared" si="156"/>
        <v>41584.165972222225</v>
      </c>
      <c r="K2529">
        <v>1380477691</v>
      </c>
      <c r="L2529" s="10">
        <f t="shared" si="157"/>
        <v>41565.75105324074</v>
      </c>
      <c r="M2529" t="b">
        <v>0</v>
      </c>
      <c r="N2529">
        <v>71</v>
      </c>
      <c r="O2529" t="b">
        <v>1</v>
      </c>
      <c r="P2529" t="s">
        <v>8300</v>
      </c>
      <c r="Q2529" s="6">
        <f>E2529/D2529</f>
        <v>1.02125</v>
      </c>
      <c r="R2529">
        <f>IFERROR(ROUND(E2529/N2529,0),0)</f>
        <v>58</v>
      </c>
      <c r="S2529" t="str">
        <f t="shared" si="158"/>
        <v>music</v>
      </c>
      <c r="T2529" t="str">
        <f t="shared" si="159"/>
        <v>classical music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0">
        <f t="shared" si="156"/>
        <v>42255.458333333328</v>
      </c>
      <c r="K2530">
        <v>1438459303</v>
      </c>
      <c r="L2530" s="10">
        <f t="shared" si="157"/>
        <v>42236.834525462968</v>
      </c>
      <c r="M2530" t="b">
        <v>0</v>
      </c>
      <c r="N2530">
        <v>81</v>
      </c>
      <c r="O2530" t="b">
        <v>1</v>
      </c>
      <c r="P2530" t="s">
        <v>8300</v>
      </c>
      <c r="Q2530" s="6">
        <f>E2530/D2530</f>
        <v>1.0724974999999999</v>
      </c>
      <c r="R2530">
        <f>IFERROR(ROUND(E2530/N2530,0),0)</f>
        <v>53</v>
      </c>
      <c r="S2530" t="str">
        <f t="shared" si="158"/>
        <v>music</v>
      </c>
      <c r="T2530" t="str">
        <f t="shared" si="159"/>
        <v>classical music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0">
        <f t="shared" si="156"/>
        <v>41012.0390625</v>
      </c>
      <c r="K2531">
        <v>1328752575</v>
      </c>
      <c r="L2531" s="10">
        <f t="shared" si="157"/>
        <v>40967.080729166664</v>
      </c>
      <c r="M2531" t="b">
        <v>0</v>
      </c>
      <c r="N2531">
        <v>76</v>
      </c>
      <c r="O2531" t="b">
        <v>1</v>
      </c>
      <c r="P2531" t="s">
        <v>8300</v>
      </c>
      <c r="Q2531" s="6">
        <f>E2531/D2531</f>
        <v>1.0428333333333333</v>
      </c>
      <c r="R2531">
        <f>IFERROR(ROUND(E2531/N2531,0),0)</f>
        <v>82</v>
      </c>
      <c r="S2531" t="str">
        <f t="shared" si="158"/>
        <v>music</v>
      </c>
      <c r="T2531" t="str">
        <f t="shared" si="159"/>
        <v>classical music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0">
        <f t="shared" si="156"/>
        <v>42133.201388888891</v>
      </c>
      <c r="K2532">
        <v>1426711505</v>
      </c>
      <c r="L2532" s="10">
        <f t="shared" si="157"/>
        <v>42100.864641203705</v>
      </c>
      <c r="M2532" t="b">
        <v>0</v>
      </c>
      <c r="N2532">
        <v>48</v>
      </c>
      <c r="O2532" t="b">
        <v>1</v>
      </c>
      <c r="P2532" t="s">
        <v>8300</v>
      </c>
      <c r="Q2532" s="6">
        <f>E2532/D2532</f>
        <v>1</v>
      </c>
      <c r="R2532">
        <f>IFERROR(ROUND(E2532/N2532,0),0)</f>
        <v>135</v>
      </c>
      <c r="S2532" t="str">
        <f t="shared" si="158"/>
        <v>music</v>
      </c>
      <c r="T2532" t="str">
        <f t="shared" si="159"/>
        <v>classical music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0">
        <f t="shared" si="156"/>
        <v>42250.165972222225</v>
      </c>
      <c r="K2533">
        <v>1437668354</v>
      </c>
      <c r="L2533" s="10">
        <f t="shared" si="157"/>
        <v>42227.680023148147</v>
      </c>
      <c r="M2533" t="b">
        <v>0</v>
      </c>
      <c r="N2533">
        <v>61</v>
      </c>
      <c r="O2533" t="b">
        <v>1</v>
      </c>
      <c r="P2533" t="s">
        <v>8300</v>
      </c>
      <c r="Q2533" s="6">
        <f>E2533/D2533</f>
        <v>1.004</v>
      </c>
      <c r="R2533">
        <f>IFERROR(ROUND(E2533/N2533,0),0)</f>
        <v>74</v>
      </c>
      <c r="S2533" t="str">
        <f t="shared" si="158"/>
        <v>music</v>
      </c>
      <c r="T2533" t="str">
        <f t="shared" si="159"/>
        <v>classical music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0">
        <f t="shared" si="156"/>
        <v>41156.849143518521</v>
      </c>
      <c r="K2534">
        <v>1342556566</v>
      </c>
      <c r="L2534" s="10">
        <f t="shared" si="157"/>
        <v>41126.849143518521</v>
      </c>
      <c r="M2534" t="b">
        <v>0</v>
      </c>
      <c r="N2534">
        <v>60</v>
      </c>
      <c r="O2534" t="b">
        <v>1</v>
      </c>
      <c r="P2534" t="s">
        <v>8300</v>
      </c>
      <c r="Q2534" s="6">
        <f>E2534/D2534</f>
        <v>1.26125</v>
      </c>
      <c r="R2534">
        <f>IFERROR(ROUND(E2534/N2534,0),0)</f>
        <v>84</v>
      </c>
      <c r="S2534" t="str">
        <f t="shared" si="158"/>
        <v>music</v>
      </c>
      <c r="T2534" t="str">
        <f t="shared" si="159"/>
        <v>classical music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0">
        <f t="shared" si="156"/>
        <v>41353.750787037039</v>
      </c>
      <c r="K2535">
        <v>1359568911</v>
      </c>
      <c r="L2535" s="10">
        <f t="shared" si="157"/>
        <v>41323.751284722224</v>
      </c>
      <c r="M2535" t="b">
        <v>0</v>
      </c>
      <c r="N2535">
        <v>136</v>
      </c>
      <c r="O2535" t="b">
        <v>1</v>
      </c>
      <c r="P2535" t="s">
        <v>8300</v>
      </c>
      <c r="Q2535" s="6">
        <f>E2535/D2535</f>
        <v>1.1066666666666667</v>
      </c>
      <c r="R2535">
        <f>IFERROR(ROUND(E2535/N2535,0),0)</f>
        <v>61</v>
      </c>
      <c r="S2535" t="str">
        <f t="shared" si="158"/>
        <v>music</v>
      </c>
      <c r="T2535" t="str">
        <f t="shared" si="159"/>
        <v>classical music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0">
        <f t="shared" si="156"/>
        <v>40198.25</v>
      </c>
      <c r="K2536">
        <v>1257871712</v>
      </c>
      <c r="L2536" s="10">
        <f t="shared" si="157"/>
        <v>40146.700370370367</v>
      </c>
      <c r="M2536" t="b">
        <v>0</v>
      </c>
      <c r="N2536">
        <v>14</v>
      </c>
      <c r="O2536" t="b">
        <v>1</v>
      </c>
      <c r="P2536" t="s">
        <v>8300</v>
      </c>
      <c r="Q2536" s="6">
        <f>E2536/D2536</f>
        <v>1.05</v>
      </c>
      <c r="R2536">
        <f>IFERROR(ROUND(E2536/N2536,0),0)</f>
        <v>150</v>
      </c>
      <c r="S2536" t="str">
        <f t="shared" si="158"/>
        <v>music</v>
      </c>
      <c r="T2536" t="str">
        <f t="shared" si="159"/>
        <v>classical music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0">
        <f t="shared" si="156"/>
        <v>41993.832696759258</v>
      </c>
      <c r="K2537">
        <v>1414781945</v>
      </c>
      <c r="L2537" s="10">
        <f t="shared" si="157"/>
        <v>41962.791030092594</v>
      </c>
      <c r="M2537" t="b">
        <v>0</v>
      </c>
      <c r="N2537">
        <v>78</v>
      </c>
      <c r="O2537" t="b">
        <v>1</v>
      </c>
      <c r="P2537" t="s">
        <v>8300</v>
      </c>
      <c r="Q2537" s="6">
        <f>E2537/D2537</f>
        <v>1.03775</v>
      </c>
      <c r="R2537">
        <f>IFERROR(ROUND(E2537/N2537,0),0)</f>
        <v>266</v>
      </c>
      <c r="S2537" t="str">
        <f t="shared" si="158"/>
        <v>music</v>
      </c>
      <c r="T2537" t="str">
        <f t="shared" si="159"/>
        <v>classical music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0">
        <f t="shared" si="156"/>
        <v>41504.106087962966</v>
      </c>
      <c r="K2538">
        <v>1373337166</v>
      </c>
      <c r="L2538" s="10">
        <f t="shared" si="157"/>
        <v>41483.106087962966</v>
      </c>
      <c r="M2538" t="b">
        <v>0</v>
      </c>
      <c r="N2538">
        <v>4</v>
      </c>
      <c r="O2538" t="b">
        <v>1</v>
      </c>
      <c r="P2538" t="s">
        <v>8300</v>
      </c>
      <c r="Q2538" s="6">
        <f>E2538/D2538</f>
        <v>1.1599999999999999</v>
      </c>
      <c r="R2538">
        <f>IFERROR(ROUND(E2538/N2538,0),0)</f>
        <v>7</v>
      </c>
      <c r="S2538" t="str">
        <f t="shared" si="158"/>
        <v>music</v>
      </c>
      <c r="T2538" t="str">
        <f t="shared" si="159"/>
        <v>classical music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0">
        <f t="shared" si="156"/>
        <v>40775.648784722223</v>
      </c>
      <c r="K2539">
        <v>1307028855</v>
      </c>
      <c r="L2539" s="10">
        <f t="shared" si="157"/>
        <v>40715.648784722223</v>
      </c>
      <c r="M2539" t="b">
        <v>0</v>
      </c>
      <c r="N2539">
        <v>11</v>
      </c>
      <c r="O2539" t="b">
        <v>1</v>
      </c>
      <c r="P2539" t="s">
        <v>8300</v>
      </c>
      <c r="Q2539" s="6">
        <f>E2539/D2539</f>
        <v>1.1000000000000001</v>
      </c>
      <c r="R2539">
        <f>IFERROR(ROUND(E2539/N2539,0),0)</f>
        <v>100</v>
      </c>
      <c r="S2539" t="str">
        <f t="shared" si="158"/>
        <v>music</v>
      </c>
      <c r="T2539" t="str">
        <f t="shared" si="159"/>
        <v>classical music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0">
        <f t="shared" si="156"/>
        <v>41348.207638888889</v>
      </c>
      <c r="K2540">
        <v>1359029661</v>
      </c>
      <c r="L2540" s="10">
        <f t="shared" si="157"/>
        <v>41317.509965277779</v>
      </c>
      <c r="M2540" t="b">
        <v>0</v>
      </c>
      <c r="N2540">
        <v>185</v>
      </c>
      <c r="O2540" t="b">
        <v>1</v>
      </c>
      <c r="P2540" t="s">
        <v>8300</v>
      </c>
      <c r="Q2540" s="6">
        <f>E2540/D2540</f>
        <v>1.130176111111111</v>
      </c>
      <c r="R2540">
        <f>IFERROR(ROUND(E2540/N2540,0),0)</f>
        <v>110</v>
      </c>
      <c r="S2540" t="str">
        <f t="shared" si="158"/>
        <v>music</v>
      </c>
      <c r="T2540" t="str">
        <f t="shared" si="159"/>
        <v>classical music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0">
        <f t="shared" si="156"/>
        <v>42056.902222222227</v>
      </c>
      <c r="K2541">
        <v>1417729152</v>
      </c>
      <c r="L2541" s="10">
        <f t="shared" si="157"/>
        <v>41996.902222222227</v>
      </c>
      <c r="M2541" t="b">
        <v>0</v>
      </c>
      <c r="N2541">
        <v>59</v>
      </c>
      <c r="O2541" t="b">
        <v>1</v>
      </c>
      <c r="P2541" t="s">
        <v>8300</v>
      </c>
      <c r="Q2541" s="6">
        <f>E2541/D2541</f>
        <v>1.0024999999999999</v>
      </c>
      <c r="R2541">
        <f>IFERROR(ROUND(E2541/N2541,0),0)</f>
        <v>170</v>
      </c>
      <c r="S2541" t="str">
        <f t="shared" si="158"/>
        <v>music</v>
      </c>
      <c r="T2541" t="str">
        <f t="shared" si="159"/>
        <v>classical music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0">
        <f t="shared" si="156"/>
        <v>40864.675011574072</v>
      </c>
      <c r="K2542">
        <v>1314720721</v>
      </c>
      <c r="L2542" s="10">
        <f t="shared" si="157"/>
        <v>40804.675011574072</v>
      </c>
      <c r="M2542" t="b">
        <v>0</v>
      </c>
      <c r="N2542">
        <v>27</v>
      </c>
      <c r="O2542" t="b">
        <v>1</v>
      </c>
      <c r="P2542" t="s">
        <v>8300</v>
      </c>
      <c r="Q2542" s="6">
        <f>E2542/D2542</f>
        <v>1.034</v>
      </c>
      <c r="R2542">
        <f>IFERROR(ROUND(E2542/N2542,0),0)</f>
        <v>96</v>
      </c>
      <c r="S2542" t="str">
        <f t="shared" si="158"/>
        <v>music</v>
      </c>
      <c r="T2542" t="str">
        <f t="shared" si="159"/>
        <v>classical music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0">
        <f t="shared" si="156"/>
        <v>41562.449282407411</v>
      </c>
      <c r="K2543">
        <v>1375008418</v>
      </c>
      <c r="L2543" s="10">
        <f t="shared" si="157"/>
        <v>41502.449282407411</v>
      </c>
      <c r="M2543" t="b">
        <v>0</v>
      </c>
      <c r="N2543">
        <v>63</v>
      </c>
      <c r="O2543" t="b">
        <v>1</v>
      </c>
      <c r="P2543" t="s">
        <v>8300</v>
      </c>
      <c r="Q2543" s="6">
        <f>E2543/D2543</f>
        <v>1.0702857142857143</v>
      </c>
      <c r="R2543">
        <f>IFERROR(ROUND(E2543/N2543,0),0)</f>
        <v>59</v>
      </c>
      <c r="S2543" t="str">
        <f t="shared" si="158"/>
        <v>music</v>
      </c>
      <c r="T2543" t="str">
        <f t="shared" si="159"/>
        <v>classical music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0">
        <f t="shared" si="156"/>
        <v>41567.165972222225</v>
      </c>
      <c r="K2544">
        <v>1377252857</v>
      </c>
      <c r="L2544" s="10">
        <f t="shared" si="157"/>
        <v>41528.426585648151</v>
      </c>
      <c r="M2544" t="b">
        <v>0</v>
      </c>
      <c r="N2544">
        <v>13</v>
      </c>
      <c r="O2544" t="b">
        <v>1</v>
      </c>
      <c r="P2544" t="s">
        <v>8300</v>
      </c>
      <c r="Q2544" s="6">
        <f>E2544/D2544</f>
        <v>1.0357142857142858</v>
      </c>
      <c r="R2544">
        <f>IFERROR(ROUND(E2544/N2544,0),0)</f>
        <v>56</v>
      </c>
      <c r="S2544" t="str">
        <f t="shared" si="158"/>
        <v>music</v>
      </c>
      <c r="T2544" t="str">
        <f t="shared" si="159"/>
        <v>classical music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0">
        <f t="shared" si="156"/>
        <v>40564.125</v>
      </c>
      <c r="K2545">
        <v>1291257298</v>
      </c>
      <c r="L2545" s="10">
        <f t="shared" si="157"/>
        <v>40533.107615740737</v>
      </c>
      <c r="M2545" t="b">
        <v>0</v>
      </c>
      <c r="N2545">
        <v>13</v>
      </c>
      <c r="O2545" t="b">
        <v>1</v>
      </c>
      <c r="P2545" t="s">
        <v>8300</v>
      </c>
      <c r="Q2545" s="6">
        <f>E2545/D2545</f>
        <v>1.5640000000000001</v>
      </c>
      <c r="R2545">
        <f>IFERROR(ROUND(E2545/N2545,0),0)</f>
        <v>30</v>
      </c>
      <c r="S2545" t="str">
        <f t="shared" si="158"/>
        <v>music</v>
      </c>
      <c r="T2545" t="str">
        <f t="shared" si="159"/>
        <v>classical music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0">
        <f t="shared" si="156"/>
        <v>41117.520474537036</v>
      </c>
      <c r="K2546">
        <v>1339158569</v>
      </c>
      <c r="L2546" s="10">
        <f t="shared" si="157"/>
        <v>41087.520474537036</v>
      </c>
      <c r="M2546" t="b">
        <v>0</v>
      </c>
      <c r="N2546">
        <v>57</v>
      </c>
      <c r="O2546" t="b">
        <v>1</v>
      </c>
      <c r="P2546" t="s">
        <v>8300</v>
      </c>
      <c r="Q2546" s="6">
        <f>E2546/D2546</f>
        <v>1.0082</v>
      </c>
      <c r="R2546">
        <f>IFERROR(ROUND(E2546/N2546,0),0)</f>
        <v>88</v>
      </c>
      <c r="S2546" t="str">
        <f t="shared" si="158"/>
        <v>music</v>
      </c>
      <c r="T2546" t="str">
        <f t="shared" si="159"/>
        <v>classical music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0">
        <f t="shared" si="156"/>
        <v>42081.020833333328</v>
      </c>
      <c r="K2547">
        <v>1421983138</v>
      </c>
      <c r="L2547" s="10">
        <f t="shared" si="157"/>
        <v>42046.138171296298</v>
      </c>
      <c r="M2547" t="b">
        <v>0</v>
      </c>
      <c r="N2547">
        <v>61</v>
      </c>
      <c r="O2547" t="b">
        <v>1</v>
      </c>
      <c r="P2547" t="s">
        <v>8300</v>
      </c>
      <c r="Q2547" s="6">
        <f>E2547/D2547</f>
        <v>1.9530000000000001</v>
      </c>
      <c r="R2547">
        <f>IFERROR(ROUND(E2547/N2547,0),0)</f>
        <v>64</v>
      </c>
      <c r="S2547" t="str">
        <f t="shared" si="158"/>
        <v>music</v>
      </c>
      <c r="T2547" t="str">
        <f t="shared" si="159"/>
        <v>classical music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0">
        <f t="shared" si="156"/>
        <v>41571.208333333336</v>
      </c>
      <c r="K2548">
        <v>1378586179</v>
      </c>
      <c r="L2548" s="10">
        <f t="shared" si="157"/>
        <v>41543.858553240745</v>
      </c>
      <c r="M2548" t="b">
        <v>0</v>
      </c>
      <c r="N2548">
        <v>65</v>
      </c>
      <c r="O2548" t="b">
        <v>1</v>
      </c>
      <c r="P2548" t="s">
        <v>8300</v>
      </c>
      <c r="Q2548" s="6">
        <f>E2548/D2548</f>
        <v>1.1171428571428572</v>
      </c>
      <c r="R2548">
        <f>IFERROR(ROUND(E2548/N2548,0),0)</f>
        <v>60</v>
      </c>
      <c r="S2548" t="str">
        <f t="shared" si="158"/>
        <v>music</v>
      </c>
      <c r="T2548" t="str">
        <f t="shared" si="159"/>
        <v>classical music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0">
        <f t="shared" si="156"/>
        <v>41022.731516203705</v>
      </c>
      <c r="K2549">
        <v>1330972403</v>
      </c>
      <c r="L2549" s="10">
        <f t="shared" si="157"/>
        <v>40992.773182870369</v>
      </c>
      <c r="M2549" t="b">
        <v>0</v>
      </c>
      <c r="N2549">
        <v>134</v>
      </c>
      <c r="O2549" t="b">
        <v>1</v>
      </c>
      <c r="P2549" t="s">
        <v>8300</v>
      </c>
      <c r="Q2549" s="6">
        <f>E2549/D2549</f>
        <v>1.1985454545454546</v>
      </c>
      <c r="R2549">
        <f>IFERROR(ROUND(E2549/N2549,0),0)</f>
        <v>49</v>
      </c>
      <c r="S2549" t="str">
        <f t="shared" si="158"/>
        <v>music</v>
      </c>
      <c r="T2549" t="str">
        <f t="shared" si="159"/>
        <v>classical music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0">
        <f t="shared" si="156"/>
        <v>42662.185416666667</v>
      </c>
      <c r="K2550">
        <v>1473087637</v>
      </c>
      <c r="L2550" s="10">
        <f t="shared" si="157"/>
        <v>42637.625428240739</v>
      </c>
      <c r="M2550" t="b">
        <v>0</v>
      </c>
      <c r="N2550">
        <v>37</v>
      </c>
      <c r="O2550" t="b">
        <v>1</v>
      </c>
      <c r="P2550" t="s">
        <v>8300</v>
      </c>
      <c r="Q2550" s="6">
        <f>E2550/D2550</f>
        <v>1.0185</v>
      </c>
      <c r="R2550">
        <f>IFERROR(ROUND(E2550/N2550,0),0)</f>
        <v>165</v>
      </c>
      <c r="S2550" t="str">
        <f t="shared" si="158"/>
        <v>music</v>
      </c>
      <c r="T2550" t="str">
        <f t="shared" si="159"/>
        <v>classical music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0">
        <f t="shared" si="156"/>
        <v>41444.708333333336</v>
      </c>
      <c r="K2551">
        <v>1366999870</v>
      </c>
      <c r="L2551" s="10">
        <f t="shared" si="157"/>
        <v>41409.757754629631</v>
      </c>
      <c r="M2551" t="b">
        <v>0</v>
      </c>
      <c r="N2551">
        <v>37</v>
      </c>
      <c r="O2551" t="b">
        <v>1</v>
      </c>
      <c r="P2551" t="s">
        <v>8300</v>
      </c>
      <c r="Q2551" s="6">
        <f>E2551/D2551</f>
        <v>1.0280254777070064</v>
      </c>
      <c r="R2551">
        <f>IFERROR(ROUND(E2551/N2551,0),0)</f>
        <v>44</v>
      </c>
      <c r="S2551" t="str">
        <f t="shared" si="158"/>
        <v>music</v>
      </c>
      <c r="T2551" t="str">
        <f t="shared" si="159"/>
        <v>classical music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0">
        <f t="shared" si="156"/>
        <v>42304.165972222225</v>
      </c>
      <c r="K2552">
        <v>1439392406</v>
      </c>
      <c r="L2552" s="10">
        <f t="shared" si="157"/>
        <v>42247.634328703702</v>
      </c>
      <c r="M2552" t="b">
        <v>0</v>
      </c>
      <c r="N2552">
        <v>150</v>
      </c>
      <c r="O2552" t="b">
        <v>1</v>
      </c>
      <c r="P2552" t="s">
        <v>8300</v>
      </c>
      <c r="Q2552" s="6">
        <f>E2552/D2552</f>
        <v>1.0084615384615385</v>
      </c>
      <c r="R2552">
        <f>IFERROR(ROUND(E2552/N2552,0),0)</f>
        <v>44</v>
      </c>
      <c r="S2552" t="str">
        <f t="shared" si="158"/>
        <v>music</v>
      </c>
      <c r="T2552" t="str">
        <f t="shared" si="159"/>
        <v>classical music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0">
        <f t="shared" si="156"/>
        <v>41008.866666666669</v>
      </c>
      <c r="K2553">
        <v>1329890585</v>
      </c>
      <c r="L2553" s="10">
        <f t="shared" si="157"/>
        <v>40980.252141203702</v>
      </c>
      <c r="M2553" t="b">
        <v>0</v>
      </c>
      <c r="N2553">
        <v>56</v>
      </c>
      <c r="O2553" t="b">
        <v>1</v>
      </c>
      <c r="P2553" t="s">
        <v>8300</v>
      </c>
      <c r="Q2553" s="6">
        <f>E2553/D2553</f>
        <v>1.0273469387755103</v>
      </c>
      <c r="R2553">
        <f>IFERROR(ROUND(E2553/N2553,0),0)</f>
        <v>67</v>
      </c>
      <c r="S2553" t="str">
        <f t="shared" si="158"/>
        <v>music</v>
      </c>
      <c r="T2553" t="str">
        <f t="shared" si="159"/>
        <v>classical music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0">
        <f t="shared" si="156"/>
        <v>42818.809965277775</v>
      </c>
      <c r="K2554">
        <v>1486149981</v>
      </c>
      <c r="L2554" s="10">
        <f t="shared" si="157"/>
        <v>42788.809965277775</v>
      </c>
      <c r="M2554" t="b">
        <v>0</v>
      </c>
      <c r="N2554">
        <v>18</v>
      </c>
      <c r="O2554" t="b">
        <v>1</v>
      </c>
      <c r="P2554" t="s">
        <v>8300</v>
      </c>
      <c r="Q2554" s="6">
        <f>E2554/D2554</f>
        <v>1.0649999999999999</v>
      </c>
      <c r="R2554">
        <f>IFERROR(ROUND(E2554/N2554,0),0)</f>
        <v>178</v>
      </c>
      <c r="S2554" t="str">
        <f t="shared" si="158"/>
        <v>music</v>
      </c>
      <c r="T2554" t="str">
        <f t="shared" si="159"/>
        <v>classical music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0">
        <f t="shared" si="156"/>
        <v>41192.199155092589</v>
      </c>
      <c r="K2555">
        <v>1343018807</v>
      </c>
      <c r="L2555" s="10">
        <f t="shared" si="157"/>
        <v>41132.199155092589</v>
      </c>
      <c r="M2555" t="b">
        <v>0</v>
      </c>
      <c r="N2555">
        <v>60</v>
      </c>
      <c r="O2555" t="b">
        <v>1</v>
      </c>
      <c r="P2555" t="s">
        <v>8300</v>
      </c>
      <c r="Q2555" s="6">
        <f>E2555/D2555</f>
        <v>1.5553333333333332</v>
      </c>
      <c r="R2555">
        <f>IFERROR(ROUND(E2555/N2555,0),0)</f>
        <v>39</v>
      </c>
      <c r="S2555" t="str">
        <f t="shared" si="158"/>
        <v>music</v>
      </c>
      <c r="T2555" t="str">
        <f t="shared" si="159"/>
        <v>classical music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0">
        <f t="shared" si="156"/>
        <v>42175.165972222225</v>
      </c>
      <c r="K2556">
        <v>1430445163</v>
      </c>
      <c r="L2556" s="10">
        <f t="shared" si="157"/>
        <v>42144.078275462962</v>
      </c>
      <c r="M2556" t="b">
        <v>0</v>
      </c>
      <c r="N2556">
        <v>67</v>
      </c>
      <c r="O2556" t="b">
        <v>1</v>
      </c>
      <c r="P2556" t="s">
        <v>8300</v>
      </c>
      <c r="Q2556" s="6">
        <f>E2556/D2556</f>
        <v>1.228</v>
      </c>
      <c r="R2556">
        <f>IFERROR(ROUND(E2556/N2556,0),0)</f>
        <v>55</v>
      </c>
      <c r="S2556" t="str">
        <f t="shared" si="158"/>
        <v>music</v>
      </c>
      <c r="T2556" t="str">
        <f t="shared" si="159"/>
        <v>classical music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0">
        <f t="shared" si="156"/>
        <v>41076.655011574076</v>
      </c>
      <c r="K2557">
        <v>1335541393</v>
      </c>
      <c r="L2557" s="10">
        <f t="shared" si="157"/>
        <v>41045.655011574076</v>
      </c>
      <c r="M2557" t="b">
        <v>0</v>
      </c>
      <c r="N2557">
        <v>35</v>
      </c>
      <c r="O2557" t="b">
        <v>1</v>
      </c>
      <c r="P2557" t="s">
        <v>8300</v>
      </c>
      <c r="Q2557" s="6">
        <f>E2557/D2557</f>
        <v>1.0734999999999999</v>
      </c>
      <c r="R2557">
        <f>IFERROR(ROUND(E2557/N2557,0),0)</f>
        <v>61</v>
      </c>
      <c r="S2557" t="str">
        <f t="shared" si="158"/>
        <v>music</v>
      </c>
      <c r="T2557" t="str">
        <f t="shared" si="159"/>
        <v>classical music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0">
        <f t="shared" si="156"/>
        <v>41286.991400462961</v>
      </c>
      <c r="K2558">
        <v>1352504857</v>
      </c>
      <c r="L2558" s="10">
        <f t="shared" si="157"/>
        <v>41241.991400462961</v>
      </c>
      <c r="M2558" t="b">
        <v>0</v>
      </c>
      <c r="N2558">
        <v>34</v>
      </c>
      <c r="O2558" t="b">
        <v>1</v>
      </c>
      <c r="P2558" t="s">
        <v>8300</v>
      </c>
      <c r="Q2558" s="6">
        <f>E2558/D2558</f>
        <v>1.0550335570469798</v>
      </c>
      <c r="R2558">
        <f>IFERROR(ROUND(E2558/N2558,0),0)</f>
        <v>23</v>
      </c>
      <c r="S2558" t="str">
        <f t="shared" si="158"/>
        <v>music</v>
      </c>
      <c r="T2558" t="str">
        <f t="shared" si="159"/>
        <v>classical music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0">
        <f t="shared" si="156"/>
        <v>41793.745208333334</v>
      </c>
      <c r="K2559">
        <v>1397584386</v>
      </c>
      <c r="L2559" s="10">
        <f t="shared" si="157"/>
        <v>41763.745208333334</v>
      </c>
      <c r="M2559" t="b">
        <v>0</v>
      </c>
      <c r="N2559">
        <v>36</v>
      </c>
      <c r="O2559" t="b">
        <v>1</v>
      </c>
      <c r="P2559" t="s">
        <v>8300</v>
      </c>
      <c r="Q2559" s="6">
        <f>E2559/D2559</f>
        <v>1.1844444444444444</v>
      </c>
      <c r="R2559">
        <f>IFERROR(ROUND(E2559/N2559,0),0)</f>
        <v>30</v>
      </c>
      <c r="S2559" t="str">
        <f t="shared" si="158"/>
        <v>music</v>
      </c>
      <c r="T2559" t="str">
        <f t="shared" si="159"/>
        <v>classical music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0">
        <f t="shared" si="156"/>
        <v>42144.582638888889</v>
      </c>
      <c r="K2560">
        <v>1427747906</v>
      </c>
      <c r="L2560" s="10">
        <f t="shared" si="157"/>
        <v>42112.860023148147</v>
      </c>
      <c r="M2560" t="b">
        <v>0</v>
      </c>
      <c r="N2560">
        <v>18</v>
      </c>
      <c r="O2560" t="b">
        <v>1</v>
      </c>
      <c r="P2560" t="s">
        <v>8300</v>
      </c>
      <c r="Q2560" s="6">
        <f>E2560/D2560</f>
        <v>1.0888</v>
      </c>
      <c r="R2560">
        <f>IFERROR(ROUND(E2560/N2560,0),0)</f>
        <v>76</v>
      </c>
      <c r="S2560" t="str">
        <f t="shared" si="158"/>
        <v>music</v>
      </c>
      <c r="T2560" t="str">
        <f t="shared" si="159"/>
        <v>classical music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0">
        <f t="shared" si="156"/>
        <v>40881.817361111112</v>
      </c>
      <c r="K2561">
        <v>1318539484</v>
      </c>
      <c r="L2561" s="10">
        <f t="shared" si="157"/>
        <v>40848.873657407406</v>
      </c>
      <c r="M2561" t="b">
        <v>0</v>
      </c>
      <c r="N2561">
        <v>25</v>
      </c>
      <c r="O2561" t="b">
        <v>1</v>
      </c>
      <c r="P2561" t="s">
        <v>8300</v>
      </c>
      <c r="Q2561" s="6">
        <f>E2561/D2561</f>
        <v>1.1125</v>
      </c>
      <c r="R2561">
        <f>IFERROR(ROUND(E2561/N2561,0),0)</f>
        <v>36</v>
      </c>
      <c r="S2561" t="str">
        <f t="shared" si="158"/>
        <v>music</v>
      </c>
      <c r="T2561" t="str">
        <f t="shared" si="159"/>
        <v>classical music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0">
        <f t="shared" si="156"/>
        <v>42088.951087962967</v>
      </c>
      <c r="K2562">
        <v>1423090174</v>
      </c>
      <c r="L2562" s="10">
        <f t="shared" si="157"/>
        <v>42058.951087962967</v>
      </c>
      <c r="M2562" t="b">
        <v>0</v>
      </c>
      <c r="N2562">
        <v>21</v>
      </c>
      <c r="O2562" t="b">
        <v>1</v>
      </c>
      <c r="P2562" t="s">
        <v>8300</v>
      </c>
      <c r="Q2562" s="6">
        <f>E2562/D2562</f>
        <v>1.0009999999999999</v>
      </c>
      <c r="R2562">
        <f>IFERROR(ROUND(E2562/N2562,0),0)</f>
        <v>143</v>
      </c>
      <c r="S2562" t="str">
        <f t="shared" si="158"/>
        <v>music</v>
      </c>
      <c r="T2562" t="str">
        <f t="shared" si="159"/>
        <v>classical music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0">
        <f t="shared" ref="J2563:J2626" si="160">(I2563/86400)+25569+(-5+24)</f>
        <v>42309.528807870374</v>
      </c>
      <c r="K2563">
        <v>1442148089</v>
      </c>
      <c r="L2563" s="10">
        <f t="shared" ref="L2563:L2626" si="161">(K2563/86400)+25569+(-5+24)</f>
        <v>42279.528807870374</v>
      </c>
      <c r="M2563" t="b">
        <v>0</v>
      </c>
      <c r="N2563">
        <v>0</v>
      </c>
      <c r="O2563" t="b">
        <v>0</v>
      </c>
      <c r="P2563" t="s">
        <v>8284</v>
      </c>
      <c r="Q2563" s="6">
        <f>E2563/D2563</f>
        <v>0</v>
      </c>
      <c r="R2563">
        <f>IFERROR(ROUND(E2563/N2563,0),0)</f>
        <v>0</v>
      </c>
      <c r="S2563" t="str">
        <f t="shared" ref="S2563:S2626" si="162">LEFT(P2563,FIND("/",P2563)-1)</f>
        <v>food</v>
      </c>
      <c r="T2563" t="str">
        <f t="shared" ref="T2563:T2626" si="163">RIGHT(P2563,LEN(P2563)-FIND("/",P2563))</f>
        <v>food trucks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0">
        <f t="shared" si="160"/>
        <v>42673.524756944447</v>
      </c>
      <c r="K2564">
        <v>1471005339</v>
      </c>
      <c r="L2564" s="10">
        <f t="shared" si="161"/>
        <v>42613.524756944447</v>
      </c>
      <c r="M2564" t="b">
        <v>0</v>
      </c>
      <c r="N2564">
        <v>3</v>
      </c>
      <c r="O2564" t="b">
        <v>0</v>
      </c>
      <c r="P2564" t="s">
        <v>8284</v>
      </c>
      <c r="Q2564" s="6">
        <f>E2564/D2564</f>
        <v>7.4999999999999997E-3</v>
      </c>
      <c r="R2564">
        <f>IFERROR(ROUND(E2564/N2564,0),0)</f>
        <v>25</v>
      </c>
      <c r="S2564" t="str">
        <f t="shared" si="162"/>
        <v>food</v>
      </c>
      <c r="T2564" t="str">
        <f t="shared" si="163"/>
        <v>food trucks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0">
        <f t="shared" si="160"/>
        <v>42234.139479166668</v>
      </c>
      <c r="K2565">
        <v>1433042451</v>
      </c>
      <c r="L2565" s="10">
        <f t="shared" si="161"/>
        <v>42174.139479166668</v>
      </c>
      <c r="M2565" t="b">
        <v>0</v>
      </c>
      <c r="N2565">
        <v>0</v>
      </c>
      <c r="O2565" t="b">
        <v>0</v>
      </c>
      <c r="P2565" t="s">
        <v>8284</v>
      </c>
      <c r="Q2565" s="6">
        <f>E2565/D2565</f>
        <v>0</v>
      </c>
      <c r="R2565">
        <f>IFERROR(ROUND(E2565/N2565,0),0)</f>
        <v>0</v>
      </c>
      <c r="S2565" t="str">
        <f t="shared" si="162"/>
        <v>food</v>
      </c>
      <c r="T2565" t="str">
        <f t="shared" si="163"/>
        <v>food trucks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0">
        <f t="shared" si="160"/>
        <v>41871.040497685186</v>
      </c>
      <c r="K2566">
        <v>1404262699</v>
      </c>
      <c r="L2566" s="10">
        <f t="shared" si="161"/>
        <v>41841.040497685186</v>
      </c>
      <c r="M2566" t="b">
        <v>0</v>
      </c>
      <c r="N2566">
        <v>0</v>
      </c>
      <c r="O2566" t="b">
        <v>0</v>
      </c>
      <c r="P2566" t="s">
        <v>8284</v>
      </c>
      <c r="Q2566" s="6">
        <f>E2566/D2566</f>
        <v>0</v>
      </c>
      <c r="R2566">
        <f>IFERROR(ROUND(E2566/N2566,0),0)</f>
        <v>0</v>
      </c>
      <c r="S2566" t="str">
        <f t="shared" si="162"/>
        <v>food</v>
      </c>
      <c r="T2566" t="str">
        <f t="shared" si="163"/>
        <v>food trucks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0">
        <f t="shared" si="160"/>
        <v>42518.868055555555</v>
      </c>
      <c r="K2567">
        <v>1457710589</v>
      </c>
      <c r="L2567" s="10">
        <f t="shared" si="161"/>
        <v>42459.650335648148</v>
      </c>
      <c r="M2567" t="b">
        <v>0</v>
      </c>
      <c r="N2567">
        <v>1</v>
      </c>
      <c r="O2567" t="b">
        <v>0</v>
      </c>
      <c r="P2567" t="s">
        <v>8284</v>
      </c>
      <c r="Q2567" s="6">
        <f>E2567/D2567</f>
        <v>0.01</v>
      </c>
      <c r="R2567">
        <f>IFERROR(ROUND(E2567/N2567,0),0)</f>
        <v>100</v>
      </c>
      <c r="S2567" t="str">
        <f t="shared" si="162"/>
        <v>food</v>
      </c>
      <c r="T2567" t="str">
        <f t="shared" si="163"/>
        <v>food trucks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0">
        <f t="shared" si="160"/>
        <v>41891.980879629627</v>
      </c>
      <c r="K2568">
        <v>1406071948</v>
      </c>
      <c r="L2568" s="10">
        <f t="shared" si="161"/>
        <v>41861.980879629627</v>
      </c>
      <c r="M2568" t="b">
        <v>0</v>
      </c>
      <c r="N2568">
        <v>0</v>
      </c>
      <c r="O2568" t="b">
        <v>0</v>
      </c>
      <c r="P2568" t="s">
        <v>8284</v>
      </c>
      <c r="Q2568" s="6">
        <f>E2568/D2568</f>
        <v>0</v>
      </c>
      <c r="R2568">
        <f>IFERROR(ROUND(E2568/N2568,0),0)</f>
        <v>0</v>
      </c>
      <c r="S2568" t="str">
        <f t="shared" si="162"/>
        <v>food</v>
      </c>
      <c r="T2568" t="str">
        <f t="shared" si="163"/>
        <v>food trucks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0">
        <f t="shared" si="160"/>
        <v>42136.878912037035</v>
      </c>
      <c r="K2569">
        <v>1427231138</v>
      </c>
      <c r="L2569" s="10">
        <f t="shared" si="161"/>
        <v>42106.878912037035</v>
      </c>
      <c r="M2569" t="b">
        <v>0</v>
      </c>
      <c r="N2569">
        <v>2</v>
      </c>
      <c r="O2569" t="b">
        <v>0</v>
      </c>
      <c r="P2569" t="s">
        <v>8284</v>
      </c>
      <c r="Q2569" s="6">
        <f>E2569/D2569</f>
        <v>2.6666666666666666E-3</v>
      </c>
      <c r="R2569">
        <f>IFERROR(ROUND(E2569/N2569,0),0)</f>
        <v>60</v>
      </c>
      <c r="S2569" t="str">
        <f t="shared" si="162"/>
        <v>food</v>
      </c>
      <c r="T2569" t="str">
        <f t="shared" si="163"/>
        <v>food trucks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0">
        <f t="shared" si="160"/>
        <v>42633.666597222225</v>
      </c>
      <c r="K2570">
        <v>1470153594</v>
      </c>
      <c r="L2570" s="10">
        <f t="shared" si="161"/>
        <v>42603.666597222225</v>
      </c>
      <c r="M2570" t="b">
        <v>0</v>
      </c>
      <c r="N2570">
        <v>1</v>
      </c>
      <c r="O2570" t="b">
        <v>0</v>
      </c>
      <c r="P2570" t="s">
        <v>8284</v>
      </c>
      <c r="Q2570" s="6">
        <f>E2570/D2570</f>
        <v>5.0000000000000001E-3</v>
      </c>
      <c r="R2570">
        <f>IFERROR(ROUND(E2570/N2570,0),0)</f>
        <v>50</v>
      </c>
      <c r="S2570" t="str">
        <f t="shared" si="162"/>
        <v>food</v>
      </c>
      <c r="T2570" t="str">
        <f t="shared" si="163"/>
        <v>food trucks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0">
        <f t="shared" si="160"/>
        <v>42283.105462962965</v>
      </c>
      <c r="K2571">
        <v>1439865112</v>
      </c>
      <c r="L2571" s="10">
        <f t="shared" si="161"/>
        <v>42253.105462962965</v>
      </c>
      <c r="M2571" t="b">
        <v>0</v>
      </c>
      <c r="N2571">
        <v>2</v>
      </c>
      <c r="O2571" t="b">
        <v>0</v>
      </c>
      <c r="P2571" t="s">
        <v>8284</v>
      </c>
      <c r="Q2571" s="6">
        <f>E2571/D2571</f>
        <v>2.2307692307692306E-2</v>
      </c>
      <c r="R2571">
        <f>IFERROR(ROUND(E2571/N2571,0),0)</f>
        <v>73</v>
      </c>
      <c r="S2571" t="str">
        <f t="shared" si="162"/>
        <v>food</v>
      </c>
      <c r="T2571" t="str">
        <f t="shared" si="163"/>
        <v>food trucks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0">
        <f t="shared" si="160"/>
        <v>42793.903182870374</v>
      </c>
      <c r="K2572">
        <v>1483998035</v>
      </c>
      <c r="L2572" s="10">
        <f t="shared" si="161"/>
        <v>42763.903182870374</v>
      </c>
      <c r="M2572" t="b">
        <v>0</v>
      </c>
      <c r="N2572">
        <v>2</v>
      </c>
      <c r="O2572" t="b">
        <v>0</v>
      </c>
      <c r="P2572" t="s">
        <v>8284</v>
      </c>
      <c r="Q2572" s="6">
        <f>E2572/D2572</f>
        <v>8.4285714285714294E-3</v>
      </c>
      <c r="R2572">
        <f>IFERROR(ROUND(E2572/N2572,0),0)</f>
        <v>30</v>
      </c>
      <c r="S2572" t="str">
        <f t="shared" si="162"/>
        <v>food</v>
      </c>
      <c r="T2572" t="str">
        <f t="shared" si="163"/>
        <v>food trucks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0">
        <f t="shared" si="160"/>
        <v>42528.341678240744</v>
      </c>
      <c r="K2573">
        <v>1458461521</v>
      </c>
      <c r="L2573" s="10">
        <f t="shared" si="161"/>
        <v>42468.341678240744</v>
      </c>
      <c r="M2573" t="b">
        <v>0</v>
      </c>
      <c r="N2573">
        <v>4</v>
      </c>
      <c r="O2573" t="b">
        <v>0</v>
      </c>
      <c r="P2573" t="s">
        <v>8284</v>
      </c>
      <c r="Q2573" s="6">
        <f>E2573/D2573</f>
        <v>2.5000000000000001E-3</v>
      </c>
      <c r="R2573">
        <f>IFERROR(ROUND(E2573/N2573,0),0)</f>
        <v>63</v>
      </c>
      <c r="S2573" t="str">
        <f t="shared" si="162"/>
        <v>food</v>
      </c>
      <c r="T2573" t="str">
        <f t="shared" si="163"/>
        <v>food trucks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0">
        <f t="shared" si="160"/>
        <v>42126.119409722218</v>
      </c>
      <c r="K2574">
        <v>1426301517</v>
      </c>
      <c r="L2574" s="10">
        <f t="shared" si="161"/>
        <v>42096.119409722218</v>
      </c>
      <c r="M2574" t="b">
        <v>0</v>
      </c>
      <c r="N2574">
        <v>0</v>
      </c>
      <c r="O2574" t="b">
        <v>0</v>
      </c>
      <c r="P2574" t="s">
        <v>8284</v>
      </c>
      <c r="Q2574" s="6">
        <f>E2574/D2574</f>
        <v>0</v>
      </c>
      <c r="R2574">
        <f>IFERROR(ROUND(E2574/N2574,0),0)</f>
        <v>0</v>
      </c>
      <c r="S2574" t="str">
        <f t="shared" si="162"/>
        <v>food</v>
      </c>
      <c r="T2574" t="str">
        <f t="shared" si="163"/>
        <v>food trucks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0">
        <f t="shared" si="160"/>
        <v>41893.592002314814</v>
      </c>
      <c r="K2575">
        <v>1404915149</v>
      </c>
      <c r="L2575" s="10">
        <f t="shared" si="161"/>
        <v>41848.592002314814</v>
      </c>
      <c r="M2575" t="b">
        <v>0</v>
      </c>
      <c r="N2575">
        <v>0</v>
      </c>
      <c r="O2575" t="b">
        <v>0</v>
      </c>
      <c r="P2575" t="s">
        <v>8284</v>
      </c>
      <c r="Q2575" s="6">
        <f>E2575/D2575</f>
        <v>0</v>
      </c>
      <c r="R2575">
        <f>IFERROR(ROUND(E2575/N2575,0),0)</f>
        <v>0</v>
      </c>
      <c r="S2575" t="str">
        <f t="shared" si="162"/>
        <v>food</v>
      </c>
      <c r="T2575" t="str">
        <f t="shared" si="163"/>
        <v>food trucks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0">
        <f t="shared" si="160"/>
        <v>42527.825752314813</v>
      </c>
      <c r="K2576">
        <v>1461786545</v>
      </c>
      <c r="L2576" s="10">
        <f t="shared" si="161"/>
        <v>42506.825752314813</v>
      </c>
      <c r="M2576" t="b">
        <v>0</v>
      </c>
      <c r="N2576">
        <v>0</v>
      </c>
      <c r="O2576" t="b">
        <v>0</v>
      </c>
      <c r="P2576" t="s">
        <v>8284</v>
      </c>
      <c r="Q2576" s="6">
        <f>E2576/D2576</f>
        <v>0</v>
      </c>
      <c r="R2576">
        <f>IFERROR(ROUND(E2576/N2576,0),0)</f>
        <v>0</v>
      </c>
      <c r="S2576" t="str">
        <f t="shared" si="162"/>
        <v>food</v>
      </c>
      <c r="T2576" t="str">
        <f t="shared" si="163"/>
        <v>food trucks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0">
        <f t="shared" si="160"/>
        <v>42035.108726851853</v>
      </c>
      <c r="K2577">
        <v>1418438194</v>
      </c>
      <c r="L2577" s="10">
        <f t="shared" si="161"/>
        <v>42005.108726851853</v>
      </c>
      <c r="M2577" t="b">
        <v>0</v>
      </c>
      <c r="N2577">
        <v>0</v>
      </c>
      <c r="O2577" t="b">
        <v>0</v>
      </c>
      <c r="P2577" t="s">
        <v>8284</v>
      </c>
      <c r="Q2577" s="6">
        <f>E2577/D2577</f>
        <v>0</v>
      </c>
      <c r="R2577">
        <f>IFERROR(ROUND(E2577/N2577,0),0)</f>
        <v>0</v>
      </c>
      <c r="S2577" t="str">
        <f t="shared" si="162"/>
        <v>food</v>
      </c>
      <c r="T2577" t="str">
        <f t="shared" si="163"/>
        <v>food trucks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0">
        <f t="shared" si="160"/>
        <v>42123.968136574069</v>
      </c>
      <c r="K2578">
        <v>1424823247</v>
      </c>
      <c r="L2578" s="10">
        <f t="shared" si="161"/>
        <v>42079.00980324074</v>
      </c>
      <c r="M2578" t="b">
        <v>0</v>
      </c>
      <c r="N2578">
        <v>0</v>
      </c>
      <c r="O2578" t="b">
        <v>0</v>
      </c>
      <c r="P2578" t="s">
        <v>8284</v>
      </c>
      <c r="Q2578" s="6">
        <f>E2578/D2578</f>
        <v>0</v>
      </c>
      <c r="R2578">
        <f>IFERROR(ROUND(E2578/N2578,0),0)</f>
        <v>0</v>
      </c>
      <c r="S2578" t="str">
        <f t="shared" si="162"/>
        <v>food</v>
      </c>
      <c r="T2578" t="str">
        <f t="shared" si="163"/>
        <v>food trucks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0">
        <f t="shared" si="160"/>
        <v>41874.820567129631</v>
      </c>
      <c r="K2579">
        <v>1405021297</v>
      </c>
      <c r="L2579" s="10">
        <f t="shared" si="161"/>
        <v>41849.820567129631</v>
      </c>
      <c r="M2579" t="b">
        <v>0</v>
      </c>
      <c r="N2579">
        <v>0</v>
      </c>
      <c r="O2579" t="b">
        <v>0</v>
      </c>
      <c r="P2579" t="s">
        <v>8284</v>
      </c>
      <c r="Q2579" s="6">
        <f>E2579/D2579</f>
        <v>0</v>
      </c>
      <c r="R2579">
        <f>IFERROR(ROUND(E2579/N2579,0),0)</f>
        <v>0</v>
      </c>
      <c r="S2579" t="str">
        <f t="shared" si="162"/>
        <v>food</v>
      </c>
      <c r="T2579" t="str">
        <f t="shared" si="163"/>
        <v>food trucks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0">
        <f t="shared" si="160"/>
        <v>42305.708333333328</v>
      </c>
      <c r="K2580">
        <v>1440203579</v>
      </c>
      <c r="L2580" s="10">
        <f t="shared" si="161"/>
        <v>42257.022905092592</v>
      </c>
      <c r="M2580" t="b">
        <v>0</v>
      </c>
      <c r="N2580">
        <v>0</v>
      </c>
      <c r="O2580" t="b">
        <v>0</v>
      </c>
      <c r="P2580" t="s">
        <v>8284</v>
      </c>
      <c r="Q2580" s="6">
        <f>E2580/D2580</f>
        <v>0</v>
      </c>
      <c r="R2580">
        <f>IFERROR(ROUND(E2580/N2580,0),0)</f>
        <v>0</v>
      </c>
      <c r="S2580" t="str">
        <f t="shared" si="162"/>
        <v>food</v>
      </c>
      <c r="T2580" t="str">
        <f t="shared" si="163"/>
        <v>food trucks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0">
        <f t="shared" si="160"/>
        <v>41916.829895833333</v>
      </c>
      <c r="K2581">
        <v>1405626903</v>
      </c>
      <c r="L2581" s="10">
        <f t="shared" si="161"/>
        <v>41856.829895833333</v>
      </c>
      <c r="M2581" t="b">
        <v>0</v>
      </c>
      <c r="N2581">
        <v>12</v>
      </c>
      <c r="O2581" t="b">
        <v>0</v>
      </c>
      <c r="P2581" t="s">
        <v>8284</v>
      </c>
      <c r="Q2581" s="6">
        <f>E2581/D2581</f>
        <v>1.3849999999999999E-3</v>
      </c>
      <c r="R2581">
        <f>IFERROR(ROUND(E2581/N2581,0),0)</f>
        <v>23</v>
      </c>
      <c r="S2581" t="str">
        <f t="shared" si="162"/>
        <v>food</v>
      </c>
      <c r="T2581" t="str">
        <f t="shared" si="163"/>
        <v>food trucks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0">
        <f t="shared" si="160"/>
        <v>42159.125</v>
      </c>
      <c r="K2582">
        <v>1429170603</v>
      </c>
      <c r="L2582" s="10">
        <f t="shared" si="161"/>
        <v>42129.326423611114</v>
      </c>
      <c r="M2582" t="b">
        <v>0</v>
      </c>
      <c r="N2582">
        <v>2</v>
      </c>
      <c r="O2582" t="b">
        <v>0</v>
      </c>
      <c r="P2582" t="s">
        <v>8284</v>
      </c>
      <c r="Q2582" s="6">
        <f>E2582/D2582</f>
        <v>6.0000000000000001E-3</v>
      </c>
      <c r="R2582">
        <f>IFERROR(ROUND(E2582/N2582,0),0)</f>
        <v>26</v>
      </c>
      <c r="S2582" t="str">
        <f t="shared" si="162"/>
        <v>food</v>
      </c>
      <c r="T2582" t="str">
        <f t="shared" si="163"/>
        <v>food trucks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0">
        <f t="shared" si="160"/>
        <v>42343.670115740737</v>
      </c>
      <c r="K2583">
        <v>1445094298</v>
      </c>
      <c r="L2583" s="10">
        <f t="shared" si="161"/>
        <v>42313.628449074073</v>
      </c>
      <c r="M2583" t="b">
        <v>0</v>
      </c>
      <c r="N2583">
        <v>11</v>
      </c>
      <c r="O2583" t="b">
        <v>0</v>
      </c>
      <c r="P2583" t="s">
        <v>8284</v>
      </c>
      <c r="Q2583" s="6">
        <f>E2583/D2583</f>
        <v>0.106</v>
      </c>
      <c r="R2583">
        <f>IFERROR(ROUND(E2583/N2583,0),0)</f>
        <v>48</v>
      </c>
      <c r="S2583" t="str">
        <f t="shared" si="162"/>
        <v>food</v>
      </c>
      <c r="T2583" t="str">
        <f t="shared" si="163"/>
        <v>food trucks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0">
        <f t="shared" si="160"/>
        <v>42691.988819444443</v>
      </c>
      <c r="K2584">
        <v>1475192634</v>
      </c>
      <c r="L2584" s="10">
        <f t="shared" si="161"/>
        <v>42661.988819444443</v>
      </c>
      <c r="M2584" t="b">
        <v>0</v>
      </c>
      <c r="N2584">
        <v>1</v>
      </c>
      <c r="O2584" t="b">
        <v>0</v>
      </c>
      <c r="P2584" t="s">
        <v>8284</v>
      </c>
      <c r="Q2584" s="6">
        <f>E2584/D2584</f>
        <v>1.1111111111111112E-5</v>
      </c>
      <c r="R2584">
        <f>IFERROR(ROUND(E2584/N2584,0),0)</f>
        <v>1</v>
      </c>
      <c r="S2584" t="str">
        <f t="shared" si="162"/>
        <v>food</v>
      </c>
      <c r="T2584" t="str">
        <f t="shared" si="163"/>
        <v>food trucks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0">
        <f t="shared" si="160"/>
        <v>42098.727777777778</v>
      </c>
      <c r="K2585">
        <v>1421346480</v>
      </c>
      <c r="L2585" s="10">
        <f t="shared" si="161"/>
        <v>42038.76944444445</v>
      </c>
      <c r="M2585" t="b">
        <v>0</v>
      </c>
      <c r="N2585">
        <v>5</v>
      </c>
      <c r="O2585" t="b">
        <v>0</v>
      </c>
      <c r="P2585" t="s">
        <v>8284</v>
      </c>
      <c r="Q2585" s="6">
        <f>E2585/D2585</f>
        <v>5.0000000000000001E-3</v>
      </c>
      <c r="R2585">
        <f>IFERROR(ROUND(E2585/N2585,0),0)</f>
        <v>1</v>
      </c>
      <c r="S2585" t="str">
        <f t="shared" si="162"/>
        <v>food</v>
      </c>
      <c r="T2585" t="str">
        <f t="shared" si="163"/>
        <v>food trucks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0">
        <f t="shared" si="160"/>
        <v>42189.173252314809</v>
      </c>
      <c r="K2586">
        <v>1431749369</v>
      </c>
      <c r="L2586" s="10">
        <f t="shared" si="161"/>
        <v>42159.173252314809</v>
      </c>
      <c r="M2586" t="b">
        <v>0</v>
      </c>
      <c r="N2586">
        <v>0</v>
      </c>
      <c r="O2586" t="b">
        <v>0</v>
      </c>
      <c r="P2586" t="s">
        <v>8284</v>
      </c>
      <c r="Q2586" s="6">
        <f>E2586/D2586</f>
        <v>0</v>
      </c>
      <c r="R2586">
        <f>IFERROR(ROUND(E2586/N2586,0),0)</f>
        <v>0</v>
      </c>
      <c r="S2586" t="str">
        <f t="shared" si="162"/>
        <v>food</v>
      </c>
      <c r="T2586" t="str">
        <f t="shared" si="163"/>
        <v>food trucks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0">
        <f t="shared" si="160"/>
        <v>41844.963333333333</v>
      </c>
      <c r="K2587">
        <v>1402009632</v>
      </c>
      <c r="L2587" s="10">
        <f t="shared" si="161"/>
        <v>41814.963333333333</v>
      </c>
      <c r="M2587" t="b">
        <v>0</v>
      </c>
      <c r="N2587">
        <v>1</v>
      </c>
      <c r="O2587" t="b">
        <v>0</v>
      </c>
      <c r="P2587" t="s">
        <v>8284</v>
      </c>
      <c r="Q2587" s="6">
        <f>E2587/D2587</f>
        <v>1.6666666666666668E-3</v>
      </c>
      <c r="R2587">
        <f>IFERROR(ROUND(E2587/N2587,0),0)</f>
        <v>50</v>
      </c>
      <c r="S2587" t="str">
        <f t="shared" si="162"/>
        <v>food</v>
      </c>
      <c r="T2587" t="str">
        <f t="shared" si="163"/>
        <v>food trucks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0">
        <f t="shared" si="160"/>
        <v>42382.330277777779</v>
      </c>
      <c r="K2588">
        <v>1448438136</v>
      </c>
      <c r="L2588" s="10">
        <f t="shared" si="161"/>
        <v>42352.330277777779</v>
      </c>
      <c r="M2588" t="b">
        <v>0</v>
      </c>
      <c r="N2588">
        <v>1</v>
      </c>
      <c r="O2588" t="b">
        <v>0</v>
      </c>
      <c r="P2588" t="s">
        <v>8284</v>
      </c>
      <c r="Q2588" s="6">
        <f>E2588/D2588</f>
        <v>1.6666666666666668E-3</v>
      </c>
      <c r="R2588">
        <f>IFERROR(ROUND(E2588/N2588,0),0)</f>
        <v>5</v>
      </c>
      <c r="S2588" t="str">
        <f t="shared" si="162"/>
        <v>food</v>
      </c>
      <c r="T2588" t="str">
        <f t="shared" si="163"/>
        <v>food trucks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0">
        <f t="shared" si="160"/>
        <v>42387.675381944442</v>
      </c>
      <c r="K2589">
        <v>1448899953</v>
      </c>
      <c r="L2589" s="10">
        <f t="shared" si="161"/>
        <v>42357.675381944442</v>
      </c>
      <c r="M2589" t="b">
        <v>0</v>
      </c>
      <c r="N2589">
        <v>6</v>
      </c>
      <c r="O2589" t="b">
        <v>0</v>
      </c>
      <c r="P2589" t="s">
        <v>8284</v>
      </c>
      <c r="Q2589" s="6">
        <f>E2589/D2589</f>
        <v>2.4340000000000001E-2</v>
      </c>
      <c r="R2589">
        <f>IFERROR(ROUND(E2589/N2589,0),0)</f>
        <v>203</v>
      </c>
      <c r="S2589" t="str">
        <f t="shared" si="162"/>
        <v>food</v>
      </c>
      <c r="T2589" t="str">
        <f t="shared" si="163"/>
        <v>food trucks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0">
        <f t="shared" si="160"/>
        <v>42113.551388888889</v>
      </c>
      <c r="K2590">
        <v>1423325626</v>
      </c>
      <c r="L2590" s="10">
        <f t="shared" si="161"/>
        <v>42061.676226851851</v>
      </c>
      <c r="M2590" t="b">
        <v>0</v>
      </c>
      <c r="N2590">
        <v>8</v>
      </c>
      <c r="O2590" t="b">
        <v>0</v>
      </c>
      <c r="P2590" t="s">
        <v>8284</v>
      </c>
      <c r="Q2590" s="6">
        <f>E2590/D2590</f>
        <v>3.8833333333333331E-2</v>
      </c>
      <c r="R2590">
        <f>IFERROR(ROUND(E2590/N2590,0),0)</f>
        <v>29</v>
      </c>
      <c r="S2590" t="str">
        <f t="shared" si="162"/>
        <v>food</v>
      </c>
      <c r="T2590" t="str">
        <f t="shared" si="163"/>
        <v>food trucks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0">
        <f t="shared" si="160"/>
        <v>42471.494525462964</v>
      </c>
      <c r="K2591">
        <v>1456145527</v>
      </c>
      <c r="L2591" s="10">
        <f t="shared" si="161"/>
        <v>42441.536192129628</v>
      </c>
      <c r="M2591" t="b">
        <v>0</v>
      </c>
      <c r="N2591">
        <v>1</v>
      </c>
      <c r="O2591" t="b">
        <v>0</v>
      </c>
      <c r="P2591" t="s">
        <v>8284</v>
      </c>
      <c r="Q2591" s="6">
        <f>E2591/D2591</f>
        <v>1E-4</v>
      </c>
      <c r="R2591">
        <f>IFERROR(ROUND(E2591/N2591,0),0)</f>
        <v>5</v>
      </c>
      <c r="S2591" t="str">
        <f t="shared" si="162"/>
        <v>food</v>
      </c>
      <c r="T2591" t="str">
        <f t="shared" si="163"/>
        <v>food trucks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0">
        <f t="shared" si="160"/>
        <v>42414.589085648149</v>
      </c>
      <c r="K2592">
        <v>1453212497</v>
      </c>
      <c r="L2592" s="10">
        <f t="shared" si="161"/>
        <v>42407.589085648149</v>
      </c>
      <c r="M2592" t="b">
        <v>0</v>
      </c>
      <c r="N2592">
        <v>0</v>
      </c>
      <c r="O2592" t="b">
        <v>0</v>
      </c>
      <c r="P2592" t="s">
        <v>8284</v>
      </c>
      <c r="Q2592" s="6">
        <f>E2592/D2592</f>
        <v>0</v>
      </c>
      <c r="R2592">
        <f>IFERROR(ROUND(E2592/N2592,0),0)</f>
        <v>0</v>
      </c>
      <c r="S2592" t="str">
        <f t="shared" si="162"/>
        <v>food</v>
      </c>
      <c r="T2592" t="str">
        <f t="shared" si="163"/>
        <v>food trucks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0">
        <f t="shared" si="160"/>
        <v>42461.864861111113</v>
      </c>
      <c r="K2593">
        <v>1452721524</v>
      </c>
      <c r="L2593" s="10">
        <f t="shared" si="161"/>
        <v>42401.906527777777</v>
      </c>
      <c r="M2593" t="b">
        <v>0</v>
      </c>
      <c r="N2593">
        <v>2</v>
      </c>
      <c r="O2593" t="b">
        <v>0</v>
      </c>
      <c r="P2593" t="s">
        <v>8284</v>
      </c>
      <c r="Q2593" s="6">
        <f>E2593/D2593</f>
        <v>1.7333333333333333E-2</v>
      </c>
      <c r="R2593">
        <f>IFERROR(ROUND(E2593/N2593,0),0)</f>
        <v>13</v>
      </c>
      <c r="S2593" t="str">
        <f t="shared" si="162"/>
        <v>food</v>
      </c>
      <c r="T2593" t="str">
        <f t="shared" si="163"/>
        <v>food trucks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0">
        <f t="shared" si="160"/>
        <v>41936.801168981481</v>
      </c>
      <c r="K2594">
        <v>1409944421</v>
      </c>
      <c r="L2594" s="10">
        <f t="shared" si="161"/>
        <v>41906.801168981481</v>
      </c>
      <c r="M2594" t="b">
        <v>0</v>
      </c>
      <c r="N2594">
        <v>1</v>
      </c>
      <c r="O2594" t="b">
        <v>0</v>
      </c>
      <c r="P2594" t="s">
        <v>8284</v>
      </c>
      <c r="Q2594" s="6">
        <f>E2594/D2594</f>
        <v>1.6666666666666668E-3</v>
      </c>
      <c r="R2594">
        <f>IFERROR(ROUND(E2594/N2594,0),0)</f>
        <v>50</v>
      </c>
      <c r="S2594" t="str">
        <f t="shared" si="162"/>
        <v>food</v>
      </c>
      <c r="T2594" t="str">
        <f t="shared" si="163"/>
        <v>food trucks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0">
        <f t="shared" si="160"/>
        <v>42138.845208333332</v>
      </c>
      <c r="K2595">
        <v>1427401026</v>
      </c>
      <c r="L2595" s="10">
        <f t="shared" si="161"/>
        <v>42108.845208333332</v>
      </c>
      <c r="M2595" t="b">
        <v>0</v>
      </c>
      <c r="N2595">
        <v>0</v>
      </c>
      <c r="O2595" t="b">
        <v>0</v>
      </c>
      <c r="P2595" t="s">
        <v>8284</v>
      </c>
      <c r="Q2595" s="6">
        <f>E2595/D2595</f>
        <v>0</v>
      </c>
      <c r="R2595">
        <f>IFERROR(ROUND(E2595/N2595,0),0)</f>
        <v>0</v>
      </c>
      <c r="S2595" t="str">
        <f t="shared" si="162"/>
        <v>food</v>
      </c>
      <c r="T2595" t="str">
        <f t="shared" si="163"/>
        <v>food trucks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0">
        <f t="shared" si="160"/>
        <v>41877.967916666668</v>
      </c>
      <c r="K2596">
        <v>1404861228</v>
      </c>
      <c r="L2596" s="10">
        <f t="shared" si="161"/>
        <v>41847.967916666668</v>
      </c>
      <c r="M2596" t="b">
        <v>0</v>
      </c>
      <c r="N2596">
        <v>1</v>
      </c>
      <c r="O2596" t="b">
        <v>0</v>
      </c>
      <c r="P2596" t="s">
        <v>8284</v>
      </c>
      <c r="Q2596" s="6">
        <f>E2596/D2596</f>
        <v>1.2500000000000001E-5</v>
      </c>
      <c r="R2596">
        <f>IFERROR(ROUND(E2596/N2596,0),0)</f>
        <v>1</v>
      </c>
      <c r="S2596" t="str">
        <f t="shared" si="162"/>
        <v>food</v>
      </c>
      <c r="T2596" t="str">
        <f t="shared" si="163"/>
        <v>food trucks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0">
        <f t="shared" si="160"/>
        <v>42809.244212962964</v>
      </c>
      <c r="K2597">
        <v>1485323500</v>
      </c>
      <c r="L2597" s="10">
        <f t="shared" si="161"/>
        <v>42779.244212962964</v>
      </c>
      <c r="M2597" t="b">
        <v>0</v>
      </c>
      <c r="N2597">
        <v>19</v>
      </c>
      <c r="O2597" t="b">
        <v>0</v>
      </c>
      <c r="P2597" t="s">
        <v>8284</v>
      </c>
      <c r="Q2597" s="6">
        <f>E2597/D2597</f>
        <v>0.12166666666666667</v>
      </c>
      <c r="R2597">
        <f>IFERROR(ROUND(E2597/N2597,0),0)</f>
        <v>96</v>
      </c>
      <c r="S2597" t="str">
        <f t="shared" si="162"/>
        <v>food</v>
      </c>
      <c r="T2597" t="str">
        <f t="shared" si="163"/>
        <v>food trucks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0">
        <f t="shared" si="160"/>
        <v>41877.664456018516</v>
      </c>
      <c r="K2598">
        <v>1404835009</v>
      </c>
      <c r="L2598" s="10">
        <f t="shared" si="161"/>
        <v>41847.664456018516</v>
      </c>
      <c r="M2598" t="b">
        <v>0</v>
      </c>
      <c r="N2598">
        <v>27</v>
      </c>
      <c r="O2598" t="b">
        <v>0</v>
      </c>
      <c r="P2598" t="s">
        <v>8284</v>
      </c>
      <c r="Q2598" s="6">
        <f>E2598/D2598</f>
        <v>0.23588571428571428</v>
      </c>
      <c r="R2598">
        <f>IFERROR(ROUND(E2598/N2598,0),0)</f>
        <v>306</v>
      </c>
      <c r="S2598" t="str">
        <f t="shared" si="162"/>
        <v>food</v>
      </c>
      <c r="T2598" t="str">
        <f t="shared" si="163"/>
        <v>food trucks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0">
        <f t="shared" si="160"/>
        <v>42559.341631944444</v>
      </c>
      <c r="K2599">
        <v>1463731917</v>
      </c>
      <c r="L2599" s="10">
        <f t="shared" si="161"/>
        <v>42529.341631944444</v>
      </c>
      <c r="M2599" t="b">
        <v>0</v>
      </c>
      <c r="N2599">
        <v>7</v>
      </c>
      <c r="O2599" t="b">
        <v>0</v>
      </c>
      <c r="P2599" t="s">
        <v>8284</v>
      </c>
      <c r="Q2599" s="6">
        <f>E2599/D2599</f>
        <v>5.6666666666666664E-2</v>
      </c>
      <c r="R2599">
        <f>IFERROR(ROUND(E2599/N2599,0),0)</f>
        <v>12</v>
      </c>
      <c r="S2599" t="str">
        <f t="shared" si="162"/>
        <v>food</v>
      </c>
      <c r="T2599" t="str">
        <f t="shared" si="163"/>
        <v>food trucks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0">
        <f t="shared" si="160"/>
        <v>42289.840289351851</v>
      </c>
      <c r="K2600">
        <v>1440447001</v>
      </c>
      <c r="L2600" s="10">
        <f t="shared" si="161"/>
        <v>42259.840289351851</v>
      </c>
      <c r="M2600" t="b">
        <v>0</v>
      </c>
      <c r="N2600">
        <v>14</v>
      </c>
      <c r="O2600" t="b">
        <v>0</v>
      </c>
      <c r="P2600" t="s">
        <v>8284</v>
      </c>
      <c r="Q2600" s="6">
        <f>E2600/D2600</f>
        <v>0.39</v>
      </c>
      <c r="R2600">
        <f>IFERROR(ROUND(E2600/N2600,0),0)</f>
        <v>84</v>
      </c>
      <c r="S2600" t="str">
        <f t="shared" si="162"/>
        <v>food</v>
      </c>
      <c r="T2600" t="str">
        <f t="shared" si="163"/>
        <v>food trucks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0">
        <f t="shared" si="160"/>
        <v>41873.754016203704</v>
      </c>
      <c r="K2601">
        <v>1403201147</v>
      </c>
      <c r="L2601" s="10">
        <f t="shared" si="161"/>
        <v>41828.754016203704</v>
      </c>
      <c r="M2601" t="b">
        <v>0</v>
      </c>
      <c r="N2601">
        <v>5</v>
      </c>
      <c r="O2601" t="b">
        <v>0</v>
      </c>
      <c r="P2601" t="s">
        <v>8284</v>
      </c>
      <c r="Q2601" s="6">
        <f>E2601/D2601</f>
        <v>9.9546510341776348E-3</v>
      </c>
      <c r="R2601">
        <f>IFERROR(ROUND(E2601/N2601,0),0)</f>
        <v>18</v>
      </c>
      <c r="S2601" t="str">
        <f t="shared" si="162"/>
        <v>food</v>
      </c>
      <c r="T2601" t="str">
        <f t="shared" si="163"/>
        <v>food trucks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0">
        <f t="shared" si="160"/>
        <v>42473.858796296292</v>
      </c>
      <c r="K2602">
        <v>1453757800</v>
      </c>
      <c r="L2602" s="10">
        <f t="shared" si="161"/>
        <v>42413.900462962964</v>
      </c>
      <c r="M2602" t="b">
        <v>0</v>
      </c>
      <c r="N2602">
        <v>30</v>
      </c>
      <c r="O2602" t="b">
        <v>0</v>
      </c>
      <c r="P2602" t="s">
        <v>8284</v>
      </c>
      <c r="Q2602" s="6">
        <f>E2602/D2602</f>
        <v>6.9320000000000007E-2</v>
      </c>
      <c r="R2602">
        <f>IFERROR(ROUND(E2602/N2602,0),0)</f>
        <v>116</v>
      </c>
      <c r="S2602" t="str">
        <f t="shared" si="162"/>
        <v>food</v>
      </c>
      <c r="T2602" t="str">
        <f t="shared" si="163"/>
        <v>food trucks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0">
        <f t="shared" si="160"/>
        <v>41184.165972222225</v>
      </c>
      <c r="K2603">
        <v>1346276349</v>
      </c>
      <c r="L2603" s="10">
        <f t="shared" si="161"/>
        <v>41169.902187500003</v>
      </c>
      <c r="M2603" t="b">
        <v>1</v>
      </c>
      <c r="N2603">
        <v>151</v>
      </c>
      <c r="O2603" t="b">
        <v>1</v>
      </c>
      <c r="P2603" t="s">
        <v>8301</v>
      </c>
      <c r="Q2603" s="6">
        <f>E2603/D2603</f>
        <v>6.6139999999999999</v>
      </c>
      <c r="R2603">
        <f>IFERROR(ROUND(E2603/N2603,0),0)</f>
        <v>22</v>
      </c>
      <c r="S2603" t="str">
        <f t="shared" si="162"/>
        <v>technology</v>
      </c>
      <c r="T2603" t="str">
        <f t="shared" si="163"/>
        <v>space exploration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0">
        <f t="shared" si="160"/>
        <v>41974.888888888891</v>
      </c>
      <c r="K2604">
        <v>1412358968</v>
      </c>
      <c r="L2604" s="10">
        <f t="shared" si="161"/>
        <v>41934.747314814813</v>
      </c>
      <c r="M2604" t="b">
        <v>1</v>
      </c>
      <c r="N2604">
        <v>489</v>
      </c>
      <c r="O2604" t="b">
        <v>1</v>
      </c>
      <c r="P2604" t="s">
        <v>8301</v>
      </c>
      <c r="Q2604" s="6">
        <f>E2604/D2604</f>
        <v>3.2609166666666667</v>
      </c>
      <c r="R2604">
        <f>IFERROR(ROUND(E2604/N2604,0),0)</f>
        <v>80</v>
      </c>
      <c r="S2604" t="str">
        <f t="shared" si="162"/>
        <v>technology</v>
      </c>
      <c r="T2604" t="str">
        <f t="shared" si="163"/>
        <v>space exploration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0">
        <f t="shared" si="160"/>
        <v>41650.912662037037</v>
      </c>
      <c r="K2605">
        <v>1386626054</v>
      </c>
      <c r="L2605" s="10">
        <f t="shared" si="161"/>
        <v>41636.912662037037</v>
      </c>
      <c r="M2605" t="b">
        <v>1</v>
      </c>
      <c r="N2605">
        <v>50</v>
      </c>
      <c r="O2605" t="b">
        <v>1</v>
      </c>
      <c r="P2605" t="s">
        <v>8301</v>
      </c>
      <c r="Q2605" s="6">
        <f>E2605/D2605</f>
        <v>1.0148571428571429</v>
      </c>
      <c r="R2605">
        <f>IFERROR(ROUND(E2605/N2605,0),0)</f>
        <v>36</v>
      </c>
      <c r="S2605" t="str">
        <f t="shared" si="162"/>
        <v>technology</v>
      </c>
      <c r="T2605" t="str">
        <f t="shared" si="163"/>
        <v>space exploration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0">
        <f t="shared" si="160"/>
        <v>41047.051192129627</v>
      </c>
      <c r="K2606">
        <v>1333070023</v>
      </c>
      <c r="L2606" s="10">
        <f t="shared" si="161"/>
        <v>41017.051192129627</v>
      </c>
      <c r="M2606" t="b">
        <v>1</v>
      </c>
      <c r="N2606">
        <v>321</v>
      </c>
      <c r="O2606" t="b">
        <v>1</v>
      </c>
      <c r="P2606" t="s">
        <v>8301</v>
      </c>
      <c r="Q2606" s="6">
        <f>E2606/D2606</f>
        <v>1.0421799999999999</v>
      </c>
      <c r="R2606">
        <f>IFERROR(ROUND(E2606/N2606,0),0)</f>
        <v>65</v>
      </c>
      <c r="S2606" t="str">
        <f t="shared" si="162"/>
        <v>technology</v>
      </c>
      <c r="T2606" t="str">
        <f t="shared" si="163"/>
        <v>space exploration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0">
        <f t="shared" si="160"/>
        <v>42557.541550925926</v>
      </c>
      <c r="K2607">
        <v>1463576390</v>
      </c>
      <c r="L2607" s="10">
        <f t="shared" si="161"/>
        <v>42527.541550925926</v>
      </c>
      <c r="M2607" t="b">
        <v>1</v>
      </c>
      <c r="N2607">
        <v>1762</v>
      </c>
      <c r="O2607" t="b">
        <v>1</v>
      </c>
      <c r="P2607" t="s">
        <v>8301</v>
      </c>
      <c r="Q2607" s="6">
        <f>E2607/D2607</f>
        <v>1.0742157000000001</v>
      </c>
      <c r="R2607">
        <f>IFERROR(ROUND(E2607/N2607,0),0)</f>
        <v>61</v>
      </c>
      <c r="S2607" t="str">
        <f t="shared" si="162"/>
        <v>technology</v>
      </c>
      <c r="T2607" t="str">
        <f t="shared" si="163"/>
        <v>space exploration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0">
        <f t="shared" si="160"/>
        <v>41777.712754629625</v>
      </c>
      <c r="K2608">
        <v>1396026382</v>
      </c>
      <c r="L2608" s="10">
        <f t="shared" si="161"/>
        <v>41745.712754629625</v>
      </c>
      <c r="M2608" t="b">
        <v>1</v>
      </c>
      <c r="N2608">
        <v>385</v>
      </c>
      <c r="O2608" t="b">
        <v>1</v>
      </c>
      <c r="P2608" t="s">
        <v>8301</v>
      </c>
      <c r="Q2608" s="6">
        <f>E2608/D2608</f>
        <v>1.1005454545454545</v>
      </c>
      <c r="R2608">
        <f>IFERROR(ROUND(E2608/N2608,0),0)</f>
        <v>31</v>
      </c>
      <c r="S2608" t="str">
        <f t="shared" si="162"/>
        <v>technology</v>
      </c>
      <c r="T2608" t="str">
        <f t="shared" si="163"/>
        <v>space exploration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0">
        <f t="shared" si="160"/>
        <v>42247.083333333328</v>
      </c>
      <c r="K2609">
        <v>1435611572</v>
      </c>
      <c r="L2609" s="10">
        <f t="shared" si="161"/>
        <v>42203.874675925923</v>
      </c>
      <c r="M2609" t="b">
        <v>1</v>
      </c>
      <c r="N2609">
        <v>398</v>
      </c>
      <c r="O2609" t="b">
        <v>1</v>
      </c>
      <c r="P2609" t="s">
        <v>8301</v>
      </c>
      <c r="Q2609" s="6">
        <f>E2609/D2609</f>
        <v>4.077</v>
      </c>
      <c r="R2609">
        <f>IFERROR(ROUND(E2609/N2609,0),0)</f>
        <v>82</v>
      </c>
      <c r="S2609" t="str">
        <f t="shared" si="162"/>
        <v>technology</v>
      </c>
      <c r="T2609" t="str">
        <f t="shared" si="163"/>
        <v>space exploration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0">
        <f t="shared" si="160"/>
        <v>42828</v>
      </c>
      <c r="K2610">
        <v>1485976468</v>
      </c>
      <c r="L2610" s="10">
        <f t="shared" si="161"/>
        <v>42786.801712962959</v>
      </c>
      <c r="M2610" t="b">
        <v>1</v>
      </c>
      <c r="N2610">
        <v>304</v>
      </c>
      <c r="O2610" t="b">
        <v>1</v>
      </c>
      <c r="P2610" t="s">
        <v>8301</v>
      </c>
      <c r="Q2610" s="6">
        <f>E2610/D2610</f>
        <v>2.2392500000000002</v>
      </c>
      <c r="R2610">
        <f>IFERROR(ROUND(E2610/N2610,0),0)</f>
        <v>59</v>
      </c>
      <c r="S2610" t="str">
        <f t="shared" si="162"/>
        <v>technology</v>
      </c>
      <c r="T2610" t="str">
        <f t="shared" si="163"/>
        <v>space exploration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0">
        <f t="shared" si="160"/>
        <v>41124.237858796296</v>
      </c>
      <c r="K2611">
        <v>1339738951</v>
      </c>
      <c r="L2611" s="10">
        <f t="shared" si="161"/>
        <v>41094.237858796296</v>
      </c>
      <c r="M2611" t="b">
        <v>1</v>
      </c>
      <c r="N2611">
        <v>676</v>
      </c>
      <c r="O2611" t="b">
        <v>1</v>
      </c>
      <c r="P2611" t="s">
        <v>8301</v>
      </c>
      <c r="Q2611" s="6">
        <f>E2611/D2611</f>
        <v>3.038011142857143</v>
      </c>
      <c r="R2611">
        <f>IFERROR(ROUND(E2611/N2611,0),0)</f>
        <v>157</v>
      </c>
      <c r="S2611" t="str">
        <f t="shared" si="162"/>
        <v>technology</v>
      </c>
      <c r="T2611" t="str">
        <f t="shared" si="163"/>
        <v>space exploration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0">
        <f t="shared" si="160"/>
        <v>42623.290972222225</v>
      </c>
      <c r="K2612">
        <v>1468444125</v>
      </c>
      <c r="L2612" s="10">
        <f t="shared" si="161"/>
        <v>42583.881076388891</v>
      </c>
      <c r="M2612" t="b">
        <v>1</v>
      </c>
      <c r="N2612">
        <v>577</v>
      </c>
      <c r="O2612" t="b">
        <v>1</v>
      </c>
      <c r="P2612" t="s">
        <v>8301</v>
      </c>
      <c r="Q2612" s="6">
        <f>E2612/D2612</f>
        <v>1.4132510432681749</v>
      </c>
      <c r="R2612">
        <f>IFERROR(ROUND(E2612/N2612,0),0)</f>
        <v>56</v>
      </c>
      <c r="S2612" t="str">
        <f t="shared" si="162"/>
        <v>technology</v>
      </c>
      <c r="T2612" t="str">
        <f t="shared" si="163"/>
        <v>space exploration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0">
        <f t="shared" si="160"/>
        <v>42756.957638888889</v>
      </c>
      <c r="K2613">
        <v>1480493014</v>
      </c>
      <c r="L2613" s="10">
        <f t="shared" si="161"/>
        <v>42723.335810185185</v>
      </c>
      <c r="M2613" t="b">
        <v>1</v>
      </c>
      <c r="N2613">
        <v>3663</v>
      </c>
      <c r="O2613" t="b">
        <v>1</v>
      </c>
      <c r="P2613" t="s">
        <v>8301</v>
      </c>
      <c r="Q2613" s="6">
        <f>E2613/D2613</f>
        <v>27.906363636363636</v>
      </c>
      <c r="R2613">
        <f>IFERROR(ROUND(E2613/N2613,0),0)</f>
        <v>84</v>
      </c>
      <c r="S2613" t="str">
        <f t="shared" si="162"/>
        <v>technology</v>
      </c>
      <c r="T2613" t="str">
        <f t="shared" si="163"/>
        <v>space exploration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0">
        <f t="shared" si="160"/>
        <v>42032.143171296295</v>
      </c>
      <c r="K2614">
        <v>1418095570</v>
      </c>
      <c r="L2614" s="10">
        <f t="shared" si="161"/>
        <v>42001.143171296295</v>
      </c>
      <c r="M2614" t="b">
        <v>1</v>
      </c>
      <c r="N2614">
        <v>294</v>
      </c>
      <c r="O2614" t="b">
        <v>1</v>
      </c>
      <c r="P2614" t="s">
        <v>8301</v>
      </c>
      <c r="Q2614" s="6">
        <f>E2614/D2614</f>
        <v>1.7176130000000001</v>
      </c>
      <c r="R2614">
        <f>IFERROR(ROUND(E2614/N2614,0),0)</f>
        <v>58</v>
      </c>
      <c r="S2614" t="str">
        <f t="shared" si="162"/>
        <v>technology</v>
      </c>
      <c r="T2614" t="str">
        <f t="shared" si="163"/>
        <v>space exploration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0">
        <f t="shared" si="160"/>
        <v>41192.81821759259</v>
      </c>
      <c r="K2615">
        <v>1345664294</v>
      </c>
      <c r="L2615" s="10">
        <f t="shared" si="161"/>
        <v>41162.81821759259</v>
      </c>
      <c r="M2615" t="b">
        <v>1</v>
      </c>
      <c r="N2615">
        <v>28</v>
      </c>
      <c r="O2615" t="b">
        <v>1</v>
      </c>
      <c r="P2615" t="s">
        <v>8301</v>
      </c>
      <c r="Q2615" s="6">
        <f>E2615/D2615</f>
        <v>1.0101333333333333</v>
      </c>
      <c r="R2615">
        <f>IFERROR(ROUND(E2615/N2615,0),0)</f>
        <v>271</v>
      </c>
      <c r="S2615" t="str">
        <f t="shared" si="162"/>
        <v>technology</v>
      </c>
      <c r="T2615" t="str">
        <f t="shared" si="163"/>
        <v>space exploration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0">
        <f t="shared" si="160"/>
        <v>41778.208333333336</v>
      </c>
      <c r="K2616">
        <v>1396371612</v>
      </c>
      <c r="L2616" s="10">
        <f t="shared" si="161"/>
        <v>41749.708472222221</v>
      </c>
      <c r="M2616" t="b">
        <v>1</v>
      </c>
      <c r="N2616">
        <v>100</v>
      </c>
      <c r="O2616" t="b">
        <v>1</v>
      </c>
      <c r="P2616" t="s">
        <v>8301</v>
      </c>
      <c r="Q2616" s="6">
        <f>E2616/D2616</f>
        <v>1.02</v>
      </c>
      <c r="R2616">
        <f>IFERROR(ROUND(E2616/N2616,0),0)</f>
        <v>107</v>
      </c>
      <c r="S2616" t="str">
        <f t="shared" si="162"/>
        <v>technology</v>
      </c>
      <c r="T2616" t="str">
        <f t="shared" si="163"/>
        <v>space exploration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0">
        <f t="shared" si="160"/>
        <v>42509.5</v>
      </c>
      <c r="K2617">
        <v>1458820564</v>
      </c>
      <c r="L2617" s="10">
        <f t="shared" si="161"/>
        <v>42472.49726851852</v>
      </c>
      <c r="M2617" t="b">
        <v>0</v>
      </c>
      <c r="N2617">
        <v>72</v>
      </c>
      <c r="O2617" t="b">
        <v>1</v>
      </c>
      <c r="P2617" t="s">
        <v>8301</v>
      </c>
      <c r="Q2617" s="6">
        <f>E2617/D2617</f>
        <v>1.6976511744127936</v>
      </c>
      <c r="R2617">
        <f>IFERROR(ROUND(E2617/N2617,0),0)</f>
        <v>47</v>
      </c>
      <c r="S2617" t="str">
        <f t="shared" si="162"/>
        <v>technology</v>
      </c>
      <c r="T2617" t="str">
        <f t="shared" si="163"/>
        <v>space exploration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0">
        <f t="shared" si="160"/>
        <v>42260.99454861111</v>
      </c>
      <c r="K2618">
        <v>1437954729</v>
      </c>
      <c r="L2618" s="10">
        <f t="shared" si="161"/>
        <v>42230.99454861111</v>
      </c>
      <c r="M2618" t="b">
        <v>1</v>
      </c>
      <c r="N2618">
        <v>238</v>
      </c>
      <c r="O2618" t="b">
        <v>1</v>
      </c>
      <c r="P2618" t="s">
        <v>8301</v>
      </c>
      <c r="Q2618" s="6">
        <f>E2618/D2618</f>
        <v>1.14534</v>
      </c>
      <c r="R2618">
        <f>IFERROR(ROUND(E2618/N2618,0),0)</f>
        <v>120</v>
      </c>
      <c r="S2618" t="str">
        <f t="shared" si="162"/>
        <v>technology</v>
      </c>
      <c r="T2618" t="str">
        <f t="shared" si="163"/>
        <v>space exploration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0">
        <f t="shared" si="160"/>
        <v>41951.874432870369</v>
      </c>
      <c r="K2619">
        <v>1411246751</v>
      </c>
      <c r="L2619" s="10">
        <f t="shared" si="161"/>
        <v>41921.874432870369</v>
      </c>
      <c r="M2619" t="b">
        <v>1</v>
      </c>
      <c r="N2619">
        <v>159</v>
      </c>
      <c r="O2619" t="b">
        <v>1</v>
      </c>
      <c r="P2619" t="s">
        <v>8301</v>
      </c>
      <c r="Q2619" s="6">
        <f>E2619/D2619</f>
        <v>8.7759999999999998</v>
      </c>
      <c r="R2619">
        <f>IFERROR(ROUND(E2619/N2619,0),0)</f>
        <v>28</v>
      </c>
      <c r="S2619" t="str">
        <f t="shared" si="162"/>
        <v>technology</v>
      </c>
      <c r="T2619" t="str">
        <f t="shared" si="163"/>
        <v>space exploration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0">
        <f t="shared" si="160"/>
        <v>42358.834039351852</v>
      </c>
      <c r="K2620">
        <v>1443812461</v>
      </c>
      <c r="L2620" s="10">
        <f t="shared" si="161"/>
        <v>42298.792372685188</v>
      </c>
      <c r="M2620" t="b">
        <v>1</v>
      </c>
      <c r="N2620">
        <v>77</v>
      </c>
      <c r="O2620" t="b">
        <v>1</v>
      </c>
      <c r="P2620" t="s">
        <v>8301</v>
      </c>
      <c r="Q2620" s="6">
        <f>E2620/D2620</f>
        <v>1.0538666666666667</v>
      </c>
      <c r="R2620">
        <f>IFERROR(ROUND(E2620/N2620,0),0)</f>
        <v>205</v>
      </c>
      <c r="S2620" t="str">
        <f t="shared" si="162"/>
        <v>technology</v>
      </c>
      <c r="T2620" t="str">
        <f t="shared" si="163"/>
        <v>space exploration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0">
        <f t="shared" si="160"/>
        <v>42319.458333333328</v>
      </c>
      <c r="K2621">
        <v>1443302004</v>
      </c>
      <c r="L2621" s="10">
        <f t="shared" si="161"/>
        <v>42292.884305555555</v>
      </c>
      <c r="M2621" t="b">
        <v>1</v>
      </c>
      <c r="N2621">
        <v>53</v>
      </c>
      <c r="O2621" t="b">
        <v>1</v>
      </c>
      <c r="P2621" t="s">
        <v>8301</v>
      </c>
      <c r="Q2621" s="6">
        <f>E2621/D2621</f>
        <v>1.8839999999999999</v>
      </c>
      <c r="R2621">
        <f>IFERROR(ROUND(E2621/N2621,0),0)</f>
        <v>36</v>
      </c>
      <c r="S2621" t="str">
        <f t="shared" si="162"/>
        <v>technology</v>
      </c>
      <c r="T2621" t="str">
        <f t="shared" si="163"/>
        <v>space exploration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0">
        <f t="shared" si="160"/>
        <v>42307.041666666672</v>
      </c>
      <c r="K2622">
        <v>1441339242</v>
      </c>
      <c r="L2622" s="10">
        <f t="shared" si="161"/>
        <v>42270.16715277778</v>
      </c>
      <c r="M2622" t="b">
        <v>1</v>
      </c>
      <c r="N2622">
        <v>1251</v>
      </c>
      <c r="O2622" t="b">
        <v>1</v>
      </c>
      <c r="P2622" t="s">
        <v>8301</v>
      </c>
      <c r="Q2622" s="6">
        <f>E2622/D2622</f>
        <v>1.436523076923077</v>
      </c>
      <c r="R2622">
        <f>IFERROR(ROUND(E2622/N2622,0),0)</f>
        <v>75</v>
      </c>
      <c r="S2622" t="str">
        <f t="shared" si="162"/>
        <v>technology</v>
      </c>
      <c r="T2622" t="str">
        <f t="shared" si="163"/>
        <v>space exploration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0">
        <f t="shared" si="160"/>
        <v>42164.747546296298</v>
      </c>
      <c r="K2623">
        <v>1429638988</v>
      </c>
      <c r="L2623" s="10">
        <f t="shared" si="161"/>
        <v>42134.747546296298</v>
      </c>
      <c r="M2623" t="b">
        <v>1</v>
      </c>
      <c r="N2623">
        <v>465</v>
      </c>
      <c r="O2623" t="b">
        <v>1</v>
      </c>
      <c r="P2623" t="s">
        <v>8301</v>
      </c>
      <c r="Q2623" s="6">
        <f>E2623/D2623</f>
        <v>1.4588000000000001</v>
      </c>
      <c r="R2623">
        <f>IFERROR(ROUND(E2623/N2623,0),0)</f>
        <v>47</v>
      </c>
      <c r="S2623" t="str">
        <f t="shared" si="162"/>
        <v>technology</v>
      </c>
      <c r="T2623" t="str">
        <f t="shared" si="163"/>
        <v>space exploration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0">
        <f t="shared" si="160"/>
        <v>42753.74324074074</v>
      </c>
      <c r="K2624">
        <v>1479232216</v>
      </c>
      <c r="L2624" s="10">
        <f t="shared" si="161"/>
        <v>42708.74324074074</v>
      </c>
      <c r="M2624" t="b">
        <v>0</v>
      </c>
      <c r="N2624">
        <v>74</v>
      </c>
      <c r="O2624" t="b">
        <v>1</v>
      </c>
      <c r="P2624" t="s">
        <v>8301</v>
      </c>
      <c r="Q2624" s="6">
        <f>E2624/D2624</f>
        <v>1.3118399999999999</v>
      </c>
      <c r="R2624">
        <f>IFERROR(ROUND(E2624/N2624,0),0)</f>
        <v>27</v>
      </c>
      <c r="S2624" t="str">
        <f t="shared" si="162"/>
        <v>technology</v>
      </c>
      <c r="T2624" t="str">
        <f t="shared" si="163"/>
        <v>space exploration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0">
        <f t="shared" si="160"/>
        <v>42725.256550925929</v>
      </c>
      <c r="K2625">
        <v>1479449366</v>
      </c>
      <c r="L2625" s="10">
        <f t="shared" si="161"/>
        <v>42711.256550925929</v>
      </c>
      <c r="M2625" t="b">
        <v>0</v>
      </c>
      <c r="N2625">
        <v>62</v>
      </c>
      <c r="O2625" t="b">
        <v>1</v>
      </c>
      <c r="P2625" t="s">
        <v>8301</v>
      </c>
      <c r="Q2625" s="6">
        <f>E2625/D2625</f>
        <v>1.1399999999999999</v>
      </c>
      <c r="R2625">
        <f>IFERROR(ROUND(E2625/N2625,0),0)</f>
        <v>37</v>
      </c>
      <c r="S2625" t="str">
        <f t="shared" si="162"/>
        <v>technology</v>
      </c>
      <c r="T2625" t="str">
        <f t="shared" si="163"/>
        <v>space exploration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0">
        <f t="shared" si="160"/>
        <v>41184.421550925923</v>
      </c>
      <c r="K2626">
        <v>1345716422</v>
      </c>
      <c r="L2626" s="10">
        <f t="shared" si="161"/>
        <v>41163.421550925923</v>
      </c>
      <c r="M2626" t="b">
        <v>0</v>
      </c>
      <c r="N2626">
        <v>3468</v>
      </c>
      <c r="O2626" t="b">
        <v>1</v>
      </c>
      <c r="P2626" t="s">
        <v>8301</v>
      </c>
      <c r="Q2626" s="6">
        <f>E2626/D2626</f>
        <v>13.794206249999998</v>
      </c>
      <c r="R2626">
        <f>IFERROR(ROUND(E2626/N2626,0),0)</f>
        <v>32</v>
      </c>
      <c r="S2626" t="str">
        <f t="shared" si="162"/>
        <v>technology</v>
      </c>
      <c r="T2626" t="str">
        <f t="shared" si="163"/>
        <v>space exploration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0">
        <f t="shared" ref="J2627:J2690" si="164">(I2627/86400)+25569+(-5+24)</f>
        <v>42702.851944444439</v>
      </c>
      <c r="K2627">
        <v>1476559608</v>
      </c>
      <c r="L2627" s="10">
        <f t="shared" ref="L2627:L2690" si="165">(K2627/86400)+25569+(-5+24)</f>
        <v>42677.810277777782</v>
      </c>
      <c r="M2627" t="b">
        <v>0</v>
      </c>
      <c r="N2627">
        <v>52</v>
      </c>
      <c r="O2627" t="b">
        <v>1</v>
      </c>
      <c r="P2627" t="s">
        <v>8301</v>
      </c>
      <c r="Q2627" s="6">
        <f>E2627/D2627</f>
        <v>9.56</v>
      </c>
      <c r="R2627">
        <f>IFERROR(ROUND(E2627/N2627,0),0)</f>
        <v>28</v>
      </c>
      <c r="S2627" t="str">
        <f t="shared" ref="S2627:S2690" si="166">LEFT(P2627,FIND("/",P2627)-1)</f>
        <v>technology</v>
      </c>
      <c r="T2627" t="str">
        <f t="shared" ref="T2627:T2690" si="167">RIGHT(P2627,LEN(P2627)-FIND("/",P2627))</f>
        <v>space exploration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0">
        <f t="shared" si="164"/>
        <v>42177.628113425926</v>
      </c>
      <c r="K2628">
        <v>1430751869</v>
      </c>
      <c r="L2628" s="10">
        <f t="shared" si="165"/>
        <v>42147.628113425926</v>
      </c>
      <c r="M2628" t="b">
        <v>0</v>
      </c>
      <c r="N2628">
        <v>50</v>
      </c>
      <c r="O2628" t="b">
        <v>1</v>
      </c>
      <c r="P2628" t="s">
        <v>8301</v>
      </c>
      <c r="Q2628" s="6">
        <f>E2628/D2628</f>
        <v>1.1200000000000001</v>
      </c>
      <c r="R2628">
        <f>IFERROR(ROUND(E2628/N2628,0),0)</f>
        <v>56</v>
      </c>
      <c r="S2628" t="str">
        <f t="shared" si="166"/>
        <v>technology</v>
      </c>
      <c r="T2628" t="str">
        <f t="shared" si="167"/>
        <v>space exploration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0">
        <f t="shared" si="164"/>
        <v>42353.871076388888</v>
      </c>
      <c r="K2629">
        <v>1445975661</v>
      </c>
      <c r="L2629" s="10">
        <f t="shared" si="165"/>
        <v>42323.829409722224</v>
      </c>
      <c r="M2629" t="b">
        <v>0</v>
      </c>
      <c r="N2629">
        <v>45</v>
      </c>
      <c r="O2629" t="b">
        <v>1</v>
      </c>
      <c r="P2629" t="s">
        <v>8301</v>
      </c>
      <c r="Q2629" s="6">
        <f>E2629/D2629</f>
        <v>6.4666666666666668</v>
      </c>
      <c r="R2629">
        <f>IFERROR(ROUND(E2629/N2629,0),0)</f>
        <v>22</v>
      </c>
      <c r="S2629" t="str">
        <f t="shared" si="166"/>
        <v>technology</v>
      </c>
      <c r="T2629" t="str">
        <f t="shared" si="167"/>
        <v>space exploration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0">
        <f t="shared" si="164"/>
        <v>41992.966053240743</v>
      </c>
      <c r="K2630">
        <v>1415661067</v>
      </c>
      <c r="L2630" s="10">
        <f t="shared" si="165"/>
        <v>41972.966053240743</v>
      </c>
      <c r="M2630" t="b">
        <v>0</v>
      </c>
      <c r="N2630">
        <v>21</v>
      </c>
      <c r="O2630" t="b">
        <v>1</v>
      </c>
      <c r="P2630" t="s">
        <v>8301</v>
      </c>
      <c r="Q2630" s="6">
        <f>E2630/D2630</f>
        <v>1.1036948748510131</v>
      </c>
      <c r="R2630">
        <f>IFERROR(ROUND(E2630/N2630,0),0)</f>
        <v>44</v>
      </c>
      <c r="S2630" t="str">
        <f t="shared" si="166"/>
        <v>technology</v>
      </c>
      <c r="T2630" t="str">
        <f t="shared" si="167"/>
        <v>space exploration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0">
        <f t="shared" si="164"/>
        <v>42157.538449074069</v>
      </c>
      <c r="K2631">
        <v>1429016122</v>
      </c>
      <c r="L2631" s="10">
        <f t="shared" si="165"/>
        <v>42127.538449074069</v>
      </c>
      <c r="M2631" t="b">
        <v>0</v>
      </c>
      <c r="N2631">
        <v>100</v>
      </c>
      <c r="O2631" t="b">
        <v>1</v>
      </c>
      <c r="P2631" t="s">
        <v>8301</v>
      </c>
      <c r="Q2631" s="6">
        <f>E2631/D2631</f>
        <v>1.2774000000000001</v>
      </c>
      <c r="R2631">
        <f>IFERROR(ROUND(E2631/N2631,0),0)</f>
        <v>64</v>
      </c>
      <c r="S2631" t="str">
        <f t="shared" si="166"/>
        <v>technology</v>
      </c>
      <c r="T2631" t="str">
        <f t="shared" si="167"/>
        <v>space exploration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0">
        <f t="shared" si="164"/>
        <v>42570.416666666672</v>
      </c>
      <c r="K2632">
        <v>1464921112</v>
      </c>
      <c r="L2632" s="10">
        <f t="shared" si="165"/>
        <v>42543.105462962965</v>
      </c>
      <c r="M2632" t="b">
        <v>0</v>
      </c>
      <c r="N2632">
        <v>81</v>
      </c>
      <c r="O2632" t="b">
        <v>1</v>
      </c>
      <c r="P2632" t="s">
        <v>8301</v>
      </c>
      <c r="Q2632" s="6">
        <f>E2632/D2632</f>
        <v>1.579</v>
      </c>
      <c r="R2632">
        <f>IFERROR(ROUND(E2632/N2632,0),0)</f>
        <v>39</v>
      </c>
      <c r="S2632" t="str">
        <f t="shared" si="166"/>
        <v>technology</v>
      </c>
      <c r="T2632" t="str">
        <f t="shared" si="167"/>
        <v>space exploration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0">
        <f t="shared" si="164"/>
        <v>42265.169293981482</v>
      </c>
      <c r="K2633">
        <v>1438488227</v>
      </c>
      <c r="L2633" s="10">
        <f t="shared" si="165"/>
        <v>42237.169293981482</v>
      </c>
      <c r="M2633" t="b">
        <v>0</v>
      </c>
      <c r="N2633">
        <v>286</v>
      </c>
      <c r="O2633" t="b">
        <v>1</v>
      </c>
      <c r="P2633" t="s">
        <v>8301</v>
      </c>
      <c r="Q2633" s="6">
        <f>E2633/D2633</f>
        <v>1.1466525000000001</v>
      </c>
      <c r="R2633">
        <f>IFERROR(ROUND(E2633/N2633,0),0)</f>
        <v>80</v>
      </c>
      <c r="S2633" t="str">
        <f t="shared" si="166"/>
        <v>technology</v>
      </c>
      <c r="T2633" t="str">
        <f t="shared" si="167"/>
        <v>space exploration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0">
        <f t="shared" si="164"/>
        <v>42538.061793981484</v>
      </c>
      <c r="K2634">
        <v>1462325339</v>
      </c>
      <c r="L2634" s="10">
        <f t="shared" si="165"/>
        <v>42513.061793981484</v>
      </c>
      <c r="M2634" t="b">
        <v>0</v>
      </c>
      <c r="N2634">
        <v>42</v>
      </c>
      <c r="O2634" t="b">
        <v>1</v>
      </c>
      <c r="P2634" t="s">
        <v>8301</v>
      </c>
      <c r="Q2634" s="6">
        <f>E2634/D2634</f>
        <v>1.3700934579439252</v>
      </c>
      <c r="R2634">
        <f>IFERROR(ROUND(E2634/N2634,0),0)</f>
        <v>35</v>
      </c>
      <c r="S2634" t="str">
        <f t="shared" si="166"/>
        <v>technology</v>
      </c>
      <c r="T2634" t="str">
        <f t="shared" si="167"/>
        <v>space exploration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0">
        <f t="shared" si="164"/>
        <v>41716.958333333336</v>
      </c>
      <c r="K2635">
        <v>1390938332</v>
      </c>
      <c r="L2635" s="10">
        <f t="shared" si="165"/>
        <v>41686.823287037041</v>
      </c>
      <c r="M2635" t="b">
        <v>0</v>
      </c>
      <c r="N2635">
        <v>199</v>
      </c>
      <c r="O2635" t="b">
        <v>1</v>
      </c>
      <c r="P2635" t="s">
        <v>8301</v>
      </c>
      <c r="Q2635" s="6">
        <f>E2635/D2635</f>
        <v>3.5461999999999998</v>
      </c>
      <c r="R2635">
        <f>IFERROR(ROUND(E2635/N2635,0),0)</f>
        <v>89</v>
      </c>
      <c r="S2635" t="str">
        <f t="shared" si="166"/>
        <v>technology</v>
      </c>
      <c r="T2635" t="str">
        <f t="shared" si="167"/>
        <v>space exploration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0">
        <f t="shared" si="164"/>
        <v>42661.656493055554</v>
      </c>
      <c r="K2636">
        <v>1472571921</v>
      </c>
      <c r="L2636" s="10">
        <f t="shared" si="165"/>
        <v>42631.656493055554</v>
      </c>
      <c r="M2636" t="b">
        <v>0</v>
      </c>
      <c r="N2636">
        <v>25</v>
      </c>
      <c r="O2636" t="b">
        <v>1</v>
      </c>
      <c r="P2636" t="s">
        <v>8301</v>
      </c>
      <c r="Q2636" s="6">
        <f>E2636/D2636</f>
        <v>1.0602150537634409</v>
      </c>
      <c r="R2636">
        <f>IFERROR(ROUND(E2636/N2636,0),0)</f>
        <v>39</v>
      </c>
      <c r="S2636" t="str">
        <f t="shared" si="166"/>
        <v>technology</v>
      </c>
      <c r="T2636" t="str">
        <f t="shared" si="167"/>
        <v>space exploration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0">
        <f t="shared" si="164"/>
        <v>42091.909270833334</v>
      </c>
      <c r="K2637">
        <v>1422917361</v>
      </c>
      <c r="L2637" s="10">
        <f t="shared" si="165"/>
        <v>42056.950937500005</v>
      </c>
      <c r="M2637" t="b">
        <v>0</v>
      </c>
      <c r="N2637">
        <v>84</v>
      </c>
      <c r="O2637" t="b">
        <v>1</v>
      </c>
      <c r="P2637" t="s">
        <v>8301</v>
      </c>
      <c r="Q2637" s="6">
        <f>E2637/D2637</f>
        <v>1</v>
      </c>
      <c r="R2637">
        <f>IFERROR(ROUND(E2637/N2637,0),0)</f>
        <v>137</v>
      </c>
      <c r="S2637" t="str">
        <f t="shared" si="166"/>
        <v>technology</v>
      </c>
      <c r="T2637" t="str">
        <f t="shared" si="167"/>
        <v>space exploration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0">
        <f t="shared" si="164"/>
        <v>42678.041666666672</v>
      </c>
      <c r="K2638">
        <v>1474641914</v>
      </c>
      <c r="L2638" s="10">
        <f t="shared" si="165"/>
        <v>42655.614745370374</v>
      </c>
      <c r="M2638" t="b">
        <v>0</v>
      </c>
      <c r="N2638">
        <v>50</v>
      </c>
      <c r="O2638" t="b">
        <v>1</v>
      </c>
      <c r="P2638" t="s">
        <v>8301</v>
      </c>
      <c r="Q2638" s="6">
        <f>E2638/D2638</f>
        <v>1.873</v>
      </c>
      <c r="R2638">
        <f>IFERROR(ROUND(E2638/N2638,0),0)</f>
        <v>37</v>
      </c>
      <c r="S2638" t="str">
        <f t="shared" si="166"/>
        <v>technology</v>
      </c>
      <c r="T2638" t="str">
        <f t="shared" si="167"/>
        <v>space exploration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0">
        <f t="shared" si="164"/>
        <v>42674.549479166672</v>
      </c>
      <c r="K2639">
        <v>1474895475</v>
      </c>
      <c r="L2639" s="10">
        <f t="shared" si="165"/>
        <v>42658.549479166672</v>
      </c>
      <c r="M2639" t="b">
        <v>0</v>
      </c>
      <c r="N2639">
        <v>26</v>
      </c>
      <c r="O2639" t="b">
        <v>1</v>
      </c>
      <c r="P2639" t="s">
        <v>8301</v>
      </c>
      <c r="Q2639" s="6">
        <f>E2639/D2639</f>
        <v>1.6619999999999999</v>
      </c>
      <c r="R2639">
        <f>IFERROR(ROUND(E2639/N2639,0),0)</f>
        <v>32</v>
      </c>
      <c r="S2639" t="str">
        <f t="shared" si="166"/>
        <v>technology</v>
      </c>
      <c r="T2639" t="str">
        <f t="shared" si="167"/>
        <v>space exploration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0">
        <f t="shared" si="164"/>
        <v>42038.913136574076</v>
      </c>
      <c r="K2640">
        <v>1418766895</v>
      </c>
      <c r="L2640" s="10">
        <f t="shared" si="165"/>
        <v>42008.913136574076</v>
      </c>
      <c r="M2640" t="b">
        <v>0</v>
      </c>
      <c r="N2640">
        <v>14</v>
      </c>
      <c r="O2640" t="b">
        <v>1</v>
      </c>
      <c r="P2640" t="s">
        <v>8301</v>
      </c>
      <c r="Q2640" s="6">
        <f>E2640/D2640</f>
        <v>1.0172910662824208</v>
      </c>
      <c r="R2640">
        <f>IFERROR(ROUND(E2640/N2640,0),0)</f>
        <v>25</v>
      </c>
      <c r="S2640" t="str">
        <f t="shared" si="166"/>
        <v>technology</v>
      </c>
      <c r="T2640" t="str">
        <f t="shared" si="167"/>
        <v>space exploration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0">
        <f t="shared" si="164"/>
        <v>42073.86513888889</v>
      </c>
      <c r="K2641">
        <v>1421786748</v>
      </c>
      <c r="L2641" s="10">
        <f t="shared" si="165"/>
        <v>42043.86513888889</v>
      </c>
      <c r="M2641" t="b">
        <v>0</v>
      </c>
      <c r="N2641">
        <v>49</v>
      </c>
      <c r="O2641" t="b">
        <v>1</v>
      </c>
      <c r="P2641" t="s">
        <v>8301</v>
      </c>
      <c r="Q2641" s="6">
        <f>E2641/D2641</f>
        <v>1.64</v>
      </c>
      <c r="R2641">
        <f>IFERROR(ROUND(E2641/N2641,0),0)</f>
        <v>10</v>
      </c>
      <c r="S2641" t="str">
        <f t="shared" si="166"/>
        <v>technology</v>
      </c>
      <c r="T2641" t="str">
        <f t="shared" si="167"/>
        <v>space exploration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0">
        <f t="shared" si="164"/>
        <v>42182.160578703704</v>
      </c>
      <c r="K2642">
        <v>1428551474</v>
      </c>
      <c r="L2642" s="10">
        <f t="shared" si="165"/>
        <v>42122.160578703704</v>
      </c>
      <c r="M2642" t="b">
        <v>0</v>
      </c>
      <c r="N2642">
        <v>69</v>
      </c>
      <c r="O2642" t="b">
        <v>1</v>
      </c>
      <c r="P2642" t="s">
        <v>8301</v>
      </c>
      <c r="Q2642" s="6">
        <f>E2642/D2642</f>
        <v>1.0566666666666666</v>
      </c>
      <c r="R2642">
        <f>IFERROR(ROUND(E2642/N2642,0),0)</f>
        <v>46</v>
      </c>
      <c r="S2642" t="str">
        <f t="shared" si="166"/>
        <v>technology</v>
      </c>
      <c r="T2642" t="str">
        <f t="shared" si="167"/>
        <v>space exploration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0">
        <f t="shared" si="164"/>
        <v>41916.839583333334</v>
      </c>
      <c r="K2643">
        <v>1409341863</v>
      </c>
      <c r="L2643" s="10">
        <f t="shared" si="165"/>
        <v>41899.827118055553</v>
      </c>
      <c r="M2643" t="b">
        <v>0</v>
      </c>
      <c r="N2643">
        <v>1</v>
      </c>
      <c r="O2643" t="b">
        <v>0</v>
      </c>
      <c r="P2643" t="s">
        <v>8301</v>
      </c>
      <c r="Q2643" s="6">
        <f>E2643/D2643</f>
        <v>0.01</v>
      </c>
      <c r="R2643">
        <f>IFERROR(ROUND(E2643/N2643,0),0)</f>
        <v>15</v>
      </c>
      <c r="S2643" t="str">
        <f t="shared" si="166"/>
        <v>technology</v>
      </c>
      <c r="T2643" t="str">
        <f t="shared" si="167"/>
        <v>space exploration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0">
        <f t="shared" si="164"/>
        <v>42585.289583333331</v>
      </c>
      <c r="K2644">
        <v>1465970108</v>
      </c>
      <c r="L2644" s="10">
        <f t="shared" si="165"/>
        <v>42555.246620370366</v>
      </c>
      <c r="M2644" t="b">
        <v>0</v>
      </c>
      <c r="N2644">
        <v>0</v>
      </c>
      <c r="O2644" t="b">
        <v>0</v>
      </c>
      <c r="P2644" t="s">
        <v>8301</v>
      </c>
      <c r="Q2644" s="6">
        <f>E2644/D2644</f>
        <v>0</v>
      </c>
      <c r="R2644">
        <f>IFERROR(ROUND(E2644/N2644,0),0)</f>
        <v>0</v>
      </c>
      <c r="S2644" t="str">
        <f t="shared" si="166"/>
        <v>technology</v>
      </c>
      <c r="T2644" t="str">
        <f t="shared" si="167"/>
        <v>space exploration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0">
        <f t="shared" si="164"/>
        <v>42744.332638888889</v>
      </c>
      <c r="K2645">
        <v>1479218315</v>
      </c>
      <c r="L2645" s="10">
        <f t="shared" si="165"/>
        <v>42708.582349537042</v>
      </c>
      <c r="M2645" t="b">
        <v>1</v>
      </c>
      <c r="N2645">
        <v>1501</v>
      </c>
      <c r="O2645" t="b">
        <v>0</v>
      </c>
      <c r="P2645" t="s">
        <v>8301</v>
      </c>
      <c r="Q2645" s="6">
        <f>E2645/D2645</f>
        <v>0.33559730999999998</v>
      </c>
      <c r="R2645">
        <f>IFERROR(ROUND(E2645/N2645,0),0)</f>
        <v>224</v>
      </c>
      <c r="S2645" t="str">
        <f t="shared" si="166"/>
        <v>technology</v>
      </c>
      <c r="T2645" t="str">
        <f t="shared" si="167"/>
        <v>space exploration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0">
        <f t="shared" si="164"/>
        <v>42823.792071759264</v>
      </c>
      <c r="K2646">
        <v>1486580435</v>
      </c>
      <c r="L2646" s="10">
        <f t="shared" si="165"/>
        <v>42793.792071759264</v>
      </c>
      <c r="M2646" t="b">
        <v>1</v>
      </c>
      <c r="N2646">
        <v>52</v>
      </c>
      <c r="O2646" t="b">
        <v>0</v>
      </c>
      <c r="P2646" t="s">
        <v>8301</v>
      </c>
      <c r="Q2646" s="6">
        <f>E2646/D2646</f>
        <v>2.053E-2</v>
      </c>
      <c r="R2646">
        <f>IFERROR(ROUND(E2646/N2646,0),0)</f>
        <v>39</v>
      </c>
      <c r="S2646" t="str">
        <f t="shared" si="166"/>
        <v>technology</v>
      </c>
      <c r="T2646" t="str">
        <f t="shared" si="167"/>
        <v>space exploration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0">
        <f t="shared" si="164"/>
        <v>41970.884293981479</v>
      </c>
      <c r="K2647">
        <v>1412885603</v>
      </c>
      <c r="L2647" s="10">
        <f t="shared" si="165"/>
        <v>41940.842627314814</v>
      </c>
      <c r="M2647" t="b">
        <v>1</v>
      </c>
      <c r="N2647">
        <v>23</v>
      </c>
      <c r="O2647" t="b">
        <v>0</v>
      </c>
      <c r="P2647" t="s">
        <v>8301</v>
      </c>
      <c r="Q2647" s="6">
        <f>E2647/D2647</f>
        <v>0.105</v>
      </c>
      <c r="R2647">
        <f>IFERROR(ROUND(E2647/N2647,0),0)</f>
        <v>91</v>
      </c>
      <c r="S2647" t="str">
        <f t="shared" si="166"/>
        <v>technology</v>
      </c>
      <c r="T2647" t="str">
        <f t="shared" si="167"/>
        <v>space exploration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0">
        <f t="shared" si="164"/>
        <v>42275.313298611116</v>
      </c>
      <c r="K2648">
        <v>1439191869</v>
      </c>
      <c r="L2648" s="10">
        <f t="shared" si="165"/>
        <v>42245.313298611116</v>
      </c>
      <c r="M2648" t="b">
        <v>1</v>
      </c>
      <c r="N2648">
        <v>535</v>
      </c>
      <c r="O2648" t="b">
        <v>0</v>
      </c>
      <c r="P2648" t="s">
        <v>8301</v>
      </c>
      <c r="Q2648" s="6">
        <f>E2648/D2648</f>
        <v>8.4172839999999999E-2</v>
      </c>
      <c r="R2648">
        <f>IFERROR(ROUND(E2648/N2648,0),0)</f>
        <v>79</v>
      </c>
      <c r="S2648" t="str">
        <f t="shared" si="166"/>
        <v>technology</v>
      </c>
      <c r="T2648" t="str">
        <f t="shared" si="167"/>
        <v>space exploration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0">
        <f t="shared" si="164"/>
        <v>42249.261793981481</v>
      </c>
      <c r="K2649">
        <v>1436941019</v>
      </c>
      <c r="L2649" s="10">
        <f t="shared" si="165"/>
        <v>42219.261793981481</v>
      </c>
      <c r="M2649" t="b">
        <v>0</v>
      </c>
      <c r="N2649">
        <v>3</v>
      </c>
      <c r="O2649" t="b">
        <v>0</v>
      </c>
      <c r="P2649" t="s">
        <v>8301</v>
      </c>
      <c r="Q2649" s="6">
        <f>E2649/D2649</f>
        <v>1.44E-2</v>
      </c>
      <c r="R2649">
        <f>IFERROR(ROUND(E2649/N2649,0),0)</f>
        <v>12</v>
      </c>
      <c r="S2649" t="str">
        <f t="shared" si="166"/>
        <v>technology</v>
      </c>
      <c r="T2649" t="str">
        <f t="shared" si="167"/>
        <v>space exploration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0">
        <f t="shared" si="164"/>
        <v>42457.714814814812</v>
      </c>
      <c r="K2650">
        <v>1454951360</v>
      </c>
      <c r="L2650" s="10">
        <f t="shared" si="165"/>
        <v>42427.714814814812</v>
      </c>
      <c r="M2650" t="b">
        <v>0</v>
      </c>
      <c r="N2650">
        <v>6</v>
      </c>
      <c r="O2650" t="b">
        <v>0</v>
      </c>
      <c r="P2650" t="s">
        <v>8301</v>
      </c>
      <c r="Q2650" s="6">
        <f>E2650/D2650</f>
        <v>8.8333333333333337E-3</v>
      </c>
      <c r="R2650">
        <f>IFERROR(ROUND(E2650/N2650,0),0)</f>
        <v>18</v>
      </c>
      <c r="S2650" t="str">
        <f t="shared" si="166"/>
        <v>technology</v>
      </c>
      <c r="T2650" t="str">
        <f t="shared" si="167"/>
        <v>space exploration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0">
        <f t="shared" si="164"/>
        <v>42420.99700231482</v>
      </c>
      <c r="K2651">
        <v>1449186941</v>
      </c>
      <c r="L2651" s="10">
        <f t="shared" si="165"/>
        <v>42360.99700231482</v>
      </c>
      <c r="M2651" t="b">
        <v>0</v>
      </c>
      <c r="N2651">
        <v>3</v>
      </c>
      <c r="O2651" t="b">
        <v>0</v>
      </c>
      <c r="P2651" t="s">
        <v>8301</v>
      </c>
      <c r="Q2651" s="6">
        <f>E2651/D2651</f>
        <v>9.9200000000000004E-4</v>
      </c>
      <c r="R2651">
        <f>IFERROR(ROUND(E2651/N2651,0),0)</f>
        <v>41</v>
      </c>
      <c r="S2651" t="str">
        <f t="shared" si="166"/>
        <v>technology</v>
      </c>
      <c r="T2651" t="str">
        <f t="shared" si="167"/>
        <v>space exploration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0">
        <f t="shared" si="164"/>
        <v>42744.624340277776</v>
      </c>
      <c r="K2652">
        <v>1479740343</v>
      </c>
      <c r="L2652" s="10">
        <f t="shared" si="165"/>
        <v>42714.624340277776</v>
      </c>
      <c r="M2652" t="b">
        <v>0</v>
      </c>
      <c r="N2652">
        <v>5</v>
      </c>
      <c r="O2652" t="b">
        <v>0</v>
      </c>
      <c r="P2652" t="s">
        <v>8301</v>
      </c>
      <c r="Q2652" s="6">
        <f>E2652/D2652</f>
        <v>5.966666666666667E-3</v>
      </c>
      <c r="R2652">
        <f>IFERROR(ROUND(E2652/N2652,0),0)</f>
        <v>72</v>
      </c>
      <c r="S2652" t="str">
        <f t="shared" si="166"/>
        <v>technology</v>
      </c>
      <c r="T2652" t="str">
        <f t="shared" si="167"/>
        <v>space exploration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0">
        <f t="shared" si="164"/>
        <v>42374.805659722224</v>
      </c>
      <c r="K2653">
        <v>1447960809</v>
      </c>
      <c r="L2653" s="10">
        <f t="shared" si="165"/>
        <v>42346.805659722224</v>
      </c>
      <c r="M2653" t="b">
        <v>0</v>
      </c>
      <c r="N2653">
        <v>17</v>
      </c>
      <c r="O2653" t="b">
        <v>0</v>
      </c>
      <c r="P2653" t="s">
        <v>8301</v>
      </c>
      <c r="Q2653" s="6">
        <f>E2653/D2653</f>
        <v>1.8689285714285714E-2</v>
      </c>
      <c r="R2653">
        <f>IFERROR(ROUND(E2653/N2653,0),0)</f>
        <v>308</v>
      </c>
      <c r="S2653" t="str">
        <f t="shared" si="166"/>
        <v>technology</v>
      </c>
      <c r="T2653" t="str">
        <f t="shared" si="167"/>
        <v>space exploration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0">
        <f t="shared" si="164"/>
        <v>42002.158854166672</v>
      </c>
      <c r="K2654">
        <v>1415591325</v>
      </c>
      <c r="L2654" s="10">
        <f t="shared" si="165"/>
        <v>41972.158854166672</v>
      </c>
      <c r="M2654" t="b">
        <v>0</v>
      </c>
      <c r="N2654">
        <v>11</v>
      </c>
      <c r="O2654" t="b">
        <v>0</v>
      </c>
      <c r="P2654" t="s">
        <v>8301</v>
      </c>
      <c r="Q2654" s="6">
        <f>E2654/D2654</f>
        <v>8.8500000000000002E-3</v>
      </c>
      <c r="R2654">
        <f>IFERROR(ROUND(E2654/N2654,0),0)</f>
        <v>80</v>
      </c>
      <c r="S2654" t="str">
        <f t="shared" si="166"/>
        <v>technology</v>
      </c>
      <c r="T2654" t="str">
        <f t="shared" si="167"/>
        <v>space exploration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0">
        <f t="shared" si="164"/>
        <v>41822.166666666664</v>
      </c>
      <c r="K2655">
        <v>1399909127</v>
      </c>
      <c r="L2655" s="10">
        <f t="shared" si="165"/>
        <v>41790.651932870373</v>
      </c>
      <c r="M2655" t="b">
        <v>0</v>
      </c>
      <c r="N2655">
        <v>70</v>
      </c>
      <c r="O2655" t="b">
        <v>0</v>
      </c>
      <c r="P2655" t="s">
        <v>8301</v>
      </c>
      <c r="Q2655" s="6">
        <f>E2655/D2655</f>
        <v>0.1152156862745098</v>
      </c>
      <c r="R2655">
        <f>IFERROR(ROUND(E2655/N2655,0),0)</f>
        <v>84</v>
      </c>
      <c r="S2655" t="str">
        <f t="shared" si="166"/>
        <v>technology</v>
      </c>
      <c r="T2655" t="str">
        <f t="shared" si="167"/>
        <v>space exploration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0">
        <f t="shared" si="164"/>
        <v>42134.559328703705</v>
      </c>
      <c r="K2656">
        <v>1424442326</v>
      </c>
      <c r="L2656" s="10">
        <f t="shared" si="165"/>
        <v>42074.600995370369</v>
      </c>
      <c r="M2656" t="b">
        <v>0</v>
      </c>
      <c r="N2656">
        <v>6</v>
      </c>
      <c r="O2656" t="b">
        <v>0</v>
      </c>
      <c r="P2656" t="s">
        <v>8301</v>
      </c>
      <c r="Q2656" s="6">
        <f>E2656/D2656</f>
        <v>5.1000000000000004E-4</v>
      </c>
      <c r="R2656">
        <f>IFERROR(ROUND(E2656/N2656,0),0)</f>
        <v>9</v>
      </c>
      <c r="S2656" t="str">
        <f t="shared" si="166"/>
        <v>technology</v>
      </c>
      <c r="T2656" t="str">
        <f t="shared" si="167"/>
        <v>space exploration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0">
        <f t="shared" si="164"/>
        <v>42428.833333333328</v>
      </c>
      <c r="K2657">
        <v>1452631647</v>
      </c>
      <c r="L2657" s="10">
        <f t="shared" si="165"/>
        <v>42400.866284722222</v>
      </c>
      <c r="M2657" t="b">
        <v>0</v>
      </c>
      <c r="N2657">
        <v>43</v>
      </c>
      <c r="O2657" t="b">
        <v>0</v>
      </c>
      <c r="P2657" t="s">
        <v>8301</v>
      </c>
      <c r="Q2657" s="6">
        <f>E2657/D2657</f>
        <v>0.21033333333333334</v>
      </c>
      <c r="R2657">
        <f>IFERROR(ROUND(E2657/N2657,0),0)</f>
        <v>73</v>
      </c>
      <c r="S2657" t="str">
        <f t="shared" si="166"/>
        <v>technology</v>
      </c>
      <c r="T2657" t="str">
        <f t="shared" si="167"/>
        <v>space exploration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0">
        <f t="shared" si="164"/>
        <v>42825.791666666672</v>
      </c>
      <c r="K2658">
        <v>1485966688</v>
      </c>
      <c r="L2658" s="10">
        <f t="shared" si="165"/>
        <v>42786.688518518524</v>
      </c>
      <c r="M2658" t="b">
        <v>0</v>
      </c>
      <c r="N2658">
        <v>152</v>
      </c>
      <c r="O2658" t="b">
        <v>0</v>
      </c>
      <c r="P2658" t="s">
        <v>8301</v>
      </c>
      <c r="Q2658" s="6">
        <f>E2658/D2658</f>
        <v>0.11436666666666667</v>
      </c>
      <c r="R2658">
        <f>IFERROR(ROUND(E2658/N2658,0),0)</f>
        <v>113</v>
      </c>
      <c r="S2658" t="str">
        <f t="shared" si="166"/>
        <v>technology</v>
      </c>
      <c r="T2658" t="str">
        <f t="shared" si="167"/>
        <v>space exploration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0">
        <f t="shared" si="164"/>
        <v>42604.0625</v>
      </c>
      <c r="K2659">
        <v>1467325053</v>
      </c>
      <c r="L2659" s="10">
        <f t="shared" si="165"/>
        <v>42570.928854166668</v>
      </c>
      <c r="M2659" t="b">
        <v>0</v>
      </c>
      <c r="N2659">
        <v>59</v>
      </c>
      <c r="O2659" t="b">
        <v>0</v>
      </c>
      <c r="P2659" t="s">
        <v>8301</v>
      </c>
      <c r="Q2659" s="6">
        <f>E2659/D2659</f>
        <v>0.18737933333333334</v>
      </c>
      <c r="R2659">
        <f>IFERROR(ROUND(E2659/N2659,0),0)</f>
        <v>95</v>
      </c>
      <c r="S2659" t="str">
        <f t="shared" si="166"/>
        <v>technology</v>
      </c>
      <c r="T2659" t="str">
        <f t="shared" si="167"/>
        <v>space exploration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0">
        <f t="shared" si="164"/>
        <v>42600.884189814809</v>
      </c>
      <c r="K2660">
        <v>1467321194</v>
      </c>
      <c r="L2660" s="10">
        <f t="shared" si="165"/>
        <v>42570.884189814809</v>
      </c>
      <c r="M2660" t="b">
        <v>0</v>
      </c>
      <c r="N2660">
        <v>4</v>
      </c>
      <c r="O2660" t="b">
        <v>0</v>
      </c>
      <c r="P2660" t="s">
        <v>8301</v>
      </c>
      <c r="Q2660" s="6">
        <f>E2660/D2660</f>
        <v>9.2857142857142856E-4</v>
      </c>
      <c r="R2660">
        <f>IFERROR(ROUND(E2660/N2660,0),0)</f>
        <v>23</v>
      </c>
      <c r="S2660" t="str">
        <f t="shared" si="166"/>
        <v>technology</v>
      </c>
      <c r="T2660" t="str">
        <f t="shared" si="167"/>
        <v>space exploration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0">
        <f t="shared" si="164"/>
        <v>42131.069560185184</v>
      </c>
      <c r="K2661">
        <v>1426729210</v>
      </c>
      <c r="L2661" s="10">
        <f t="shared" si="165"/>
        <v>42101.069560185184</v>
      </c>
      <c r="M2661" t="b">
        <v>0</v>
      </c>
      <c r="N2661">
        <v>10</v>
      </c>
      <c r="O2661" t="b">
        <v>0</v>
      </c>
      <c r="P2661" t="s">
        <v>8301</v>
      </c>
      <c r="Q2661" s="6">
        <f>E2661/D2661</f>
        <v>2.720408163265306E-2</v>
      </c>
      <c r="R2661">
        <f>IFERROR(ROUND(E2661/N2661,0),0)</f>
        <v>133</v>
      </c>
      <c r="S2661" t="str">
        <f t="shared" si="166"/>
        <v>technology</v>
      </c>
      <c r="T2661" t="str">
        <f t="shared" si="167"/>
        <v>space exploration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0">
        <f t="shared" si="164"/>
        <v>42351.754837962959</v>
      </c>
      <c r="K2662">
        <v>1443200818</v>
      </c>
      <c r="L2662" s="10">
        <f t="shared" si="165"/>
        <v>42291.713171296295</v>
      </c>
      <c r="M2662" t="b">
        <v>0</v>
      </c>
      <c r="N2662">
        <v>5</v>
      </c>
      <c r="O2662" t="b">
        <v>0</v>
      </c>
      <c r="P2662" t="s">
        <v>8301</v>
      </c>
      <c r="Q2662" s="6">
        <f>E2662/D2662</f>
        <v>9.5E-4</v>
      </c>
      <c r="R2662">
        <f>IFERROR(ROUND(E2662/N2662,0),0)</f>
        <v>4</v>
      </c>
      <c r="S2662" t="str">
        <f t="shared" si="166"/>
        <v>technology</v>
      </c>
      <c r="T2662" t="str">
        <f t="shared" si="167"/>
        <v>space exploration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0">
        <f t="shared" si="164"/>
        <v>41591.958449074074</v>
      </c>
      <c r="K2663">
        <v>1380150010</v>
      </c>
      <c r="L2663" s="10">
        <f t="shared" si="165"/>
        <v>41561.958449074074</v>
      </c>
      <c r="M2663" t="b">
        <v>0</v>
      </c>
      <c r="N2663">
        <v>60</v>
      </c>
      <c r="O2663" t="b">
        <v>1</v>
      </c>
      <c r="P2663" t="s">
        <v>8302</v>
      </c>
      <c r="Q2663" s="6">
        <f>E2663/D2663</f>
        <v>1.0289999999999999</v>
      </c>
      <c r="R2663">
        <f>IFERROR(ROUND(E2663/N2663,0),0)</f>
        <v>86</v>
      </c>
      <c r="S2663" t="str">
        <f t="shared" si="166"/>
        <v>technology</v>
      </c>
      <c r="T2663" t="str">
        <f t="shared" si="167"/>
        <v>makerspaces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0">
        <f t="shared" si="164"/>
        <v>42256.746678240743</v>
      </c>
      <c r="K2664">
        <v>1437587713</v>
      </c>
      <c r="L2664" s="10">
        <f t="shared" si="165"/>
        <v>42226.746678240743</v>
      </c>
      <c r="M2664" t="b">
        <v>0</v>
      </c>
      <c r="N2664">
        <v>80</v>
      </c>
      <c r="O2664" t="b">
        <v>1</v>
      </c>
      <c r="P2664" t="s">
        <v>8302</v>
      </c>
      <c r="Q2664" s="6">
        <f>E2664/D2664</f>
        <v>1.0680000000000001</v>
      </c>
      <c r="R2664">
        <f>IFERROR(ROUND(E2664/N2664,0),0)</f>
        <v>267</v>
      </c>
      <c r="S2664" t="str">
        <f t="shared" si="166"/>
        <v>technology</v>
      </c>
      <c r="T2664" t="str">
        <f t="shared" si="167"/>
        <v>makerspaces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0">
        <f t="shared" si="164"/>
        <v>42270.625</v>
      </c>
      <c r="K2665">
        <v>1438873007</v>
      </c>
      <c r="L2665" s="10">
        <f t="shared" si="165"/>
        <v>42241.622766203705</v>
      </c>
      <c r="M2665" t="b">
        <v>0</v>
      </c>
      <c r="N2665">
        <v>56</v>
      </c>
      <c r="O2665" t="b">
        <v>1</v>
      </c>
      <c r="P2665" t="s">
        <v>8302</v>
      </c>
      <c r="Q2665" s="6">
        <f>E2665/D2665</f>
        <v>1.0459624999999999</v>
      </c>
      <c r="R2665">
        <f>IFERROR(ROUND(E2665/N2665,0),0)</f>
        <v>374</v>
      </c>
      <c r="S2665" t="str">
        <f t="shared" si="166"/>
        <v>technology</v>
      </c>
      <c r="T2665" t="str">
        <f t="shared" si="167"/>
        <v>makerspaces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0">
        <f t="shared" si="164"/>
        <v>42366.290972222225</v>
      </c>
      <c r="K2666">
        <v>1446683797</v>
      </c>
      <c r="L2666" s="10">
        <f t="shared" si="165"/>
        <v>42332.02542824074</v>
      </c>
      <c r="M2666" t="b">
        <v>0</v>
      </c>
      <c r="N2666">
        <v>104</v>
      </c>
      <c r="O2666" t="b">
        <v>1</v>
      </c>
      <c r="P2666" t="s">
        <v>8302</v>
      </c>
      <c r="Q2666" s="6">
        <f>E2666/D2666</f>
        <v>1.0342857142857143</v>
      </c>
      <c r="R2666">
        <f>IFERROR(ROUND(E2666/N2666,0),0)</f>
        <v>174</v>
      </c>
      <c r="S2666" t="str">
        <f t="shared" si="166"/>
        <v>technology</v>
      </c>
      <c r="T2666" t="str">
        <f t="shared" si="167"/>
        <v>makerspaces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0">
        <f t="shared" si="164"/>
        <v>42147.895532407405</v>
      </c>
      <c r="K2667">
        <v>1426886974</v>
      </c>
      <c r="L2667" s="10">
        <f t="shared" si="165"/>
        <v>42102.895532407405</v>
      </c>
      <c r="M2667" t="b">
        <v>0</v>
      </c>
      <c r="N2667">
        <v>46</v>
      </c>
      <c r="O2667" t="b">
        <v>1</v>
      </c>
      <c r="P2667" t="s">
        <v>8302</v>
      </c>
      <c r="Q2667" s="6">
        <f>E2667/D2667</f>
        <v>1.2314285714285715</v>
      </c>
      <c r="R2667">
        <f>IFERROR(ROUND(E2667/N2667,0),0)</f>
        <v>94</v>
      </c>
      <c r="S2667" t="str">
        <f t="shared" si="166"/>
        <v>technology</v>
      </c>
      <c r="T2667" t="str">
        <f t="shared" si="167"/>
        <v>makerspaces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0">
        <f t="shared" si="164"/>
        <v>42291.875</v>
      </c>
      <c r="K2668">
        <v>1440008439</v>
      </c>
      <c r="L2668" s="10">
        <f t="shared" si="165"/>
        <v>42254.764340277776</v>
      </c>
      <c r="M2668" t="b">
        <v>0</v>
      </c>
      <c r="N2668">
        <v>206</v>
      </c>
      <c r="O2668" t="b">
        <v>1</v>
      </c>
      <c r="P2668" t="s">
        <v>8302</v>
      </c>
      <c r="Q2668" s="6">
        <f>E2668/D2668</f>
        <v>1.592951</v>
      </c>
      <c r="R2668">
        <f>IFERROR(ROUND(E2668/N2668,0),0)</f>
        <v>77</v>
      </c>
      <c r="S2668" t="str">
        <f t="shared" si="166"/>
        <v>technology</v>
      </c>
      <c r="T2668" t="str">
        <f t="shared" si="167"/>
        <v>makerspaces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0">
        <f t="shared" si="164"/>
        <v>42429.926111111112</v>
      </c>
      <c r="K2669">
        <v>1452550416</v>
      </c>
      <c r="L2669" s="10">
        <f t="shared" si="165"/>
        <v>42399.926111111112</v>
      </c>
      <c r="M2669" t="b">
        <v>0</v>
      </c>
      <c r="N2669">
        <v>18</v>
      </c>
      <c r="O2669" t="b">
        <v>1</v>
      </c>
      <c r="P2669" t="s">
        <v>8302</v>
      </c>
      <c r="Q2669" s="6">
        <f>E2669/D2669</f>
        <v>1.1066666666666667</v>
      </c>
      <c r="R2669">
        <f>IFERROR(ROUND(E2669/N2669,0),0)</f>
        <v>92</v>
      </c>
      <c r="S2669" t="str">
        <f t="shared" si="166"/>
        <v>technology</v>
      </c>
      <c r="T2669" t="str">
        <f t="shared" si="167"/>
        <v>makerspaces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0">
        <f t="shared" si="164"/>
        <v>42336.60555555555</v>
      </c>
      <c r="K2670">
        <v>1443449265</v>
      </c>
      <c r="L2670" s="10">
        <f t="shared" si="165"/>
        <v>42294.58871527778</v>
      </c>
      <c r="M2670" t="b">
        <v>0</v>
      </c>
      <c r="N2670">
        <v>28</v>
      </c>
      <c r="O2670" t="b">
        <v>1</v>
      </c>
      <c r="P2670" t="s">
        <v>8302</v>
      </c>
      <c r="Q2670" s="6">
        <f>E2670/D2670</f>
        <v>1.7070000000000001</v>
      </c>
      <c r="R2670">
        <f>IFERROR(ROUND(E2670/N2670,0),0)</f>
        <v>61</v>
      </c>
      <c r="S2670" t="str">
        <f t="shared" si="166"/>
        <v>technology</v>
      </c>
      <c r="T2670" t="str">
        <f t="shared" si="167"/>
        <v>makerspaces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0">
        <f t="shared" si="164"/>
        <v>42398.035833333328</v>
      </c>
      <c r="K2671">
        <v>1447203096</v>
      </c>
      <c r="L2671" s="10">
        <f t="shared" si="165"/>
        <v>42338.035833333328</v>
      </c>
      <c r="M2671" t="b">
        <v>0</v>
      </c>
      <c r="N2671">
        <v>11</v>
      </c>
      <c r="O2671" t="b">
        <v>1</v>
      </c>
      <c r="P2671" t="s">
        <v>8302</v>
      </c>
      <c r="Q2671" s="6">
        <f>E2671/D2671</f>
        <v>1.25125</v>
      </c>
      <c r="R2671">
        <f>IFERROR(ROUND(E2671/N2671,0),0)</f>
        <v>91</v>
      </c>
      <c r="S2671" t="str">
        <f t="shared" si="166"/>
        <v>technology</v>
      </c>
      <c r="T2671" t="str">
        <f t="shared" si="167"/>
        <v>makerspaces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0">
        <f t="shared" si="164"/>
        <v>41868.020601851851</v>
      </c>
      <c r="K2672">
        <v>1404174580</v>
      </c>
      <c r="L2672" s="10">
        <f t="shared" si="165"/>
        <v>41840.020601851851</v>
      </c>
      <c r="M2672" t="b">
        <v>1</v>
      </c>
      <c r="N2672">
        <v>60</v>
      </c>
      <c r="O2672" t="b">
        <v>0</v>
      </c>
      <c r="P2672" t="s">
        <v>8302</v>
      </c>
      <c r="Q2672" s="6">
        <f>E2672/D2672</f>
        <v>6.4158609339642042E-2</v>
      </c>
      <c r="R2672">
        <f>IFERROR(ROUND(E2672/N2672,0),0)</f>
        <v>42</v>
      </c>
      <c r="S2672" t="str">
        <f t="shared" si="166"/>
        <v>technology</v>
      </c>
      <c r="T2672" t="str">
        <f t="shared" si="167"/>
        <v>makerspaces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0">
        <f t="shared" si="164"/>
        <v>42011.818055555559</v>
      </c>
      <c r="K2673">
        <v>1416419916</v>
      </c>
      <c r="L2673" s="10">
        <f t="shared" si="165"/>
        <v>41981.749027777776</v>
      </c>
      <c r="M2673" t="b">
        <v>1</v>
      </c>
      <c r="N2673">
        <v>84</v>
      </c>
      <c r="O2673" t="b">
        <v>0</v>
      </c>
      <c r="P2673" t="s">
        <v>8302</v>
      </c>
      <c r="Q2673" s="6">
        <f>E2673/D2673</f>
        <v>0.11344</v>
      </c>
      <c r="R2673">
        <f>IFERROR(ROUND(E2673/N2673,0),0)</f>
        <v>34</v>
      </c>
      <c r="S2673" t="str">
        <f t="shared" si="166"/>
        <v>technology</v>
      </c>
      <c r="T2673" t="str">
        <f t="shared" si="167"/>
        <v>makerspaces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0">
        <f t="shared" si="164"/>
        <v>42385.25</v>
      </c>
      <c r="K2674">
        <v>1449436390</v>
      </c>
      <c r="L2674" s="10">
        <f t="shared" si="165"/>
        <v>42363.884143518517</v>
      </c>
      <c r="M2674" t="b">
        <v>1</v>
      </c>
      <c r="N2674">
        <v>47</v>
      </c>
      <c r="O2674" t="b">
        <v>0</v>
      </c>
      <c r="P2674" t="s">
        <v>8302</v>
      </c>
      <c r="Q2674" s="6">
        <f>E2674/D2674</f>
        <v>0.33189999999999997</v>
      </c>
      <c r="R2674">
        <f>IFERROR(ROUND(E2674/N2674,0),0)</f>
        <v>71</v>
      </c>
      <c r="S2674" t="str">
        <f t="shared" si="166"/>
        <v>technology</v>
      </c>
      <c r="T2674" t="str">
        <f t="shared" si="167"/>
        <v>makerspaces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0">
        <f t="shared" si="164"/>
        <v>41960.947916666664</v>
      </c>
      <c r="K2675">
        <v>1412081999</v>
      </c>
      <c r="L2675" s="10">
        <f t="shared" si="165"/>
        <v>41931.541655092595</v>
      </c>
      <c r="M2675" t="b">
        <v>1</v>
      </c>
      <c r="N2675">
        <v>66</v>
      </c>
      <c r="O2675" t="b">
        <v>0</v>
      </c>
      <c r="P2675" t="s">
        <v>8302</v>
      </c>
      <c r="Q2675" s="6">
        <f>E2675/D2675</f>
        <v>0.27579999999999999</v>
      </c>
      <c r="R2675">
        <f>IFERROR(ROUND(E2675/N2675,0),0)</f>
        <v>167</v>
      </c>
      <c r="S2675" t="str">
        <f t="shared" si="166"/>
        <v>technology</v>
      </c>
      <c r="T2675" t="str">
        <f t="shared" si="167"/>
        <v>makerspaces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0">
        <f t="shared" si="164"/>
        <v>42575.207638888889</v>
      </c>
      <c r="K2676">
        <v>1465398670</v>
      </c>
      <c r="L2676" s="10">
        <f t="shared" si="165"/>
        <v>42548.632754629631</v>
      </c>
      <c r="M2676" t="b">
        <v>1</v>
      </c>
      <c r="N2676">
        <v>171</v>
      </c>
      <c r="O2676" t="b">
        <v>0</v>
      </c>
      <c r="P2676" t="s">
        <v>8302</v>
      </c>
      <c r="Q2676" s="6">
        <f>E2676/D2676</f>
        <v>0.62839999999999996</v>
      </c>
      <c r="R2676">
        <f>IFERROR(ROUND(E2676/N2676,0),0)</f>
        <v>129</v>
      </c>
      <c r="S2676" t="str">
        <f t="shared" si="166"/>
        <v>technology</v>
      </c>
      <c r="T2676" t="str">
        <f t="shared" si="167"/>
        <v>makerspaces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0">
        <f t="shared" si="164"/>
        <v>41972.899178240739</v>
      </c>
      <c r="K2677">
        <v>1413059689</v>
      </c>
      <c r="L2677" s="10">
        <f t="shared" si="165"/>
        <v>41942.857511574075</v>
      </c>
      <c r="M2677" t="b">
        <v>1</v>
      </c>
      <c r="N2677">
        <v>29</v>
      </c>
      <c r="O2677" t="b">
        <v>0</v>
      </c>
      <c r="P2677" t="s">
        <v>8302</v>
      </c>
      <c r="Q2677" s="6">
        <f>E2677/D2677</f>
        <v>7.5880000000000003E-2</v>
      </c>
      <c r="R2677">
        <f>IFERROR(ROUND(E2677/N2677,0),0)</f>
        <v>65</v>
      </c>
      <c r="S2677" t="str">
        <f t="shared" si="166"/>
        <v>technology</v>
      </c>
      <c r="T2677" t="str">
        <f t="shared" si="167"/>
        <v>makerspaces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0">
        <f t="shared" si="164"/>
        <v>42531.624699074076</v>
      </c>
      <c r="K2678">
        <v>1461337174</v>
      </c>
      <c r="L2678" s="10">
        <f t="shared" si="165"/>
        <v>42501.624699074076</v>
      </c>
      <c r="M2678" t="b">
        <v>0</v>
      </c>
      <c r="N2678">
        <v>9</v>
      </c>
      <c r="O2678" t="b">
        <v>0</v>
      </c>
      <c r="P2678" t="s">
        <v>8302</v>
      </c>
      <c r="Q2678" s="6">
        <f>E2678/D2678</f>
        <v>0.50380952380952382</v>
      </c>
      <c r="R2678">
        <f>IFERROR(ROUND(E2678/N2678,0),0)</f>
        <v>118</v>
      </c>
      <c r="S2678" t="str">
        <f t="shared" si="166"/>
        <v>technology</v>
      </c>
      <c r="T2678" t="str">
        <f t="shared" si="167"/>
        <v>makerspaces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0">
        <f t="shared" si="164"/>
        <v>41842.029432870375</v>
      </c>
      <c r="K2679">
        <v>1401756143</v>
      </c>
      <c r="L2679" s="10">
        <f t="shared" si="165"/>
        <v>41812.029432870375</v>
      </c>
      <c r="M2679" t="b">
        <v>0</v>
      </c>
      <c r="N2679">
        <v>27</v>
      </c>
      <c r="O2679" t="b">
        <v>0</v>
      </c>
      <c r="P2679" t="s">
        <v>8302</v>
      </c>
      <c r="Q2679" s="6">
        <f>E2679/D2679</f>
        <v>0.17512820512820512</v>
      </c>
      <c r="R2679">
        <f>IFERROR(ROUND(E2679/N2679,0),0)</f>
        <v>126</v>
      </c>
      <c r="S2679" t="str">
        <f t="shared" si="166"/>
        <v>technology</v>
      </c>
      <c r="T2679" t="str">
        <f t="shared" si="167"/>
        <v>makerspaces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0">
        <f t="shared" si="164"/>
        <v>42290.798206018517</v>
      </c>
      <c r="K2680">
        <v>1440529765</v>
      </c>
      <c r="L2680" s="10">
        <f t="shared" si="165"/>
        <v>42260.798206018517</v>
      </c>
      <c r="M2680" t="b">
        <v>0</v>
      </c>
      <c r="N2680">
        <v>2</v>
      </c>
      <c r="O2680" t="b">
        <v>0</v>
      </c>
      <c r="P2680" t="s">
        <v>8302</v>
      </c>
      <c r="Q2680" s="6">
        <f>E2680/D2680</f>
        <v>1.3750000000000001E-4</v>
      </c>
      <c r="R2680">
        <f>IFERROR(ROUND(E2680/N2680,0),0)</f>
        <v>550</v>
      </c>
      <c r="S2680" t="str">
        <f t="shared" si="166"/>
        <v>technology</v>
      </c>
      <c r="T2680" t="str">
        <f t="shared" si="167"/>
        <v>makerspaces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0">
        <f t="shared" si="164"/>
        <v>42082.001087962963</v>
      </c>
      <c r="K2681">
        <v>1422489694</v>
      </c>
      <c r="L2681" s="10">
        <f t="shared" si="165"/>
        <v>42052.001087962963</v>
      </c>
      <c r="M2681" t="b">
        <v>0</v>
      </c>
      <c r="N2681">
        <v>3</v>
      </c>
      <c r="O2681" t="b">
        <v>0</v>
      </c>
      <c r="P2681" t="s">
        <v>8302</v>
      </c>
      <c r="Q2681" s="6">
        <f>E2681/D2681</f>
        <v>3.3E-3</v>
      </c>
      <c r="R2681">
        <f>IFERROR(ROUND(E2681/N2681,0),0)</f>
        <v>44</v>
      </c>
      <c r="S2681" t="str">
        <f t="shared" si="166"/>
        <v>technology</v>
      </c>
      <c r="T2681" t="str">
        <f t="shared" si="167"/>
        <v>makerspaces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0">
        <f t="shared" si="164"/>
        <v>42485.170034722221</v>
      </c>
      <c r="K2682">
        <v>1457327091</v>
      </c>
      <c r="L2682" s="10">
        <f t="shared" si="165"/>
        <v>42455.211701388893</v>
      </c>
      <c r="M2682" t="b">
        <v>0</v>
      </c>
      <c r="N2682">
        <v>4</v>
      </c>
      <c r="O2682" t="b">
        <v>0</v>
      </c>
      <c r="P2682" t="s">
        <v>8302</v>
      </c>
      <c r="Q2682" s="6">
        <f>E2682/D2682</f>
        <v>8.6250000000000007E-3</v>
      </c>
      <c r="R2682">
        <f>IFERROR(ROUND(E2682/N2682,0),0)</f>
        <v>69</v>
      </c>
      <c r="S2682" t="str">
        <f t="shared" si="166"/>
        <v>technology</v>
      </c>
      <c r="T2682" t="str">
        <f t="shared" si="167"/>
        <v>makerspaces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0">
        <f t="shared" si="164"/>
        <v>41849.895254629628</v>
      </c>
      <c r="K2683">
        <v>1402867750</v>
      </c>
      <c r="L2683" s="10">
        <f t="shared" si="165"/>
        <v>41824.895254629628</v>
      </c>
      <c r="M2683" t="b">
        <v>0</v>
      </c>
      <c r="N2683">
        <v>2</v>
      </c>
      <c r="O2683" t="b">
        <v>0</v>
      </c>
      <c r="P2683" t="s">
        <v>8284</v>
      </c>
      <c r="Q2683" s="6">
        <f>E2683/D2683</f>
        <v>6.875E-3</v>
      </c>
      <c r="R2683">
        <f>IFERROR(ROUND(E2683/N2683,0),0)</f>
        <v>28</v>
      </c>
      <c r="S2683" t="str">
        <f t="shared" si="166"/>
        <v>food</v>
      </c>
      <c r="T2683" t="str">
        <f t="shared" si="167"/>
        <v>food trucks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0">
        <f t="shared" si="164"/>
        <v>41984.249305555553</v>
      </c>
      <c r="K2684">
        <v>1413838540</v>
      </c>
      <c r="L2684" s="10">
        <f t="shared" si="165"/>
        <v>41951.871990740743</v>
      </c>
      <c r="M2684" t="b">
        <v>0</v>
      </c>
      <c r="N2684">
        <v>20</v>
      </c>
      <c r="O2684" t="b">
        <v>0</v>
      </c>
      <c r="P2684" t="s">
        <v>8284</v>
      </c>
      <c r="Q2684" s="6">
        <f>E2684/D2684</f>
        <v>0.28299999999999997</v>
      </c>
      <c r="R2684">
        <f>IFERROR(ROUND(E2684/N2684,0),0)</f>
        <v>85</v>
      </c>
      <c r="S2684" t="str">
        <f t="shared" si="166"/>
        <v>food</v>
      </c>
      <c r="T2684" t="str">
        <f t="shared" si="167"/>
        <v>food trucks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0">
        <f t="shared" si="164"/>
        <v>42083.75509259259</v>
      </c>
      <c r="K2685">
        <v>1422641240</v>
      </c>
      <c r="L2685" s="10">
        <f t="shared" si="165"/>
        <v>42053.75509259259</v>
      </c>
      <c r="M2685" t="b">
        <v>0</v>
      </c>
      <c r="N2685">
        <v>3</v>
      </c>
      <c r="O2685" t="b">
        <v>0</v>
      </c>
      <c r="P2685" t="s">
        <v>8284</v>
      </c>
      <c r="Q2685" s="6">
        <f>E2685/D2685</f>
        <v>2.3999999999999998E-3</v>
      </c>
      <c r="R2685">
        <f>IFERROR(ROUND(E2685/N2685,0),0)</f>
        <v>12</v>
      </c>
      <c r="S2685" t="str">
        <f t="shared" si="166"/>
        <v>food</v>
      </c>
      <c r="T2685" t="str">
        <f t="shared" si="167"/>
        <v>food trucks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0">
        <f t="shared" si="164"/>
        <v>41879.914641203708</v>
      </c>
      <c r="K2686">
        <v>1404165425</v>
      </c>
      <c r="L2686" s="10">
        <f t="shared" si="165"/>
        <v>41839.914641203708</v>
      </c>
      <c r="M2686" t="b">
        <v>0</v>
      </c>
      <c r="N2686">
        <v>4</v>
      </c>
      <c r="O2686" t="b">
        <v>0</v>
      </c>
      <c r="P2686" t="s">
        <v>8284</v>
      </c>
      <c r="Q2686" s="6">
        <f>E2686/D2686</f>
        <v>1.1428571428571429E-2</v>
      </c>
      <c r="R2686">
        <f>IFERROR(ROUND(E2686/N2686,0),0)</f>
        <v>200</v>
      </c>
      <c r="S2686" t="str">
        <f t="shared" si="166"/>
        <v>food</v>
      </c>
      <c r="T2686" t="str">
        <f t="shared" si="167"/>
        <v>food trucks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0">
        <f t="shared" si="164"/>
        <v>42140.654282407406</v>
      </c>
      <c r="K2687">
        <v>1424968930</v>
      </c>
      <c r="L2687" s="10">
        <f t="shared" si="165"/>
        <v>42080.69594907407</v>
      </c>
      <c r="M2687" t="b">
        <v>0</v>
      </c>
      <c r="N2687">
        <v>1</v>
      </c>
      <c r="O2687" t="b">
        <v>0</v>
      </c>
      <c r="P2687" t="s">
        <v>8284</v>
      </c>
      <c r="Q2687" s="6">
        <f>E2687/D2687</f>
        <v>2.0000000000000001E-4</v>
      </c>
      <c r="R2687">
        <f>IFERROR(ROUND(E2687/N2687,0),0)</f>
        <v>10</v>
      </c>
      <c r="S2687" t="str">
        <f t="shared" si="166"/>
        <v>food</v>
      </c>
      <c r="T2687" t="str">
        <f t="shared" si="167"/>
        <v>food trucks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0">
        <f t="shared" si="164"/>
        <v>41931.974803240737</v>
      </c>
      <c r="K2688">
        <v>1410391423</v>
      </c>
      <c r="L2688" s="10">
        <f t="shared" si="165"/>
        <v>41911.974803240737</v>
      </c>
      <c r="M2688" t="b">
        <v>0</v>
      </c>
      <c r="N2688">
        <v>0</v>
      </c>
      <c r="O2688" t="b">
        <v>0</v>
      </c>
      <c r="P2688" t="s">
        <v>8284</v>
      </c>
      <c r="Q2688" s="6">
        <f>E2688/D2688</f>
        <v>0</v>
      </c>
      <c r="R2688">
        <f>IFERROR(ROUND(E2688/N2688,0),0)</f>
        <v>0</v>
      </c>
      <c r="S2688" t="str">
        <f t="shared" si="166"/>
        <v>food</v>
      </c>
      <c r="T2688" t="str">
        <f t="shared" si="167"/>
        <v>food trucks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0">
        <f t="shared" si="164"/>
        <v>42203.64025462963</v>
      </c>
      <c r="K2689">
        <v>1432999318</v>
      </c>
      <c r="L2689" s="10">
        <f t="shared" si="165"/>
        <v>42173.64025462963</v>
      </c>
      <c r="M2689" t="b">
        <v>0</v>
      </c>
      <c r="N2689">
        <v>0</v>
      </c>
      <c r="O2689" t="b">
        <v>0</v>
      </c>
      <c r="P2689" t="s">
        <v>8284</v>
      </c>
      <c r="Q2689" s="6">
        <f>E2689/D2689</f>
        <v>0</v>
      </c>
      <c r="R2689">
        <f>IFERROR(ROUND(E2689/N2689,0),0)</f>
        <v>0</v>
      </c>
      <c r="S2689" t="str">
        <f t="shared" si="166"/>
        <v>food</v>
      </c>
      <c r="T2689" t="str">
        <f t="shared" si="167"/>
        <v>food trucks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0">
        <f t="shared" si="164"/>
        <v>42078.125</v>
      </c>
      <c r="K2690">
        <v>1422067870</v>
      </c>
      <c r="L2690" s="10">
        <f t="shared" si="165"/>
        <v>42047.11886574074</v>
      </c>
      <c r="M2690" t="b">
        <v>0</v>
      </c>
      <c r="N2690">
        <v>14</v>
      </c>
      <c r="O2690" t="b">
        <v>0</v>
      </c>
      <c r="P2690" t="s">
        <v>8284</v>
      </c>
      <c r="Q2690" s="6">
        <f>E2690/D2690</f>
        <v>1.48E-3</v>
      </c>
      <c r="R2690">
        <f>IFERROR(ROUND(E2690/N2690,0),0)</f>
        <v>5</v>
      </c>
      <c r="S2690" t="str">
        <f t="shared" si="166"/>
        <v>food</v>
      </c>
      <c r="T2690" t="str">
        <f t="shared" si="167"/>
        <v>food trucks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0">
        <f t="shared" ref="J2691:J2754" si="168">(I2691/86400)+25569+(-5+24)</f>
        <v>42600.961689814816</v>
      </c>
      <c r="K2691">
        <v>1467327890</v>
      </c>
      <c r="L2691" s="10">
        <f t="shared" ref="L2691:L2754" si="169">(K2691/86400)+25569+(-5+24)</f>
        <v>42570.961689814816</v>
      </c>
      <c r="M2691" t="b">
        <v>0</v>
      </c>
      <c r="N2691">
        <v>1</v>
      </c>
      <c r="O2691" t="b">
        <v>0</v>
      </c>
      <c r="P2691" t="s">
        <v>8284</v>
      </c>
      <c r="Q2691" s="6">
        <f>E2691/D2691</f>
        <v>2.8571428571428571E-5</v>
      </c>
      <c r="R2691">
        <f>IFERROR(ROUND(E2691/N2691,0),0)</f>
        <v>1</v>
      </c>
      <c r="S2691" t="str">
        <f t="shared" ref="S2691:S2754" si="170">LEFT(P2691,FIND("/",P2691)-1)</f>
        <v>food</v>
      </c>
      <c r="T2691" t="str">
        <f t="shared" ref="T2691:T2754" si="171">RIGHT(P2691,LEN(P2691)-FIND("/",P2691))</f>
        <v>food trucks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0">
        <f t="shared" si="168"/>
        <v>42177.105046296296</v>
      </c>
      <c r="K2692">
        <v>1429410676</v>
      </c>
      <c r="L2692" s="10">
        <f t="shared" si="169"/>
        <v>42132.105046296296</v>
      </c>
      <c r="M2692" t="b">
        <v>0</v>
      </c>
      <c r="N2692">
        <v>118</v>
      </c>
      <c r="O2692" t="b">
        <v>0</v>
      </c>
      <c r="P2692" t="s">
        <v>8284</v>
      </c>
      <c r="Q2692" s="6">
        <f>E2692/D2692</f>
        <v>0.107325</v>
      </c>
      <c r="R2692">
        <f>IFERROR(ROUND(E2692/N2692,0),0)</f>
        <v>73</v>
      </c>
      <c r="S2692" t="str">
        <f t="shared" si="170"/>
        <v>food</v>
      </c>
      <c r="T2692" t="str">
        <f t="shared" si="171"/>
        <v>food trucks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0">
        <f t="shared" si="168"/>
        <v>42153.724039351851</v>
      </c>
      <c r="K2693">
        <v>1427390557</v>
      </c>
      <c r="L2693" s="10">
        <f t="shared" si="169"/>
        <v>42108.724039351851</v>
      </c>
      <c r="M2693" t="b">
        <v>0</v>
      </c>
      <c r="N2693">
        <v>2</v>
      </c>
      <c r="O2693" t="b">
        <v>0</v>
      </c>
      <c r="P2693" t="s">
        <v>8284</v>
      </c>
      <c r="Q2693" s="6">
        <f>E2693/D2693</f>
        <v>5.3846153846153844E-4</v>
      </c>
      <c r="R2693">
        <f>IFERROR(ROUND(E2693/N2693,0),0)</f>
        <v>18</v>
      </c>
      <c r="S2693" t="str">
        <f t="shared" si="170"/>
        <v>food</v>
      </c>
      <c r="T2693" t="str">
        <f t="shared" si="171"/>
        <v>food trucks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0">
        <f t="shared" si="168"/>
        <v>42107.292361111111</v>
      </c>
      <c r="K2694">
        <v>1424678460</v>
      </c>
      <c r="L2694" s="10">
        <f t="shared" si="169"/>
        <v>42077.334027777775</v>
      </c>
      <c r="M2694" t="b">
        <v>0</v>
      </c>
      <c r="N2694">
        <v>1</v>
      </c>
      <c r="O2694" t="b">
        <v>0</v>
      </c>
      <c r="P2694" t="s">
        <v>8284</v>
      </c>
      <c r="Q2694" s="6">
        <f>E2694/D2694</f>
        <v>7.1428571428571426E-3</v>
      </c>
      <c r="R2694">
        <f>IFERROR(ROUND(E2694/N2694,0),0)</f>
        <v>25</v>
      </c>
      <c r="S2694" t="str">
        <f t="shared" si="170"/>
        <v>food</v>
      </c>
      <c r="T2694" t="str">
        <f t="shared" si="171"/>
        <v>food trucks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0">
        <f t="shared" si="168"/>
        <v>41883.138495370367</v>
      </c>
      <c r="K2695">
        <v>1405307966</v>
      </c>
      <c r="L2695" s="10">
        <f t="shared" si="169"/>
        <v>41853.138495370367</v>
      </c>
      <c r="M2695" t="b">
        <v>0</v>
      </c>
      <c r="N2695">
        <v>3</v>
      </c>
      <c r="O2695" t="b">
        <v>0</v>
      </c>
      <c r="P2695" t="s">
        <v>8284</v>
      </c>
      <c r="Q2695" s="6">
        <f>E2695/D2695</f>
        <v>8.0000000000000002E-3</v>
      </c>
      <c r="R2695">
        <f>IFERROR(ROUND(E2695/N2695,0),0)</f>
        <v>13</v>
      </c>
      <c r="S2695" t="str">
        <f t="shared" si="170"/>
        <v>food</v>
      </c>
      <c r="T2695" t="str">
        <f t="shared" si="171"/>
        <v>food trucks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0">
        <f t="shared" si="168"/>
        <v>41927.140497685185</v>
      </c>
      <c r="K2696">
        <v>1409109739</v>
      </c>
      <c r="L2696" s="10">
        <f t="shared" si="169"/>
        <v>41897.140497685185</v>
      </c>
      <c r="M2696" t="b">
        <v>0</v>
      </c>
      <c r="N2696">
        <v>1</v>
      </c>
      <c r="O2696" t="b">
        <v>0</v>
      </c>
      <c r="P2696" t="s">
        <v>8284</v>
      </c>
      <c r="Q2696" s="6">
        <f>E2696/D2696</f>
        <v>3.3333333333333335E-5</v>
      </c>
      <c r="R2696">
        <f>IFERROR(ROUND(E2696/N2696,0),0)</f>
        <v>1</v>
      </c>
      <c r="S2696" t="str">
        <f t="shared" si="170"/>
        <v>food</v>
      </c>
      <c r="T2696" t="str">
        <f t="shared" si="171"/>
        <v>food trucks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0">
        <f t="shared" si="168"/>
        <v>42127.14025462963</v>
      </c>
      <c r="K2697">
        <v>1423801318</v>
      </c>
      <c r="L2697" s="10">
        <f t="shared" si="169"/>
        <v>42067.181921296295</v>
      </c>
      <c r="M2697" t="b">
        <v>0</v>
      </c>
      <c r="N2697">
        <v>3</v>
      </c>
      <c r="O2697" t="b">
        <v>0</v>
      </c>
      <c r="P2697" t="s">
        <v>8284</v>
      </c>
      <c r="Q2697" s="6">
        <f>E2697/D2697</f>
        <v>4.7333333333333333E-3</v>
      </c>
      <c r="R2697">
        <f>IFERROR(ROUND(E2697/N2697,0),0)</f>
        <v>24</v>
      </c>
      <c r="S2697" t="str">
        <f t="shared" si="170"/>
        <v>food</v>
      </c>
      <c r="T2697" t="str">
        <f t="shared" si="171"/>
        <v>food trucks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0">
        <f t="shared" si="168"/>
        <v>42017.844444444447</v>
      </c>
      <c r="K2698">
        <v>1416600960</v>
      </c>
      <c r="L2698" s="10">
        <f t="shared" si="169"/>
        <v>41983.844444444447</v>
      </c>
      <c r="M2698" t="b">
        <v>0</v>
      </c>
      <c r="N2698">
        <v>38</v>
      </c>
      <c r="O2698" t="b">
        <v>0</v>
      </c>
      <c r="P2698" t="s">
        <v>8284</v>
      </c>
      <c r="Q2698" s="6">
        <f>E2698/D2698</f>
        <v>5.6500000000000002E-2</v>
      </c>
      <c r="R2698">
        <f>IFERROR(ROUND(E2698/N2698,0),0)</f>
        <v>89</v>
      </c>
      <c r="S2698" t="str">
        <f t="shared" si="170"/>
        <v>food</v>
      </c>
      <c r="T2698" t="str">
        <f t="shared" si="171"/>
        <v>food trucks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0">
        <f t="shared" si="168"/>
        <v>42237.916666666672</v>
      </c>
      <c r="K2699">
        <v>1435876423</v>
      </c>
      <c r="L2699" s="10">
        <f t="shared" si="169"/>
        <v>42206.940081018518</v>
      </c>
      <c r="M2699" t="b">
        <v>0</v>
      </c>
      <c r="N2699">
        <v>52</v>
      </c>
      <c r="O2699" t="b">
        <v>0</v>
      </c>
      <c r="P2699" t="s">
        <v>8284</v>
      </c>
      <c r="Q2699" s="6">
        <f>E2699/D2699</f>
        <v>0.26352173913043481</v>
      </c>
      <c r="R2699">
        <f>IFERROR(ROUND(E2699/N2699,0),0)</f>
        <v>117</v>
      </c>
      <c r="S2699" t="str">
        <f t="shared" si="170"/>
        <v>food</v>
      </c>
      <c r="T2699" t="str">
        <f t="shared" si="171"/>
        <v>food trucks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0">
        <f t="shared" si="168"/>
        <v>41836.898240740738</v>
      </c>
      <c r="K2700">
        <v>1401312808</v>
      </c>
      <c r="L2700" s="10">
        <f t="shared" si="169"/>
        <v>41806.898240740738</v>
      </c>
      <c r="M2700" t="b">
        <v>0</v>
      </c>
      <c r="N2700">
        <v>2</v>
      </c>
      <c r="O2700" t="b">
        <v>0</v>
      </c>
      <c r="P2700" t="s">
        <v>8284</v>
      </c>
      <c r="Q2700" s="6">
        <f>E2700/D2700</f>
        <v>3.2512500000000002E-3</v>
      </c>
      <c r="R2700">
        <f>IFERROR(ROUND(E2700/N2700,0),0)</f>
        <v>13</v>
      </c>
      <c r="S2700" t="str">
        <f t="shared" si="170"/>
        <v>food</v>
      </c>
      <c r="T2700" t="str">
        <f t="shared" si="171"/>
        <v>food trucks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0">
        <f t="shared" si="168"/>
        <v>41878.896562499998</v>
      </c>
      <c r="K2701">
        <v>1404941463</v>
      </c>
      <c r="L2701" s="10">
        <f t="shared" si="169"/>
        <v>41848.896562499998</v>
      </c>
      <c r="M2701" t="b">
        <v>0</v>
      </c>
      <c r="N2701">
        <v>0</v>
      </c>
      <c r="O2701" t="b">
        <v>0</v>
      </c>
      <c r="P2701" t="s">
        <v>8284</v>
      </c>
      <c r="Q2701" s="6">
        <f>E2701/D2701</f>
        <v>0</v>
      </c>
      <c r="R2701">
        <f>IFERROR(ROUND(E2701/N2701,0),0)</f>
        <v>0</v>
      </c>
      <c r="S2701" t="str">
        <f t="shared" si="170"/>
        <v>food</v>
      </c>
      <c r="T2701" t="str">
        <f t="shared" si="171"/>
        <v>food trucks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0">
        <f t="shared" si="168"/>
        <v>41919.874675925923</v>
      </c>
      <c r="K2702">
        <v>1408481972</v>
      </c>
      <c r="L2702" s="10">
        <f t="shared" si="169"/>
        <v>41889.874675925923</v>
      </c>
      <c r="M2702" t="b">
        <v>0</v>
      </c>
      <c r="N2702">
        <v>4</v>
      </c>
      <c r="O2702" t="b">
        <v>0</v>
      </c>
      <c r="P2702" t="s">
        <v>8284</v>
      </c>
      <c r="Q2702" s="6">
        <f>E2702/D2702</f>
        <v>7.0007000700070005E-3</v>
      </c>
      <c r="R2702">
        <f>IFERROR(ROUND(E2702/N2702,0),0)</f>
        <v>18</v>
      </c>
      <c r="S2702" t="str">
        <f t="shared" si="170"/>
        <v>food</v>
      </c>
      <c r="T2702" t="str">
        <f t="shared" si="171"/>
        <v>food trucks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0">
        <f t="shared" si="168"/>
        <v>42851.733032407406</v>
      </c>
      <c r="K2703">
        <v>1488911734</v>
      </c>
      <c r="L2703" s="10">
        <f t="shared" si="169"/>
        <v>42820.774699074071</v>
      </c>
      <c r="M2703" t="b">
        <v>0</v>
      </c>
      <c r="N2703">
        <v>46</v>
      </c>
      <c r="O2703" t="b">
        <v>0</v>
      </c>
      <c r="P2703" t="s">
        <v>8303</v>
      </c>
      <c r="Q2703" s="6">
        <f>E2703/D2703</f>
        <v>0.46176470588235297</v>
      </c>
      <c r="R2703">
        <f>IFERROR(ROUND(E2703/N2703,0),0)</f>
        <v>34</v>
      </c>
      <c r="S2703" t="str">
        <f t="shared" si="170"/>
        <v>theater</v>
      </c>
      <c r="T2703" t="str">
        <f t="shared" si="171"/>
        <v>spaces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0">
        <f t="shared" si="168"/>
        <v>42849.760150462964</v>
      </c>
      <c r="K2704">
        <v>1488827677</v>
      </c>
      <c r="L2704" s="10">
        <f t="shared" si="169"/>
        <v>42819.801817129628</v>
      </c>
      <c r="M2704" t="b">
        <v>1</v>
      </c>
      <c r="N2704">
        <v>26</v>
      </c>
      <c r="O2704" t="b">
        <v>0</v>
      </c>
      <c r="P2704" t="s">
        <v>8303</v>
      </c>
      <c r="Q2704" s="6">
        <f>E2704/D2704</f>
        <v>0.34410000000000002</v>
      </c>
      <c r="R2704">
        <f>IFERROR(ROUND(E2704/N2704,0),0)</f>
        <v>132</v>
      </c>
      <c r="S2704" t="str">
        <f t="shared" si="170"/>
        <v>theater</v>
      </c>
      <c r="T2704" t="str">
        <f t="shared" si="171"/>
        <v>spaces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0">
        <f t="shared" si="168"/>
        <v>42835.648495370369</v>
      </c>
      <c r="K2705">
        <v>1485016430</v>
      </c>
      <c r="L2705" s="10">
        <f t="shared" si="169"/>
        <v>42775.690162037034</v>
      </c>
      <c r="M2705" t="b">
        <v>0</v>
      </c>
      <c r="N2705">
        <v>45</v>
      </c>
      <c r="O2705" t="b">
        <v>0</v>
      </c>
      <c r="P2705" t="s">
        <v>8303</v>
      </c>
      <c r="Q2705" s="6">
        <f>E2705/D2705</f>
        <v>1.0375000000000001</v>
      </c>
      <c r="R2705">
        <f>IFERROR(ROUND(E2705/N2705,0),0)</f>
        <v>922</v>
      </c>
      <c r="S2705" t="str">
        <f t="shared" si="170"/>
        <v>theater</v>
      </c>
      <c r="T2705" t="str">
        <f t="shared" si="171"/>
        <v>spaces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0">
        <f t="shared" si="168"/>
        <v>42849.820763888885</v>
      </c>
      <c r="K2706">
        <v>1487709714</v>
      </c>
      <c r="L2706" s="10">
        <f t="shared" si="169"/>
        <v>42806.862430555557</v>
      </c>
      <c r="M2706" t="b">
        <v>0</v>
      </c>
      <c r="N2706">
        <v>7</v>
      </c>
      <c r="O2706" t="b">
        <v>0</v>
      </c>
      <c r="P2706" t="s">
        <v>8303</v>
      </c>
      <c r="Q2706" s="6">
        <f>E2706/D2706</f>
        <v>6.0263157894736845E-2</v>
      </c>
      <c r="R2706">
        <f>IFERROR(ROUND(E2706/N2706,0),0)</f>
        <v>164</v>
      </c>
      <c r="S2706" t="str">
        <f t="shared" si="170"/>
        <v>theater</v>
      </c>
      <c r="T2706" t="str">
        <f t="shared" si="171"/>
        <v>spaces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0">
        <f t="shared" si="168"/>
        <v>42837.874513888892</v>
      </c>
      <c r="K2707">
        <v>1486504758</v>
      </c>
      <c r="L2707" s="10">
        <f t="shared" si="169"/>
        <v>42792.916180555556</v>
      </c>
      <c r="M2707" t="b">
        <v>0</v>
      </c>
      <c r="N2707">
        <v>8</v>
      </c>
      <c r="O2707" t="b">
        <v>0</v>
      </c>
      <c r="P2707" t="s">
        <v>8303</v>
      </c>
      <c r="Q2707" s="6">
        <f>E2707/D2707</f>
        <v>0.10539393939393939</v>
      </c>
      <c r="R2707">
        <f>IFERROR(ROUND(E2707/N2707,0),0)</f>
        <v>217</v>
      </c>
      <c r="S2707" t="str">
        <f t="shared" si="170"/>
        <v>theater</v>
      </c>
      <c r="T2707" t="str">
        <f t="shared" si="171"/>
        <v>spaces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0">
        <f t="shared" si="168"/>
        <v>41947.290972222225</v>
      </c>
      <c r="K2708">
        <v>1410937483</v>
      </c>
      <c r="L2708" s="10">
        <f t="shared" si="169"/>
        <v>41918.294942129629</v>
      </c>
      <c r="M2708" t="b">
        <v>1</v>
      </c>
      <c r="N2708">
        <v>263</v>
      </c>
      <c r="O2708" t="b">
        <v>1</v>
      </c>
      <c r="P2708" t="s">
        <v>8303</v>
      </c>
      <c r="Q2708" s="6">
        <f>E2708/D2708</f>
        <v>1.1229714285714285</v>
      </c>
      <c r="R2708">
        <f>IFERROR(ROUND(E2708/N2708,0),0)</f>
        <v>149</v>
      </c>
      <c r="S2708" t="str">
        <f t="shared" si="170"/>
        <v>theater</v>
      </c>
      <c r="T2708" t="str">
        <f t="shared" si="171"/>
        <v>spaces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0">
        <f t="shared" si="168"/>
        <v>41440.290972222225</v>
      </c>
      <c r="K2709">
        <v>1367088443</v>
      </c>
      <c r="L2709" s="10">
        <f t="shared" si="169"/>
        <v>41410.782905092594</v>
      </c>
      <c r="M2709" t="b">
        <v>1</v>
      </c>
      <c r="N2709">
        <v>394</v>
      </c>
      <c r="O2709" t="b">
        <v>1</v>
      </c>
      <c r="P2709" t="s">
        <v>8303</v>
      </c>
      <c r="Q2709" s="6">
        <f>E2709/D2709</f>
        <v>3.50844625</v>
      </c>
      <c r="R2709">
        <f>IFERROR(ROUND(E2709/N2709,0),0)</f>
        <v>71</v>
      </c>
      <c r="S2709" t="str">
        <f t="shared" si="170"/>
        <v>theater</v>
      </c>
      <c r="T2709" t="str">
        <f t="shared" si="171"/>
        <v>spaces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0">
        <f t="shared" si="168"/>
        <v>42591.698217592595</v>
      </c>
      <c r="K2710">
        <v>1463935526</v>
      </c>
      <c r="L2710" s="10">
        <f t="shared" si="169"/>
        <v>42531.698217592595</v>
      </c>
      <c r="M2710" t="b">
        <v>1</v>
      </c>
      <c r="N2710">
        <v>1049</v>
      </c>
      <c r="O2710" t="b">
        <v>1</v>
      </c>
      <c r="P2710" t="s">
        <v>8303</v>
      </c>
      <c r="Q2710" s="6">
        <f>E2710/D2710</f>
        <v>2.3321535</v>
      </c>
      <c r="R2710">
        <f>IFERROR(ROUND(E2710/N2710,0),0)</f>
        <v>44</v>
      </c>
      <c r="S2710" t="str">
        <f t="shared" si="170"/>
        <v>theater</v>
      </c>
      <c r="T2710" t="str">
        <f t="shared" si="171"/>
        <v>spaces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0">
        <f t="shared" si="168"/>
        <v>42666.165972222225</v>
      </c>
      <c r="K2711">
        <v>1472528141</v>
      </c>
      <c r="L2711" s="10">
        <f t="shared" si="169"/>
        <v>42631.149780092594</v>
      </c>
      <c r="M2711" t="b">
        <v>1</v>
      </c>
      <c r="N2711">
        <v>308</v>
      </c>
      <c r="O2711" t="b">
        <v>1</v>
      </c>
      <c r="P2711" t="s">
        <v>8303</v>
      </c>
      <c r="Q2711" s="6">
        <f>E2711/D2711</f>
        <v>1.01606</v>
      </c>
      <c r="R2711">
        <f>IFERROR(ROUND(E2711/N2711,0),0)</f>
        <v>165</v>
      </c>
      <c r="S2711" t="str">
        <f t="shared" si="170"/>
        <v>theater</v>
      </c>
      <c r="T2711" t="str">
        <f t="shared" si="171"/>
        <v>spaces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0">
        <f t="shared" si="168"/>
        <v>41879.083333333336</v>
      </c>
      <c r="K2712">
        <v>1404797428</v>
      </c>
      <c r="L2712" s="10">
        <f t="shared" si="169"/>
        <v>41847.229490740741</v>
      </c>
      <c r="M2712" t="b">
        <v>1</v>
      </c>
      <c r="N2712">
        <v>1088</v>
      </c>
      <c r="O2712" t="b">
        <v>1</v>
      </c>
      <c r="P2712" t="s">
        <v>8303</v>
      </c>
      <c r="Q2712" s="6">
        <f>E2712/D2712</f>
        <v>1.5390035000000002</v>
      </c>
      <c r="R2712">
        <f>IFERROR(ROUND(E2712/N2712,0),0)</f>
        <v>85</v>
      </c>
      <c r="S2712" t="str">
        <f t="shared" si="170"/>
        <v>theater</v>
      </c>
      <c r="T2712" t="str">
        <f t="shared" si="171"/>
        <v>spaces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0">
        <f t="shared" si="168"/>
        <v>41829.917361111111</v>
      </c>
      <c r="K2713">
        <v>1400694790</v>
      </c>
      <c r="L2713" s="10">
        <f t="shared" si="169"/>
        <v>41799.745254629626</v>
      </c>
      <c r="M2713" t="b">
        <v>1</v>
      </c>
      <c r="N2713">
        <v>73</v>
      </c>
      <c r="O2713" t="b">
        <v>1</v>
      </c>
      <c r="P2713" t="s">
        <v>8303</v>
      </c>
      <c r="Q2713" s="6">
        <f>E2713/D2713</f>
        <v>1.007161125319693</v>
      </c>
      <c r="R2713">
        <f>IFERROR(ROUND(E2713/N2713,0),0)</f>
        <v>54</v>
      </c>
      <c r="S2713" t="str">
        <f t="shared" si="170"/>
        <v>theater</v>
      </c>
      <c r="T2713" t="str">
        <f t="shared" si="171"/>
        <v>spaces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0">
        <f t="shared" si="168"/>
        <v>41487.75</v>
      </c>
      <c r="K2714">
        <v>1370568560</v>
      </c>
      <c r="L2714" s="10">
        <f t="shared" si="169"/>
        <v>41451.062037037038</v>
      </c>
      <c r="M2714" t="b">
        <v>1</v>
      </c>
      <c r="N2714">
        <v>143</v>
      </c>
      <c r="O2714" t="b">
        <v>1</v>
      </c>
      <c r="P2714" t="s">
        <v>8303</v>
      </c>
      <c r="Q2714" s="6">
        <f>E2714/D2714</f>
        <v>1.3138181818181818</v>
      </c>
      <c r="R2714">
        <f>IFERROR(ROUND(E2714/N2714,0),0)</f>
        <v>51</v>
      </c>
      <c r="S2714" t="str">
        <f t="shared" si="170"/>
        <v>theater</v>
      </c>
      <c r="T2714" t="str">
        <f t="shared" si="171"/>
        <v>spaces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0">
        <f t="shared" si="168"/>
        <v>42381.653749999998</v>
      </c>
      <c r="K2715">
        <v>1447515684</v>
      </c>
      <c r="L2715" s="10">
        <f t="shared" si="169"/>
        <v>42341.653749999998</v>
      </c>
      <c r="M2715" t="b">
        <v>1</v>
      </c>
      <c r="N2715">
        <v>1420</v>
      </c>
      <c r="O2715" t="b">
        <v>1</v>
      </c>
      <c r="P2715" t="s">
        <v>8303</v>
      </c>
      <c r="Q2715" s="6">
        <f>E2715/D2715</f>
        <v>1.0224133333333334</v>
      </c>
      <c r="R2715">
        <f>IFERROR(ROUND(E2715/N2715,0),0)</f>
        <v>108</v>
      </c>
      <c r="S2715" t="str">
        <f t="shared" si="170"/>
        <v>theater</v>
      </c>
      <c r="T2715" t="str">
        <f t="shared" si="171"/>
        <v>spaces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0">
        <f t="shared" si="168"/>
        <v>42676.958333333328</v>
      </c>
      <c r="K2716">
        <v>1474040596</v>
      </c>
      <c r="L2716" s="10">
        <f t="shared" si="169"/>
        <v>42648.655046296291</v>
      </c>
      <c r="M2716" t="b">
        <v>1</v>
      </c>
      <c r="N2716">
        <v>305</v>
      </c>
      <c r="O2716" t="b">
        <v>1</v>
      </c>
      <c r="P2716" t="s">
        <v>8303</v>
      </c>
      <c r="Q2716" s="6">
        <f>E2716/D2716</f>
        <v>1.1635599999999999</v>
      </c>
      <c r="R2716">
        <f>IFERROR(ROUND(E2716/N2716,0),0)</f>
        <v>95</v>
      </c>
      <c r="S2716" t="str">
        <f t="shared" si="170"/>
        <v>theater</v>
      </c>
      <c r="T2716" t="str">
        <f t="shared" si="171"/>
        <v>spaces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0">
        <f t="shared" si="168"/>
        <v>42440.398472222223</v>
      </c>
      <c r="K2717">
        <v>1453109628</v>
      </c>
      <c r="L2717" s="10">
        <f t="shared" si="169"/>
        <v>42406.398472222223</v>
      </c>
      <c r="M2717" t="b">
        <v>1</v>
      </c>
      <c r="N2717">
        <v>551</v>
      </c>
      <c r="O2717" t="b">
        <v>1</v>
      </c>
      <c r="P2717" t="s">
        <v>8303</v>
      </c>
      <c r="Q2717" s="6">
        <f>E2717/D2717</f>
        <v>2.6462241666666664</v>
      </c>
      <c r="R2717">
        <f>IFERROR(ROUND(E2717/N2717,0),0)</f>
        <v>58</v>
      </c>
      <c r="S2717" t="str">
        <f t="shared" si="170"/>
        <v>theater</v>
      </c>
      <c r="T2717" t="str">
        <f t="shared" si="171"/>
        <v>spaces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0">
        <f t="shared" si="168"/>
        <v>42304.333252314813</v>
      </c>
      <c r="K2718">
        <v>1441699193</v>
      </c>
      <c r="L2718" s="10">
        <f t="shared" si="169"/>
        <v>42274.333252314813</v>
      </c>
      <c r="M2718" t="b">
        <v>1</v>
      </c>
      <c r="N2718">
        <v>187</v>
      </c>
      <c r="O2718" t="b">
        <v>1</v>
      </c>
      <c r="P2718" t="s">
        <v>8303</v>
      </c>
      <c r="Q2718" s="6">
        <f>E2718/D2718</f>
        <v>1.1998010000000001</v>
      </c>
      <c r="R2718">
        <f>IFERROR(ROUND(E2718/N2718,0),0)</f>
        <v>64</v>
      </c>
      <c r="S2718" t="str">
        <f t="shared" si="170"/>
        <v>theater</v>
      </c>
      <c r="T2718" t="str">
        <f t="shared" si="171"/>
        <v>spaces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0">
        <f t="shared" si="168"/>
        <v>41998.956585648149</v>
      </c>
      <c r="K2719">
        <v>1414015049</v>
      </c>
      <c r="L2719" s="10">
        <f t="shared" si="169"/>
        <v>41953.914918981478</v>
      </c>
      <c r="M2719" t="b">
        <v>1</v>
      </c>
      <c r="N2719">
        <v>325</v>
      </c>
      <c r="O2719" t="b">
        <v>1</v>
      </c>
      <c r="P2719" t="s">
        <v>8303</v>
      </c>
      <c r="Q2719" s="6">
        <f>E2719/D2719</f>
        <v>1.2010400000000001</v>
      </c>
      <c r="R2719">
        <f>IFERROR(ROUND(E2719/N2719,0),0)</f>
        <v>92</v>
      </c>
      <c r="S2719" t="str">
        <f t="shared" si="170"/>
        <v>theater</v>
      </c>
      <c r="T2719" t="str">
        <f t="shared" si="171"/>
        <v>spaces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0">
        <f t="shared" si="168"/>
        <v>42512.958333333328</v>
      </c>
      <c r="K2720">
        <v>1459865945</v>
      </c>
      <c r="L2720" s="10">
        <f t="shared" si="169"/>
        <v>42484.596585648149</v>
      </c>
      <c r="M2720" t="b">
        <v>1</v>
      </c>
      <c r="N2720">
        <v>148</v>
      </c>
      <c r="O2720" t="b">
        <v>1</v>
      </c>
      <c r="P2720" t="s">
        <v>8303</v>
      </c>
      <c r="Q2720" s="6">
        <f>E2720/D2720</f>
        <v>1.0358333333333334</v>
      </c>
      <c r="R2720">
        <f>IFERROR(ROUND(E2720/N2720,0),0)</f>
        <v>126</v>
      </c>
      <c r="S2720" t="str">
        <f t="shared" si="170"/>
        <v>theater</v>
      </c>
      <c r="T2720" t="str">
        <f t="shared" si="171"/>
        <v>spaces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0">
        <f t="shared" si="168"/>
        <v>42496.98951388889</v>
      </c>
      <c r="K2721">
        <v>1455756294</v>
      </c>
      <c r="L2721" s="10">
        <f t="shared" si="169"/>
        <v>42437.031180555554</v>
      </c>
      <c r="M2721" t="b">
        <v>0</v>
      </c>
      <c r="N2721">
        <v>69</v>
      </c>
      <c r="O2721" t="b">
        <v>1</v>
      </c>
      <c r="P2721" t="s">
        <v>8303</v>
      </c>
      <c r="Q2721" s="6">
        <f>E2721/D2721</f>
        <v>1.0883333333333334</v>
      </c>
      <c r="R2721">
        <f>IFERROR(ROUND(E2721/N2721,0),0)</f>
        <v>95</v>
      </c>
      <c r="S2721" t="str">
        <f t="shared" si="170"/>
        <v>theater</v>
      </c>
      <c r="T2721" t="str">
        <f t="shared" si="171"/>
        <v>spaces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0">
        <f t="shared" si="168"/>
        <v>42704.507557870369</v>
      </c>
      <c r="K2722">
        <v>1476270653</v>
      </c>
      <c r="L2722" s="10">
        <f t="shared" si="169"/>
        <v>42674.465891203705</v>
      </c>
      <c r="M2722" t="b">
        <v>0</v>
      </c>
      <c r="N2722">
        <v>173</v>
      </c>
      <c r="O2722" t="b">
        <v>1</v>
      </c>
      <c r="P2722" t="s">
        <v>8303</v>
      </c>
      <c r="Q2722" s="6">
        <f>E2722/D2722</f>
        <v>1.1812400000000001</v>
      </c>
      <c r="R2722">
        <f>IFERROR(ROUND(E2722/N2722,0),0)</f>
        <v>171</v>
      </c>
      <c r="S2722" t="str">
        <f t="shared" si="170"/>
        <v>theater</v>
      </c>
      <c r="T2722" t="str">
        <f t="shared" si="171"/>
        <v>spaces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0">
        <f t="shared" si="168"/>
        <v>41542.791666666664</v>
      </c>
      <c r="K2723">
        <v>1375880598</v>
      </c>
      <c r="L2723" s="10">
        <f t="shared" si="169"/>
        <v>41512.543958333335</v>
      </c>
      <c r="M2723" t="b">
        <v>0</v>
      </c>
      <c r="N2723">
        <v>269</v>
      </c>
      <c r="O2723" t="b">
        <v>1</v>
      </c>
      <c r="P2723" t="s">
        <v>8295</v>
      </c>
      <c r="Q2723" s="6">
        <f>E2723/D2723</f>
        <v>14.62</v>
      </c>
      <c r="R2723">
        <f>IFERROR(ROUND(E2723/N2723,0),0)</f>
        <v>41</v>
      </c>
      <c r="S2723" t="str">
        <f t="shared" si="170"/>
        <v>technology</v>
      </c>
      <c r="T2723" t="str">
        <f t="shared" si="171"/>
        <v>hardware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0">
        <f t="shared" si="168"/>
        <v>42783.857094907406</v>
      </c>
      <c r="K2724">
        <v>1480538053</v>
      </c>
      <c r="L2724" s="10">
        <f t="shared" si="169"/>
        <v>42723.857094907406</v>
      </c>
      <c r="M2724" t="b">
        <v>0</v>
      </c>
      <c r="N2724">
        <v>185</v>
      </c>
      <c r="O2724" t="b">
        <v>1</v>
      </c>
      <c r="P2724" t="s">
        <v>8295</v>
      </c>
      <c r="Q2724" s="6">
        <f>E2724/D2724</f>
        <v>2.5253999999999999</v>
      </c>
      <c r="R2724">
        <f>IFERROR(ROUND(E2724/N2724,0),0)</f>
        <v>68</v>
      </c>
      <c r="S2724" t="str">
        <f t="shared" si="170"/>
        <v>technology</v>
      </c>
      <c r="T2724" t="str">
        <f t="shared" si="171"/>
        <v>hardware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0">
        <f t="shared" si="168"/>
        <v>42023.880648148144</v>
      </c>
      <c r="K2725">
        <v>1414872488</v>
      </c>
      <c r="L2725" s="10">
        <f t="shared" si="169"/>
        <v>41963.83898148148</v>
      </c>
      <c r="M2725" t="b">
        <v>0</v>
      </c>
      <c r="N2725">
        <v>176</v>
      </c>
      <c r="O2725" t="b">
        <v>1</v>
      </c>
      <c r="P2725" t="s">
        <v>8295</v>
      </c>
      <c r="Q2725" s="6">
        <f>E2725/D2725</f>
        <v>1.4005000000000001</v>
      </c>
      <c r="R2725">
        <f>IFERROR(ROUND(E2725/N2725,0),0)</f>
        <v>95</v>
      </c>
      <c r="S2725" t="str">
        <f t="shared" si="170"/>
        <v>technology</v>
      </c>
      <c r="T2725" t="str">
        <f t="shared" si="171"/>
        <v>hardware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0">
        <f t="shared" si="168"/>
        <v>42250.32707175926</v>
      </c>
      <c r="K2726">
        <v>1436860259</v>
      </c>
      <c r="L2726" s="10">
        <f t="shared" si="169"/>
        <v>42218.32707175926</v>
      </c>
      <c r="M2726" t="b">
        <v>0</v>
      </c>
      <c r="N2726">
        <v>1019</v>
      </c>
      <c r="O2726" t="b">
        <v>1</v>
      </c>
      <c r="P2726" t="s">
        <v>8295</v>
      </c>
      <c r="Q2726" s="6">
        <f>E2726/D2726</f>
        <v>2.9687520259319289</v>
      </c>
      <c r="R2726">
        <f>IFERROR(ROUND(E2726/N2726,0),0)</f>
        <v>7</v>
      </c>
      <c r="S2726" t="str">
        <f t="shared" si="170"/>
        <v>technology</v>
      </c>
      <c r="T2726" t="str">
        <f t="shared" si="171"/>
        <v>hardware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0">
        <f t="shared" si="168"/>
        <v>42814.744618055556</v>
      </c>
      <c r="K2727">
        <v>1484070735</v>
      </c>
      <c r="L2727" s="10">
        <f t="shared" si="169"/>
        <v>42764.744618055556</v>
      </c>
      <c r="M2727" t="b">
        <v>0</v>
      </c>
      <c r="N2727">
        <v>113</v>
      </c>
      <c r="O2727" t="b">
        <v>1</v>
      </c>
      <c r="P2727" t="s">
        <v>8295</v>
      </c>
      <c r="Q2727" s="6">
        <f>E2727/D2727</f>
        <v>1.445425</v>
      </c>
      <c r="R2727">
        <f>IFERROR(ROUND(E2727/N2727,0),0)</f>
        <v>512</v>
      </c>
      <c r="S2727" t="str">
        <f t="shared" si="170"/>
        <v>technology</v>
      </c>
      <c r="T2727" t="str">
        <f t="shared" si="171"/>
        <v>hardware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0">
        <f t="shared" si="168"/>
        <v>42501.579988425925</v>
      </c>
      <c r="K2728">
        <v>1458741311</v>
      </c>
      <c r="L2728" s="10">
        <f t="shared" si="169"/>
        <v>42471.579988425925</v>
      </c>
      <c r="M2728" t="b">
        <v>0</v>
      </c>
      <c r="N2728">
        <v>404</v>
      </c>
      <c r="O2728" t="b">
        <v>1</v>
      </c>
      <c r="P2728" t="s">
        <v>8295</v>
      </c>
      <c r="Q2728" s="6">
        <f>E2728/D2728</f>
        <v>1.05745</v>
      </c>
      <c r="R2728">
        <f>IFERROR(ROUND(E2728/N2728,0),0)</f>
        <v>262</v>
      </c>
      <c r="S2728" t="str">
        <f t="shared" si="170"/>
        <v>technology</v>
      </c>
      <c r="T2728" t="str">
        <f t="shared" si="171"/>
        <v>hardware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0">
        <f t="shared" si="168"/>
        <v>42242.676655092597</v>
      </c>
      <c r="K2729">
        <v>1436804063</v>
      </c>
      <c r="L2729" s="10">
        <f t="shared" si="169"/>
        <v>42217.676655092597</v>
      </c>
      <c r="M2729" t="b">
        <v>0</v>
      </c>
      <c r="N2729">
        <v>707</v>
      </c>
      <c r="O2729" t="b">
        <v>1</v>
      </c>
      <c r="P2729" t="s">
        <v>8295</v>
      </c>
      <c r="Q2729" s="6">
        <f>E2729/D2729</f>
        <v>4.9321000000000002</v>
      </c>
      <c r="R2729">
        <f>IFERROR(ROUND(E2729/N2729,0),0)</f>
        <v>70</v>
      </c>
      <c r="S2729" t="str">
        <f t="shared" si="170"/>
        <v>technology</v>
      </c>
      <c r="T2729" t="str">
        <f t="shared" si="171"/>
        <v>hardware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0">
        <f t="shared" si="168"/>
        <v>42387.59993055556</v>
      </c>
      <c r="K2730">
        <v>1448461434</v>
      </c>
      <c r="L2730" s="10">
        <f t="shared" si="169"/>
        <v>42352.59993055556</v>
      </c>
      <c r="M2730" t="b">
        <v>0</v>
      </c>
      <c r="N2730">
        <v>392</v>
      </c>
      <c r="O2730" t="b">
        <v>1</v>
      </c>
      <c r="P2730" t="s">
        <v>8295</v>
      </c>
      <c r="Q2730" s="6">
        <f>E2730/D2730</f>
        <v>2.0182666666666669</v>
      </c>
      <c r="R2730">
        <f>IFERROR(ROUND(E2730/N2730,0),0)</f>
        <v>77</v>
      </c>
      <c r="S2730" t="str">
        <f t="shared" si="170"/>
        <v>technology</v>
      </c>
      <c r="T2730" t="str">
        <f t="shared" si="171"/>
        <v>hardware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0">
        <f t="shared" si="168"/>
        <v>42144.240706018521</v>
      </c>
      <c r="K2731">
        <v>1427867197</v>
      </c>
      <c r="L2731" s="10">
        <f t="shared" si="169"/>
        <v>42114.240706018521</v>
      </c>
      <c r="M2731" t="b">
        <v>0</v>
      </c>
      <c r="N2731">
        <v>23</v>
      </c>
      <c r="O2731" t="b">
        <v>1</v>
      </c>
      <c r="P2731" t="s">
        <v>8295</v>
      </c>
      <c r="Q2731" s="6">
        <f>E2731/D2731</f>
        <v>1.0444</v>
      </c>
      <c r="R2731">
        <f>IFERROR(ROUND(E2731/N2731,0),0)</f>
        <v>341</v>
      </c>
      <c r="S2731" t="str">
        <f t="shared" si="170"/>
        <v>technology</v>
      </c>
      <c r="T2731" t="str">
        <f t="shared" si="171"/>
        <v>hardware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0">
        <f t="shared" si="168"/>
        <v>41405.541377314818</v>
      </c>
      <c r="K2732">
        <v>1363611575</v>
      </c>
      <c r="L2732" s="10">
        <f t="shared" si="169"/>
        <v>41370.541377314818</v>
      </c>
      <c r="M2732" t="b">
        <v>0</v>
      </c>
      <c r="N2732">
        <v>682</v>
      </c>
      <c r="O2732" t="b">
        <v>1</v>
      </c>
      <c r="P2732" t="s">
        <v>8295</v>
      </c>
      <c r="Q2732" s="6">
        <f>E2732/D2732</f>
        <v>1.7029262962962963</v>
      </c>
      <c r="R2732">
        <f>IFERROR(ROUND(E2732/N2732,0),0)</f>
        <v>67</v>
      </c>
      <c r="S2732" t="str">
        <f t="shared" si="170"/>
        <v>technology</v>
      </c>
      <c r="T2732" t="str">
        <f t="shared" si="171"/>
        <v>hardware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0">
        <f t="shared" si="168"/>
        <v>41949.166666666664</v>
      </c>
      <c r="K2733">
        <v>1408624622</v>
      </c>
      <c r="L2733" s="10">
        <f t="shared" si="169"/>
        <v>41891.525717592594</v>
      </c>
      <c r="M2733" t="b">
        <v>0</v>
      </c>
      <c r="N2733">
        <v>37</v>
      </c>
      <c r="O2733" t="b">
        <v>1</v>
      </c>
      <c r="P2733" t="s">
        <v>8295</v>
      </c>
      <c r="Q2733" s="6">
        <f>E2733/D2733</f>
        <v>1.0430333333333333</v>
      </c>
      <c r="R2733">
        <f>IFERROR(ROUND(E2733/N2733,0),0)</f>
        <v>846</v>
      </c>
      <c r="S2733" t="str">
        <f t="shared" si="170"/>
        <v>technology</v>
      </c>
      <c r="T2733" t="str">
        <f t="shared" si="171"/>
        <v>hardware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0">
        <f t="shared" si="168"/>
        <v>41441</v>
      </c>
      <c r="K2734">
        <v>1366917828</v>
      </c>
      <c r="L2734" s="10">
        <f t="shared" si="169"/>
        <v>41408.808194444442</v>
      </c>
      <c r="M2734" t="b">
        <v>0</v>
      </c>
      <c r="N2734">
        <v>146</v>
      </c>
      <c r="O2734" t="b">
        <v>1</v>
      </c>
      <c r="P2734" t="s">
        <v>8295</v>
      </c>
      <c r="Q2734" s="6">
        <f>E2734/D2734</f>
        <v>1.1825000000000001</v>
      </c>
      <c r="R2734">
        <f>IFERROR(ROUND(E2734/N2734,0),0)</f>
        <v>97</v>
      </c>
      <c r="S2734" t="str">
        <f t="shared" si="170"/>
        <v>technology</v>
      </c>
      <c r="T2734" t="str">
        <f t="shared" si="171"/>
        <v>hardware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0">
        <f t="shared" si="168"/>
        <v>42123.231180555551</v>
      </c>
      <c r="K2735">
        <v>1423463574</v>
      </c>
      <c r="L2735" s="10">
        <f t="shared" si="169"/>
        <v>42063.272847222222</v>
      </c>
      <c r="M2735" t="b">
        <v>0</v>
      </c>
      <c r="N2735">
        <v>119</v>
      </c>
      <c r="O2735" t="b">
        <v>1</v>
      </c>
      <c r="P2735" t="s">
        <v>8295</v>
      </c>
      <c r="Q2735" s="6">
        <f>E2735/D2735</f>
        <v>1.07538</v>
      </c>
      <c r="R2735">
        <f>IFERROR(ROUND(E2735/N2735,0),0)</f>
        <v>452</v>
      </c>
      <c r="S2735" t="str">
        <f t="shared" si="170"/>
        <v>technology</v>
      </c>
      <c r="T2735" t="str">
        <f t="shared" si="171"/>
        <v>hardware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0">
        <f t="shared" si="168"/>
        <v>42675.915972222225</v>
      </c>
      <c r="K2736">
        <v>1473782592</v>
      </c>
      <c r="L2736" s="10">
        <f t="shared" si="169"/>
        <v>42645.668888888889</v>
      </c>
      <c r="M2736" t="b">
        <v>0</v>
      </c>
      <c r="N2736">
        <v>163</v>
      </c>
      <c r="O2736" t="b">
        <v>1</v>
      </c>
      <c r="P2736" t="s">
        <v>8295</v>
      </c>
      <c r="Q2736" s="6">
        <f>E2736/D2736</f>
        <v>22603</v>
      </c>
      <c r="R2736">
        <f>IFERROR(ROUND(E2736/N2736,0),0)</f>
        <v>139</v>
      </c>
      <c r="S2736" t="str">
        <f t="shared" si="170"/>
        <v>technology</v>
      </c>
      <c r="T2736" t="str">
        <f t="shared" si="171"/>
        <v>hardware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0">
        <f t="shared" si="168"/>
        <v>41365.833333333336</v>
      </c>
      <c r="K2737">
        <v>1360551250</v>
      </c>
      <c r="L2737" s="10">
        <f t="shared" si="169"/>
        <v>41335.120949074073</v>
      </c>
      <c r="M2737" t="b">
        <v>0</v>
      </c>
      <c r="N2737">
        <v>339</v>
      </c>
      <c r="O2737" t="b">
        <v>1</v>
      </c>
      <c r="P2737" t="s">
        <v>8295</v>
      </c>
      <c r="Q2737" s="6">
        <f>E2737/D2737</f>
        <v>9.7813466666666677</v>
      </c>
      <c r="R2737">
        <f>IFERROR(ROUND(E2737/N2737,0),0)</f>
        <v>22</v>
      </c>
      <c r="S2737" t="str">
        <f t="shared" si="170"/>
        <v>technology</v>
      </c>
      <c r="T2737" t="str">
        <f t="shared" si="171"/>
        <v>hardware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0">
        <f t="shared" si="168"/>
        <v>41771.666354166664</v>
      </c>
      <c r="K2738">
        <v>1395676773</v>
      </c>
      <c r="L2738" s="10">
        <f t="shared" si="169"/>
        <v>41741.666354166664</v>
      </c>
      <c r="M2738" t="b">
        <v>0</v>
      </c>
      <c r="N2738">
        <v>58</v>
      </c>
      <c r="O2738" t="b">
        <v>1</v>
      </c>
      <c r="P2738" t="s">
        <v>8295</v>
      </c>
      <c r="Q2738" s="6">
        <f>E2738/D2738</f>
        <v>1.2290000000000001</v>
      </c>
      <c r="R2738">
        <f>IFERROR(ROUND(E2738/N2738,0),0)</f>
        <v>170</v>
      </c>
      <c r="S2738" t="str">
        <f t="shared" si="170"/>
        <v>technology</v>
      </c>
      <c r="T2738" t="str">
        <f t="shared" si="171"/>
        <v>hardware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0">
        <f t="shared" si="168"/>
        <v>41673.791666666664</v>
      </c>
      <c r="K2739">
        <v>1386108087</v>
      </c>
      <c r="L2739" s="10">
        <f t="shared" si="169"/>
        <v>41630.917673611111</v>
      </c>
      <c r="M2739" t="b">
        <v>0</v>
      </c>
      <c r="N2739">
        <v>456</v>
      </c>
      <c r="O2739" t="b">
        <v>1</v>
      </c>
      <c r="P2739" t="s">
        <v>8295</v>
      </c>
      <c r="Q2739" s="6">
        <f>E2739/D2739</f>
        <v>2.4606080000000001</v>
      </c>
      <c r="R2739">
        <f>IFERROR(ROUND(E2739/N2739,0),0)</f>
        <v>162</v>
      </c>
      <c r="S2739" t="str">
        <f t="shared" si="170"/>
        <v>technology</v>
      </c>
      <c r="T2739" t="str">
        <f t="shared" si="171"/>
        <v>hardware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0">
        <f t="shared" si="168"/>
        <v>42699.143564814818</v>
      </c>
      <c r="K2740">
        <v>1473218804</v>
      </c>
      <c r="L2740" s="10">
        <f t="shared" si="169"/>
        <v>42639.143564814818</v>
      </c>
      <c r="M2740" t="b">
        <v>0</v>
      </c>
      <c r="N2740">
        <v>15</v>
      </c>
      <c r="O2740" t="b">
        <v>1</v>
      </c>
      <c r="P2740" t="s">
        <v>8295</v>
      </c>
      <c r="Q2740" s="6">
        <f>E2740/D2740</f>
        <v>1.4794</v>
      </c>
      <c r="R2740">
        <f>IFERROR(ROUND(E2740/N2740,0),0)</f>
        <v>493</v>
      </c>
      <c r="S2740" t="str">
        <f t="shared" si="170"/>
        <v>technology</v>
      </c>
      <c r="T2740" t="str">
        <f t="shared" si="171"/>
        <v>hardware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0">
        <f t="shared" si="168"/>
        <v>41783.887928240743</v>
      </c>
      <c r="K2741">
        <v>1395436717</v>
      </c>
      <c r="L2741" s="10">
        <f t="shared" si="169"/>
        <v>41738.887928240743</v>
      </c>
      <c r="M2741" t="b">
        <v>0</v>
      </c>
      <c r="N2741">
        <v>191</v>
      </c>
      <c r="O2741" t="b">
        <v>1</v>
      </c>
      <c r="P2741" t="s">
        <v>8295</v>
      </c>
      <c r="Q2741" s="6">
        <f>E2741/D2741</f>
        <v>3.8409090909090908</v>
      </c>
      <c r="R2741">
        <f>IFERROR(ROUND(E2741/N2741,0),0)</f>
        <v>22</v>
      </c>
      <c r="S2741" t="str">
        <f t="shared" si="170"/>
        <v>technology</v>
      </c>
      <c r="T2741" t="str">
        <f t="shared" si="171"/>
        <v>hardware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0">
        <f t="shared" si="168"/>
        <v>42093.99018518519</v>
      </c>
      <c r="K2742">
        <v>1423529152</v>
      </c>
      <c r="L2742" s="10">
        <f t="shared" si="169"/>
        <v>42064.031851851847</v>
      </c>
      <c r="M2742" t="b">
        <v>0</v>
      </c>
      <c r="N2742">
        <v>17</v>
      </c>
      <c r="O2742" t="b">
        <v>1</v>
      </c>
      <c r="P2742" t="s">
        <v>8295</v>
      </c>
      <c r="Q2742" s="6">
        <f>E2742/D2742</f>
        <v>1.0333333333333334</v>
      </c>
      <c r="R2742">
        <f>IFERROR(ROUND(E2742/N2742,0),0)</f>
        <v>18</v>
      </c>
      <c r="S2742" t="str">
        <f t="shared" si="170"/>
        <v>technology</v>
      </c>
      <c r="T2742" t="str">
        <f t="shared" si="171"/>
        <v>hardware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0">
        <f t="shared" si="168"/>
        <v>41951.088194444441</v>
      </c>
      <c r="K2743">
        <v>1412005602</v>
      </c>
      <c r="L2743" s="10">
        <f t="shared" si="169"/>
        <v>41930.657430555555</v>
      </c>
      <c r="M2743" t="b">
        <v>0</v>
      </c>
      <c r="N2743">
        <v>4</v>
      </c>
      <c r="O2743" t="b">
        <v>0</v>
      </c>
      <c r="P2743" t="s">
        <v>8304</v>
      </c>
      <c r="Q2743" s="6">
        <f>E2743/D2743</f>
        <v>4.3750000000000004E-3</v>
      </c>
      <c r="R2743">
        <f>IFERROR(ROUND(E2743/N2743,0),0)</f>
        <v>9</v>
      </c>
      <c r="S2743" t="str">
        <f t="shared" si="170"/>
        <v>publishing</v>
      </c>
      <c r="T2743" t="str">
        <f t="shared" si="171"/>
        <v>children's books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0">
        <f t="shared" si="168"/>
        <v>41063.719756944447</v>
      </c>
      <c r="K2744">
        <v>1335892587</v>
      </c>
      <c r="L2744" s="10">
        <f t="shared" si="169"/>
        <v>41049.719756944447</v>
      </c>
      <c r="M2744" t="b">
        <v>0</v>
      </c>
      <c r="N2744">
        <v>18</v>
      </c>
      <c r="O2744" t="b">
        <v>0</v>
      </c>
      <c r="P2744" t="s">
        <v>8304</v>
      </c>
      <c r="Q2744" s="6">
        <f>E2744/D2744</f>
        <v>0.29239999999999999</v>
      </c>
      <c r="R2744">
        <f>IFERROR(ROUND(E2744/N2744,0),0)</f>
        <v>41</v>
      </c>
      <c r="S2744" t="str">
        <f t="shared" si="170"/>
        <v>publishing</v>
      </c>
      <c r="T2744" t="str">
        <f t="shared" si="171"/>
        <v>children's books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0">
        <f t="shared" si="168"/>
        <v>42681.328784722224</v>
      </c>
      <c r="K2745">
        <v>1474271607</v>
      </c>
      <c r="L2745" s="10">
        <f t="shared" si="169"/>
        <v>42651.328784722224</v>
      </c>
      <c r="M2745" t="b">
        <v>0</v>
      </c>
      <c r="N2745">
        <v>0</v>
      </c>
      <c r="O2745" t="b">
        <v>0</v>
      </c>
      <c r="P2745" t="s">
        <v>8304</v>
      </c>
      <c r="Q2745" s="6">
        <f>E2745/D2745</f>
        <v>0</v>
      </c>
      <c r="R2745">
        <f>IFERROR(ROUND(E2745/N2745,0),0)</f>
        <v>0</v>
      </c>
      <c r="S2745" t="str">
        <f t="shared" si="170"/>
        <v>publishing</v>
      </c>
      <c r="T2745" t="str">
        <f t="shared" si="171"/>
        <v>children's books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0">
        <f t="shared" si="168"/>
        <v>40987.062476851854</v>
      </c>
      <c r="K2746">
        <v>1327886998</v>
      </c>
      <c r="L2746" s="10">
        <f t="shared" si="169"/>
        <v>40957.062476851854</v>
      </c>
      <c r="M2746" t="b">
        <v>0</v>
      </c>
      <c r="N2746">
        <v>22</v>
      </c>
      <c r="O2746" t="b">
        <v>0</v>
      </c>
      <c r="P2746" t="s">
        <v>8304</v>
      </c>
      <c r="Q2746" s="6">
        <f>E2746/D2746</f>
        <v>5.2187499999999998E-2</v>
      </c>
      <c r="R2746">
        <f>IFERROR(ROUND(E2746/N2746,0),0)</f>
        <v>38</v>
      </c>
      <c r="S2746" t="str">
        <f t="shared" si="170"/>
        <v>publishing</v>
      </c>
      <c r="T2746" t="str">
        <f t="shared" si="171"/>
        <v>children's books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0">
        <f t="shared" si="168"/>
        <v>41123.988055555557</v>
      </c>
      <c r="K2747">
        <v>1337125368</v>
      </c>
      <c r="L2747" s="10">
        <f t="shared" si="169"/>
        <v>41063.988055555557</v>
      </c>
      <c r="M2747" t="b">
        <v>0</v>
      </c>
      <c r="N2747">
        <v>49</v>
      </c>
      <c r="O2747" t="b">
        <v>0</v>
      </c>
      <c r="P2747" t="s">
        <v>8304</v>
      </c>
      <c r="Q2747" s="6">
        <f>E2747/D2747</f>
        <v>0.21887499999999999</v>
      </c>
      <c r="R2747">
        <f>IFERROR(ROUND(E2747/N2747,0),0)</f>
        <v>36</v>
      </c>
      <c r="S2747" t="str">
        <f t="shared" si="170"/>
        <v>publishing</v>
      </c>
      <c r="T2747" t="str">
        <f t="shared" si="171"/>
        <v>children's books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0">
        <f t="shared" si="168"/>
        <v>41899.781377314815</v>
      </c>
      <c r="K2748">
        <v>1406745911</v>
      </c>
      <c r="L2748" s="10">
        <f t="shared" si="169"/>
        <v>41869.781377314815</v>
      </c>
      <c r="M2748" t="b">
        <v>0</v>
      </c>
      <c r="N2748">
        <v>19</v>
      </c>
      <c r="O2748" t="b">
        <v>0</v>
      </c>
      <c r="P2748" t="s">
        <v>8304</v>
      </c>
      <c r="Q2748" s="6">
        <f>E2748/D2748</f>
        <v>0.26700000000000002</v>
      </c>
      <c r="R2748">
        <f>IFERROR(ROUND(E2748/N2748,0),0)</f>
        <v>42</v>
      </c>
      <c r="S2748" t="str">
        <f t="shared" si="170"/>
        <v>publishing</v>
      </c>
      <c r="T2748" t="str">
        <f t="shared" si="171"/>
        <v>children's books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0">
        <f t="shared" si="168"/>
        <v>41095.131944444445</v>
      </c>
      <c r="K2749">
        <v>1337095997</v>
      </c>
      <c r="L2749" s="10">
        <f t="shared" si="169"/>
        <v>41063.648113425923</v>
      </c>
      <c r="M2749" t="b">
        <v>0</v>
      </c>
      <c r="N2749">
        <v>4</v>
      </c>
      <c r="O2749" t="b">
        <v>0</v>
      </c>
      <c r="P2749" t="s">
        <v>8304</v>
      </c>
      <c r="Q2749" s="6">
        <f>E2749/D2749</f>
        <v>0.28000000000000003</v>
      </c>
      <c r="R2749">
        <f>IFERROR(ROUND(E2749/N2749,0),0)</f>
        <v>35</v>
      </c>
      <c r="S2749" t="str">
        <f t="shared" si="170"/>
        <v>publishing</v>
      </c>
      <c r="T2749" t="str">
        <f t="shared" si="171"/>
        <v>children's books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0">
        <f t="shared" si="168"/>
        <v>42634.7106712963</v>
      </c>
      <c r="K2750">
        <v>1470243802</v>
      </c>
      <c r="L2750" s="10">
        <f t="shared" si="169"/>
        <v>42604.7106712963</v>
      </c>
      <c r="M2750" t="b">
        <v>0</v>
      </c>
      <c r="N2750">
        <v>4</v>
      </c>
      <c r="O2750" t="b">
        <v>0</v>
      </c>
      <c r="P2750" t="s">
        <v>8304</v>
      </c>
      <c r="Q2750" s="6">
        <f>E2750/D2750</f>
        <v>1.06E-2</v>
      </c>
      <c r="R2750">
        <f>IFERROR(ROUND(E2750/N2750,0),0)</f>
        <v>13</v>
      </c>
      <c r="S2750" t="str">
        <f t="shared" si="170"/>
        <v>publishing</v>
      </c>
      <c r="T2750" t="str">
        <f t="shared" si="171"/>
        <v>children's books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0">
        <f t="shared" si="168"/>
        <v>42117.757372685184</v>
      </c>
      <c r="K2751">
        <v>1425582637</v>
      </c>
      <c r="L2751" s="10">
        <f t="shared" si="169"/>
        <v>42087.799039351856</v>
      </c>
      <c r="M2751" t="b">
        <v>0</v>
      </c>
      <c r="N2751">
        <v>2</v>
      </c>
      <c r="O2751" t="b">
        <v>0</v>
      </c>
      <c r="P2751" t="s">
        <v>8304</v>
      </c>
      <c r="Q2751" s="6">
        <f>E2751/D2751</f>
        <v>1.0999999999999999E-2</v>
      </c>
      <c r="R2751">
        <f>IFERROR(ROUND(E2751/N2751,0),0)</f>
        <v>55</v>
      </c>
      <c r="S2751" t="str">
        <f t="shared" si="170"/>
        <v>publishing</v>
      </c>
      <c r="T2751" t="str">
        <f t="shared" si="171"/>
        <v>children's books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0">
        <f t="shared" si="168"/>
        <v>41109.833333333336</v>
      </c>
      <c r="K2752">
        <v>1340055345</v>
      </c>
      <c r="L2752" s="10">
        <f t="shared" si="169"/>
        <v>41097.899826388893</v>
      </c>
      <c r="M2752" t="b">
        <v>0</v>
      </c>
      <c r="N2752">
        <v>0</v>
      </c>
      <c r="O2752" t="b">
        <v>0</v>
      </c>
      <c r="P2752" t="s">
        <v>8304</v>
      </c>
      <c r="Q2752" s="6">
        <f>E2752/D2752</f>
        <v>0</v>
      </c>
      <c r="R2752">
        <f>IFERROR(ROUND(E2752/N2752,0),0)</f>
        <v>0</v>
      </c>
      <c r="S2752" t="str">
        <f t="shared" si="170"/>
        <v>publishing</v>
      </c>
      <c r="T2752" t="str">
        <f t="shared" si="171"/>
        <v>children's books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0">
        <f t="shared" si="168"/>
        <v>41826.887060185181</v>
      </c>
      <c r="K2753">
        <v>1397855842</v>
      </c>
      <c r="L2753" s="10">
        <f t="shared" si="169"/>
        <v>41766.887060185181</v>
      </c>
      <c r="M2753" t="b">
        <v>0</v>
      </c>
      <c r="N2753">
        <v>0</v>
      </c>
      <c r="O2753" t="b">
        <v>0</v>
      </c>
      <c r="P2753" t="s">
        <v>8304</v>
      </c>
      <c r="Q2753" s="6">
        <f>E2753/D2753</f>
        <v>0</v>
      </c>
      <c r="R2753">
        <f>IFERROR(ROUND(E2753/N2753,0),0)</f>
        <v>0</v>
      </c>
      <c r="S2753" t="str">
        <f t="shared" si="170"/>
        <v>publishing</v>
      </c>
      <c r="T2753" t="str">
        <f t="shared" si="171"/>
        <v>children's books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0">
        <f t="shared" si="168"/>
        <v>40914.765092592592</v>
      </c>
      <c r="K2754">
        <v>1320776504</v>
      </c>
      <c r="L2754" s="10">
        <f t="shared" si="169"/>
        <v>40874.765092592592</v>
      </c>
      <c r="M2754" t="b">
        <v>0</v>
      </c>
      <c r="N2754">
        <v>14</v>
      </c>
      <c r="O2754" t="b">
        <v>0</v>
      </c>
      <c r="P2754" t="s">
        <v>8304</v>
      </c>
      <c r="Q2754" s="6">
        <f>E2754/D2754</f>
        <v>0.11458333333333333</v>
      </c>
      <c r="R2754">
        <f>IFERROR(ROUND(E2754/N2754,0),0)</f>
        <v>39</v>
      </c>
      <c r="S2754" t="str">
        <f t="shared" si="170"/>
        <v>publishing</v>
      </c>
      <c r="T2754" t="str">
        <f t="shared" si="171"/>
        <v>children's books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0">
        <f t="shared" ref="J2755:J2818" si="172">(I2755/86400)+25569+(-5+24)</f>
        <v>41166.900729166664</v>
      </c>
      <c r="K2755">
        <v>1343425023</v>
      </c>
      <c r="L2755" s="10">
        <f t="shared" ref="L2755:L2818" si="173">(K2755/86400)+25569+(-5+24)</f>
        <v>41136.900729166664</v>
      </c>
      <c r="M2755" t="b">
        <v>0</v>
      </c>
      <c r="N2755">
        <v>8</v>
      </c>
      <c r="O2755" t="b">
        <v>0</v>
      </c>
      <c r="P2755" t="s">
        <v>8304</v>
      </c>
      <c r="Q2755" s="6">
        <f>E2755/D2755</f>
        <v>0.19</v>
      </c>
      <c r="R2755">
        <f>IFERROR(ROUND(E2755/N2755,0),0)</f>
        <v>48</v>
      </c>
      <c r="S2755" t="str">
        <f t="shared" ref="S2755:S2818" si="174">LEFT(P2755,FIND("/",P2755)-1)</f>
        <v>publishing</v>
      </c>
      <c r="T2755" t="str">
        <f t="shared" ref="T2755:T2818" si="175">RIGHT(P2755,LEN(P2755)-FIND("/",P2755))</f>
        <v>children's books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0">
        <f t="shared" si="172"/>
        <v>41912.636006944442</v>
      </c>
      <c r="K2756">
        <v>1407856551</v>
      </c>
      <c r="L2756" s="10">
        <f t="shared" si="173"/>
        <v>41882.636006944442</v>
      </c>
      <c r="M2756" t="b">
        <v>0</v>
      </c>
      <c r="N2756">
        <v>0</v>
      </c>
      <c r="O2756" t="b">
        <v>0</v>
      </c>
      <c r="P2756" t="s">
        <v>8304</v>
      </c>
      <c r="Q2756" s="6">
        <f>E2756/D2756</f>
        <v>0</v>
      </c>
      <c r="R2756">
        <f>IFERROR(ROUND(E2756/N2756,0),0)</f>
        <v>0</v>
      </c>
      <c r="S2756" t="str">
        <f t="shared" si="174"/>
        <v>publishing</v>
      </c>
      <c r="T2756" t="str">
        <f t="shared" si="175"/>
        <v>children's books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0">
        <f t="shared" si="172"/>
        <v>42121.790821759263</v>
      </c>
      <c r="K2757">
        <v>1425927527</v>
      </c>
      <c r="L2757" s="10">
        <f t="shared" si="173"/>
        <v>42091.790821759263</v>
      </c>
      <c r="M2757" t="b">
        <v>0</v>
      </c>
      <c r="N2757">
        <v>15</v>
      </c>
      <c r="O2757" t="b">
        <v>0</v>
      </c>
      <c r="P2757" t="s">
        <v>8304</v>
      </c>
      <c r="Q2757" s="6">
        <f>E2757/D2757</f>
        <v>0.52</v>
      </c>
      <c r="R2757">
        <f>IFERROR(ROUND(E2757/N2757,0),0)</f>
        <v>17</v>
      </c>
      <c r="S2757" t="str">
        <f t="shared" si="174"/>
        <v>publishing</v>
      </c>
      <c r="T2757" t="str">
        <f t="shared" si="175"/>
        <v>children's books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0">
        <f t="shared" si="172"/>
        <v>41669.900474537033</v>
      </c>
      <c r="K2758">
        <v>1386884201</v>
      </c>
      <c r="L2758" s="10">
        <f t="shared" si="173"/>
        <v>41639.900474537033</v>
      </c>
      <c r="M2758" t="b">
        <v>0</v>
      </c>
      <c r="N2758">
        <v>33</v>
      </c>
      <c r="O2758" t="b">
        <v>0</v>
      </c>
      <c r="P2758" t="s">
        <v>8304</v>
      </c>
      <c r="Q2758" s="6">
        <f>E2758/D2758</f>
        <v>0.1048</v>
      </c>
      <c r="R2758">
        <f>IFERROR(ROUND(E2758/N2758,0),0)</f>
        <v>32</v>
      </c>
      <c r="S2758" t="str">
        <f t="shared" si="174"/>
        <v>publishing</v>
      </c>
      <c r="T2758" t="str">
        <f t="shared" si="175"/>
        <v>children's books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0">
        <f t="shared" si="172"/>
        <v>42607.65662037037</v>
      </c>
      <c r="K2759">
        <v>1469202332</v>
      </c>
      <c r="L2759" s="10">
        <f t="shared" si="173"/>
        <v>42592.65662037037</v>
      </c>
      <c r="M2759" t="b">
        <v>0</v>
      </c>
      <c r="N2759">
        <v>2</v>
      </c>
      <c r="O2759" t="b">
        <v>0</v>
      </c>
      <c r="P2759" t="s">
        <v>8304</v>
      </c>
      <c r="Q2759" s="6">
        <f>E2759/D2759</f>
        <v>6.6666666666666671E-3</v>
      </c>
      <c r="R2759">
        <f>IFERROR(ROUND(E2759/N2759,0),0)</f>
        <v>5</v>
      </c>
      <c r="S2759" t="str">
        <f t="shared" si="174"/>
        <v>publishing</v>
      </c>
      <c r="T2759" t="str">
        <f t="shared" si="175"/>
        <v>children's books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0">
        <f t="shared" si="172"/>
        <v>42672.441932870366</v>
      </c>
      <c r="K2760">
        <v>1474886183</v>
      </c>
      <c r="L2760" s="10">
        <f t="shared" si="173"/>
        <v>42658.441932870366</v>
      </c>
      <c r="M2760" t="b">
        <v>0</v>
      </c>
      <c r="N2760">
        <v>6</v>
      </c>
      <c r="O2760" t="b">
        <v>0</v>
      </c>
      <c r="P2760" t="s">
        <v>8304</v>
      </c>
      <c r="Q2760" s="6">
        <f>E2760/D2760</f>
        <v>0.11700000000000001</v>
      </c>
      <c r="R2760">
        <f>IFERROR(ROUND(E2760/N2760,0),0)</f>
        <v>39</v>
      </c>
      <c r="S2760" t="str">
        <f t="shared" si="174"/>
        <v>publishing</v>
      </c>
      <c r="T2760" t="str">
        <f t="shared" si="175"/>
        <v>children's books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0">
        <f t="shared" si="172"/>
        <v>42586.36650462963</v>
      </c>
      <c r="K2761">
        <v>1464943666</v>
      </c>
      <c r="L2761" s="10">
        <f t="shared" si="173"/>
        <v>42543.36650462963</v>
      </c>
      <c r="M2761" t="b">
        <v>0</v>
      </c>
      <c r="N2761">
        <v>2</v>
      </c>
      <c r="O2761" t="b">
        <v>0</v>
      </c>
      <c r="P2761" t="s">
        <v>8304</v>
      </c>
      <c r="Q2761" s="6">
        <f>E2761/D2761</f>
        <v>0.105</v>
      </c>
      <c r="R2761">
        <f>IFERROR(ROUND(E2761/N2761,0),0)</f>
        <v>53</v>
      </c>
      <c r="S2761" t="str">
        <f t="shared" si="174"/>
        <v>publishing</v>
      </c>
      <c r="T2761" t="str">
        <f t="shared" si="175"/>
        <v>children's books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0">
        <f t="shared" si="172"/>
        <v>41464.461319444446</v>
      </c>
      <c r="K2762">
        <v>1369134258</v>
      </c>
      <c r="L2762" s="10">
        <f t="shared" si="173"/>
        <v>41434.461319444446</v>
      </c>
      <c r="M2762" t="b">
        <v>0</v>
      </c>
      <c r="N2762">
        <v>0</v>
      </c>
      <c r="O2762" t="b">
        <v>0</v>
      </c>
      <c r="P2762" t="s">
        <v>8304</v>
      </c>
      <c r="Q2762" s="6">
        <f>E2762/D2762</f>
        <v>0</v>
      </c>
      <c r="R2762">
        <f>IFERROR(ROUND(E2762/N2762,0),0)</f>
        <v>0</v>
      </c>
      <c r="S2762" t="str">
        <f t="shared" si="174"/>
        <v>publishing</v>
      </c>
      <c r="T2762" t="str">
        <f t="shared" si="175"/>
        <v>children's books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0">
        <f t="shared" si="172"/>
        <v>41296.063576388886</v>
      </c>
      <c r="K2763">
        <v>1354584693</v>
      </c>
      <c r="L2763" s="10">
        <f t="shared" si="173"/>
        <v>41266.063576388886</v>
      </c>
      <c r="M2763" t="b">
        <v>0</v>
      </c>
      <c r="N2763">
        <v>4</v>
      </c>
      <c r="O2763" t="b">
        <v>0</v>
      </c>
      <c r="P2763" t="s">
        <v>8304</v>
      </c>
      <c r="Q2763" s="6">
        <f>E2763/D2763</f>
        <v>7.1999999999999998E-3</v>
      </c>
      <c r="R2763">
        <f>IFERROR(ROUND(E2763/N2763,0),0)</f>
        <v>9</v>
      </c>
      <c r="S2763" t="str">
        <f t="shared" si="174"/>
        <v>publishing</v>
      </c>
      <c r="T2763" t="str">
        <f t="shared" si="175"/>
        <v>children's books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0">
        <f t="shared" si="172"/>
        <v>41005.995312500003</v>
      </c>
      <c r="K2764">
        <v>1326934395</v>
      </c>
      <c r="L2764" s="10">
        <f t="shared" si="173"/>
        <v>40946.036979166667</v>
      </c>
      <c r="M2764" t="b">
        <v>0</v>
      </c>
      <c r="N2764">
        <v>1</v>
      </c>
      <c r="O2764" t="b">
        <v>0</v>
      </c>
      <c r="P2764" t="s">
        <v>8304</v>
      </c>
      <c r="Q2764" s="6">
        <f>E2764/D2764</f>
        <v>7.6923076923076927E-3</v>
      </c>
      <c r="R2764">
        <f>IFERROR(ROUND(E2764/N2764,0),0)</f>
        <v>25</v>
      </c>
      <c r="S2764" t="str">
        <f t="shared" si="174"/>
        <v>publishing</v>
      </c>
      <c r="T2764" t="str">
        <f t="shared" si="175"/>
        <v>children's books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0">
        <f t="shared" si="172"/>
        <v>41437.579675925925</v>
      </c>
      <c r="K2765">
        <v>1365515684</v>
      </c>
      <c r="L2765" s="10">
        <f t="shared" si="173"/>
        <v>41392.579675925925</v>
      </c>
      <c r="M2765" t="b">
        <v>0</v>
      </c>
      <c r="N2765">
        <v>3</v>
      </c>
      <c r="O2765" t="b">
        <v>0</v>
      </c>
      <c r="P2765" t="s">
        <v>8304</v>
      </c>
      <c r="Q2765" s="6">
        <f>E2765/D2765</f>
        <v>2.2842639593908631E-3</v>
      </c>
      <c r="R2765">
        <f>IFERROR(ROUND(E2765/N2765,0),0)</f>
        <v>30</v>
      </c>
      <c r="S2765" t="str">
        <f t="shared" si="174"/>
        <v>publishing</v>
      </c>
      <c r="T2765" t="str">
        <f t="shared" si="175"/>
        <v>children's books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0">
        <f t="shared" si="172"/>
        <v>41078.791666666664</v>
      </c>
      <c r="K2766">
        <v>1335855631</v>
      </c>
      <c r="L2766" s="10">
        <f t="shared" si="173"/>
        <v>41049.292025462964</v>
      </c>
      <c r="M2766" t="b">
        <v>0</v>
      </c>
      <c r="N2766">
        <v>4</v>
      </c>
      <c r="O2766" t="b">
        <v>0</v>
      </c>
      <c r="P2766" t="s">
        <v>8304</v>
      </c>
      <c r="Q2766" s="6">
        <f>E2766/D2766</f>
        <v>1.125E-2</v>
      </c>
      <c r="R2766">
        <f>IFERROR(ROUND(E2766/N2766,0),0)</f>
        <v>11</v>
      </c>
      <c r="S2766" t="str">
        <f t="shared" si="174"/>
        <v>publishing</v>
      </c>
      <c r="T2766" t="str">
        <f t="shared" si="175"/>
        <v>children's books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0">
        <f t="shared" si="172"/>
        <v>41229.579027777778</v>
      </c>
      <c r="K2767">
        <v>1350050028</v>
      </c>
      <c r="L2767" s="10">
        <f t="shared" si="173"/>
        <v>41213.579027777778</v>
      </c>
      <c r="M2767" t="b">
        <v>0</v>
      </c>
      <c r="N2767">
        <v>0</v>
      </c>
      <c r="O2767" t="b">
        <v>0</v>
      </c>
      <c r="P2767" t="s">
        <v>8304</v>
      </c>
      <c r="Q2767" s="6">
        <f>E2767/D2767</f>
        <v>0</v>
      </c>
      <c r="R2767">
        <f>IFERROR(ROUND(E2767/N2767,0),0)</f>
        <v>0</v>
      </c>
      <c r="S2767" t="str">
        <f t="shared" si="174"/>
        <v>publishing</v>
      </c>
      <c r="T2767" t="str">
        <f t="shared" si="175"/>
        <v>children's books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0">
        <f t="shared" si="172"/>
        <v>40785.668032407411</v>
      </c>
      <c r="K2768">
        <v>1310486518</v>
      </c>
      <c r="L2768" s="10">
        <f t="shared" si="173"/>
        <v>40755.668032407411</v>
      </c>
      <c r="M2768" t="b">
        <v>0</v>
      </c>
      <c r="N2768">
        <v>4</v>
      </c>
      <c r="O2768" t="b">
        <v>0</v>
      </c>
      <c r="P2768" t="s">
        <v>8304</v>
      </c>
      <c r="Q2768" s="6">
        <f>E2768/D2768</f>
        <v>0.02</v>
      </c>
      <c r="R2768">
        <f>IFERROR(ROUND(E2768/N2768,0),0)</f>
        <v>25</v>
      </c>
      <c r="S2768" t="str">
        <f t="shared" si="174"/>
        <v>publishing</v>
      </c>
      <c r="T2768" t="str">
        <f t="shared" si="175"/>
        <v>children's books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0">
        <f t="shared" si="172"/>
        <v>42251.958912037036</v>
      </c>
      <c r="K2769">
        <v>1434582050</v>
      </c>
      <c r="L2769" s="10">
        <f t="shared" si="173"/>
        <v>42191.958912037036</v>
      </c>
      <c r="M2769" t="b">
        <v>0</v>
      </c>
      <c r="N2769">
        <v>3</v>
      </c>
      <c r="O2769" t="b">
        <v>0</v>
      </c>
      <c r="P2769" t="s">
        <v>8304</v>
      </c>
      <c r="Q2769" s="6">
        <f>E2769/D2769</f>
        <v>8.5000000000000006E-3</v>
      </c>
      <c r="R2769">
        <f>IFERROR(ROUND(E2769/N2769,0),0)</f>
        <v>11</v>
      </c>
      <c r="S2769" t="str">
        <f t="shared" si="174"/>
        <v>publishing</v>
      </c>
      <c r="T2769" t="str">
        <f t="shared" si="175"/>
        <v>children's books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0">
        <f t="shared" si="172"/>
        <v>41016.573182870372</v>
      </c>
      <c r="K2770">
        <v>1330440323</v>
      </c>
      <c r="L2770" s="10">
        <f t="shared" si="173"/>
        <v>40986.614849537036</v>
      </c>
      <c r="M2770" t="b">
        <v>0</v>
      </c>
      <c r="N2770">
        <v>34</v>
      </c>
      <c r="O2770" t="b">
        <v>0</v>
      </c>
      <c r="P2770" t="s">
        <v>8304</v>
      </c>
      <c r="Q2770" s="6">
        <f>E2770/D2770</f>
        <v>0.14314285714285716</v>
      </c>
      <c r="R2770">
        <f>IFERROR(ROUND(E2770/N2770,0),0)</f>
        <v>29</v>
      </c>
      <c r="S2770" t="str">
        <f t="shared" si="174"/>
        <v>publishing</v>
      </c>
      <c r="T2770" t="str">
        <f t="shared" si="175"/>
        <v>children's books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0">
        <f t="shared" si="172"/>
        <v>41814.826273148152</v>
      </c>
      <c r="K2771">
        <v>1397677790</v>
      </c>
      <c r="L2771" s="10">
        <f t="shared" si="173"/>
        <v>41764.826273148152</v>
      </c>
      <c r="M2771" t="b">
        <v>0</v>
      </c>
      <c r="N2771">
        <v>2</v>
      </c>
      <c r="O2771" t="b">
        <v>0</v>
      </c>
      <c r="P2771" t="s">
        <v>8304</v>
      </c>
      <c r="Q2771" s="6">
        <f>E2771/D2771</f>
        <v>2.5000000000000001E-3</v>
      </c>
      <c r="R2771">
        <f>IFERROR(ROUND(E2771/N2771,0),0)</f>
        <v>1</v>
      </c>
      <c r="S2771" t="str">
        <f t="shared" si="174"/>
        <v>publishing</v>
      </c>
      <c r="T2771" t="str">
        <f t="shared" si="175"/>
        <v>children's books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0">
        <f t="shared" si="172"/>
        <v>41735.663541666669</v>
      </c>
      <c r="K2772">
        <v>1392569730</v>
      </c>
      <c r="L2772" s="10">
        <f t="shared" si="173"/>
        <v>41705.705208333333</v>
      </c>
      <c r="M2772" t="b">
        <v>0</v>
      </c>
      <c r="N2772">
        <v>33</v>
      </c>
      <c r="O2772" t="b">
        <v>0</v>
      </c>
      <c r="P2772" t="s">
        <v>8304</v>
      </c>
      <c r="Q2772" s="6">
        <f>E2772/D2772</f>
        <v>0.1041125</v>
      </c>
      <c r="R2772">
        <f>IFERROR(ROUND(E2772/N2772,0),0)</f>
        <v>63</v>
      </c>
      <c r="S2772" t="str">
        <f t="shared" si="174"/>
        <v>publishing</v>
      </c>
      <c r="T2772" t="str">
        <f t="shared" si="175"/>
        <v>children's books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0">
        <f t="shared" si="172"/>
        <v>41325.708333333336</v>
      </c>
      <c r="K2773">
        <v>1355489140</v>
      </c>
      <c r="L2773" s="10">
        <f t="shared" si="173"/>
        <v>41276.531712962962</v>
      </c>
      <c r="M2773" t="b">
        <v>0</v>
      </c>
      <c r="N2773">
        <v>0</v>
      </c>
      <c r="O2773" t="b">
        <v>0</v>
      </c>
      <c r="P2773" t="s">
        <v>8304</v>
      </c>
      <c r="Q2773" s="6">
        <f>E2773/D2773</f>
        <v>0</v>
      </c>
      <c r="R2773">
        <f>IFERROR(ROUND(E2773/N2773,0),0)</f>
        <v>0</v>
      </c>
      <c r="S2773" t="str">
        <f t="shared" si="174"/>
        <v>publishing</v>
      </c>
      <c r="T2773" t="str">
        <f t="shared" si="175"/>
        <v>children's books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0">
        <f t="shared" si="172"/>
        <v>41571.869143518517</v>
      </c>
      <c r="K2774">
        <v>1379710294</v>
      </c>
      <c r="L2774" s="10">
        <f t="shared" si="173"/>
        <v>41556.869143518517</v>
      </c>
      <c r="M2774" t="b">
        <v>0</v>
      </c>
      <c r="N2774">
        <v>0</v>
      </c>
      <c r="O2774" t="b">
        <v>0</v>
      </c>
      <c r="P2774" t="s">
        <v>8304</v>
      </c>
      <c r="Q2774" s="6">
        <f>E2774/D2774</f>
        <v>0</v>
      </c>
      <c r="R2774">
        <f>IFERROR(ROUND(E2774/N2774,0),0)</f>
        <v>0</v>
      </c>
      <c r="S2774" t="str">
        <f t="shared" si="174"/>
        <v>publishing</v>
      </c>
      <c r="T2774" t="str">
        <f t="shared" si="175"/>
        <v>children's books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0">
        <f t="shared" si="172"/>
        <v>42503.86482638889</v>
      </c>
      <c r="K2775">
        <v>1460666721</v>
      </c>
      <c r="L2775" s="10">
        <f t="shared" si="173"/>
        <v>42493.86482638889</v>
      </c>
      <c r="M2775" t="b">
        <v>0</v>
      </c>
      <c r="N2775">
        <v>1</v>
      </c>
      <c r="O2775" t="b">
        <v>0</v>
      </c>
      <c r="P2775" t="s">
        <v>8304</v>
      </c>
      <c r="Q2775" s="6">
        <f>E2775/D2775</f>
        <v>1.8867924528301887E-3</v>
      </c>
      <c r="R2775">
        <f>IFERROR(ROUND(E2775/N2775,0),0)</f>
        <v>1</v>
      </c>
      <c r="S2775" t="str">
        <f t="shared" si="174"/>
        <v>publishing</v>
      </c>
      <c r="T2775" t="str">
        <f t="shared" si="175"/>
        <v>children's books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0">
        <f t="shared" si="172"/>
        <v>41360.126481481479</v>
      </c>
      <c r="K2776">
        <v>1360119728</v>
      </c>
      <c r="L2776" s="10">
        <f t="shared" si="173"/>
        <v>41330.126481481479</v>
      </c>
      <c r="M2776" t="b">
        <v>0</v>
      </c>
      <c r="N2776">
        <v>13</v>
      </c>
      <c r="O2776" t="b">
        <v>0</v>
      </c>
      <c r="P2776" t="s">
        <v>8304</v>
      </c>
      <c r="Q2776" s="6">
        <f>E2776/D2776</f>
        <v>0.14249999999999999</v>
      </c>
      <c r="R2776">
        <f>IFERROR(ROUND(E2776/N2776,0),0)</f>
        <v>44</v>
      </c>
      <c r="S2776" t="str">
        <f t="shared" si="174"/>
        <v>publishing</v>
      </c>
      <c r="T2776" t="str">
        <f t="shared" si="175"/>
        <v>children's books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0">
        <f t="shared" si="172"/>
        <v>40912.013356481482</v>
      </c>
      <c r="K2777">
        <v>1321402754</v>
      </c>
      <c r="L2777" s="10">
        <f t="shared" si="173"/>
        <v>40882.013356481482</v>
      </c>
      <c r="M2777" t="b">
        <v>0</v>
      </c>
      <c r="N2777">
        <v>2</v>
      </c>
      <c r="O2777" t="b">
        <v>0</v>
      </c>
      <c r="P2777" t="s">
        <v>8304</v>
      </c>
      <c r="Q2777" s="6">
        <f>E2777/D2777</f>
        <v>0.03</v>
      </c>
      <c r="R2777">
        <f>IFERROR(ROUND(E2777/N2777,0),0)</f>
        <v>75</v>
      </c>
      <c r="S2777" t="str">
        <f t="shared" si="174"/>
        <v>publishing</v>
      </c>
      <c r="T2777" t="str">
        <f t="shared" si="175"/>
        <v>children's books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0">
        <f t="shared" si="172"/>
        <v>42186.297175925924</v>
      </c>
      <c r="K2778">
        <v>1431414476</v>
      </c>
      <c r="L2778" s="10">
        <f t="shared" si="173"/>
        <v>42155.297175925924</v>
      </c>
      <c r="M2778" t="b">
        <v>0</v>
      </c>
      <c r="N2778">
        <v>36</v>
      </c>
      <c r="O2778" t="b">
        <v>0</v>
      </c>
      <c r="P2778" t="s">
        <v>8304</v>
      </c>
      <c r="Q2778" s="6">
        <f>E2778/D2778</f>
        <v>7.8809523809523815E-2</v>
      </c>
      <c r="R2778">
        <f>IFERROR(ROUND(E2778/N2778,0),0)</f>
        <v>46</v>
      </c>
      <c r="S2778" t="str">
        <f t="shared" si="174"/>
        <v>publishing</v>
      </c>
      <c r="T2778" t="str">
        <f t="shared" si="175"/>
        <v>children's books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0">
        <f t="shared" si="172"/>
        <v>42221.669027777782</v>
      </c>
      <c r="K2779">
        <v>1434557004</v>
      </c>
      <c r="L2779" s="10">
        <f t="shared" si="173"/>
        <v>42191.669027777782</v>
      </c>
      <c r="M2779" t="b">
        <v>0</v>
      </c>
      <c r="N2779">
        <v>1</v>
      </c>
      <c r="O2779" t="b">
        <v>0</v>
      </c>
      <c r="P2779" t="s">
        <v>8304</v>
      </c>
      <c r="Q2779" s="6">
        <f>E2779/D2779</f>
        <v>3.3333333333333335E-3</v>
      </c>
      <c r="R2779">
        <f>IFERROR(ROUND(E2779/N2779,0),0)</f>
        <v>10</v>
      </c>
      <c r="S2779" t="str">
        <f t="shared" si="174"/>
        <v>publishing</v>
      </c>
      <c r="T2779" t="str">
        <f t="shared" si="175"/>
        <v>children's books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0">
        <f t="shared" si="172"/>
        <v>41895.978078703702</v>
      </c>
      <c r="K2780">
        <v>1406417306</v>
      </c>
      <c r="L2780" s="10">
        <f t="shared" si="173"/>
        <v>41865.978078703702</v>
      </c>
      <c r="M2780" t="b">
        <v>0</v>
      </c>
      <c r="N2780">
        <v>15</v>
      </c>
      <c r="O2780" t="b">
        <v>0</v>
      </c>
      <c r="P2780" t="s">
        <v>8304</v>
      </c>
      <c r="Q2780" s="6">
        <f>E2780/D2780</f>
        <v>0.25545454545454543</v>
      </c>
      <c r="R2780">
        <f>IFERROR(ROUND(E2780/N2780,0),0)</f>
        <v>94</v>
      </c>
      <c r="S2780" t="str">
        <f t="shared" si="174"/>
        <v>publishing</v>
      </c>
      <c r="T2780" t="str">
        <f t="shared" si="175"/>
        <v>children's books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0">
        <f t="shared" si="172"/>
        <v>42349.627557870372</v>
      </c>
      <c r="K2781">
        <v>1445609021</v>
      </c>
      <c r="L2781" s="10">
        <f t="shared" si="173"/>
        <v>42319.585891203707</v>
      </c>
      <c r="M2781" t="b">
        <v>0</v>
      </c>
      <c r="N2781">
        <v>1</v>
      </c>
      <c r="O2781" t="b">
        <v>0</v>
      </c>
      <c r="P2781" t="s">
        <v>8304</v>
      </c>
      <c r="Q2781" s="6">
        <f>E2781/D2781</f>
        <v>2.12E-2</v>
      </c>
      <c r="R2781">
        <f>IFERROR(ROUND(E2781/N2781,0),0)</f>
        <v>53</v>
      </c>
      <c r="S2781" t="str">
        <f t="shared" si="174"/>
        <v>publishing</v>
      </c>
      <c r="T2781" t="str">
        <f t="shared" si="175"/>
        <v>children's books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0">
        <f t="shared" si="172"/>
        <v>42823.447777777779</v>
      </c>
      <c r="K2782">
        <v>1486550688</v>
      </c>
      <c r="L2782" s="10">
        <f t="shared" si="173"/>
        <v>42793.447777777779</v>
      </c>
      <c r="M2782" t="b">
        <v>0</v>
      </c>
      <c r="N2782">
        <v>0</v>
      </c>
      <c r="O2782" t="b">
        <v>0</v>
      </c>
      <c r="P2782" t="s">
        <v>8304</v>
      </c>
      <c r="Q2782" s="6">
        <f>E2782/D2782</f>
        <v>0</v>
      </c>
      <c r="R2782">
        <f>IFERROR(ROUND(E2782/N2782,0),0)</f>
        <v>0</v>
      </c>
      <c r="S2782" t="str">
        <f t="shared" si="174"/>
        <v>publishing</v>
      </c>
      <c r="T2782" t="str">
        <f t="shared" si="175"/>
        <v>children's books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0">
        <f t="shared" si="172"/>
        <v>42066.291666666672</v>
      </c>
      <c r="K2783">
        <v>1421274954</v>
      </c>
      <c r="L2783" s="10">
        <f t="shared" si="173"/>
        <v>42037.94159722222</v>
      </c>
      <c r="M2783" t="b">
        <v>0</v>
      </c>
      <c r="N2783">
        <v>28</v>
      </c>
      <c r="O2783" t="b">
        <v>1</v>
      </c>
      <c r="P2783" t="s">
        <v>8271</v>
      </c>
      <c r="Q2783" s="6">
        <f>E2783/D2783</f>
        <v>1.0528</v>
      </c>
      <c r="R2783">
        <f>IFERROR(ROUND(E2783/N2783,0),0)</f>
        <v>47</v>
      </c>
      <c r="S2783" t="str">
        <f t="shared" si="174"/>
        <v>theater</v>
      </c>
      <c r="T2783" t="str">
        <f t="shared" si="175"/>
        <v>plays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0">
        <f t="shared" si="172"/>
        <v>42071.207638888889</v>
      </c>
      <c r="K2784">
        <v>1421964718</v>
      </c>
      <c r="L2784" s="10">
        <f t="shared" si="173"/>
        <v>42045.924976851849</v>
      </c>
      <c r="M2784" t="b">
        <v>0</v>
      </c>
      <c r="N2784">
        <v>18</v>
      </c>
      <c r="O2784" t="b">
        <v>1</v>
      </c>
      <c r="P2784" t="s">
        <v>8271</v>
      </c>
      <c r="Q2784" s="6">
        <f>E2784/D2784</f>
        <v>1.2</v>
      </c>
      <c r="R2784">
        <f>IFERROR(ROUND(E2784/N2784,0),0)</f>
        <v>67</v>
      </c>
      <c r="S2784" t="str">
        <f t="shared" si="174"/>
        <v>theater</v>
      </c>
      <c r="T2784" t="str">
        <f t="shared" si="175"/>
        <v>plays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0">
        <f t="shared" si="172"/>
        <v>42136.535254629634</v>
      </c>
      <c r="K2785">
        <v>1428583846</v>
      </c>
      <c r="L2785" s="10">
        <f t="shared" si="173"/>
        <v>42122.535254629634</v>
      </c>
      <c r="M2785" t="b">
        <v>0</v>
      </c>
      <c r="N2785">
        <v>61</v>
      </c>
      <c r="O2785" t="b">
        <v>1</v>
      </c>
      <c r="P2785" t="s">
        <v>8271</v>
      </c>
      <c r="Q2785" s="6">
        <f>E2785/D2785</f>
        <v>1.145</v>
      </c>
      <c r="R2785">
        <f>IFERROR(ROUND(E2785/N2785,0),0)</f>
        <v>19</v>
      </c>
      <c r="S2785" t="str">
        <f t="shared" si="174"/>
        <v>theater</v>
      </c>
      <c r="T2785" t="str">
        <f t="shared" si="175"/>
        <v>plays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0">
        <f t="shared" si="172"/>
        <v>41960.787534722222</v>
      </c>
      <c r="K2786">
        <v>1412794443</v>
      </c>
      <c r="L2786" s="10">
        <f t="shared" si="173"/>
        <v>41939.787534722222</v>
      </c>
      <c r="M2786" t="b">
        <v>0</v>
      </c>
      <c r="N2786">
        <v>108</v>
      </c>
      <c r="O2786" t="b">
        <v>1</v>
      </c>
      <c r="P2786" t="s">
        <v>8271</v>
      </c>
      <c r="Q2786" s="6">
        <f>E2786/D2786</f>
        <v>1.19</v>
      </c>
      <c r="R2786">
        <f>IFERROR(ROUND(E2786/N2786,0),0)</f>
        <v>66</v>
      </c>
      <c r="S2786" t="str">
        <f t="shared" si="174"/>
        <v>theater</v>
      </c>
      <c r="T2786" t="str">
        <f t="shared" si="175"/>
        <v>plays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0">
        <f t="shared" si="172"/>
        <v>42606.875</v>
      </c>
      <c r="K2787">
        <v>1467865967</v>
      </c>
      <c r="L2787" s="10">
        <f t="shared" si="173"/>
        <v>42577.189432870371</v>
      </c>
      <c r="M2787" t="b">
        <v>0</v>
      </c>
      <c r="N2787">
        <v>142</v>
      </c>
      <c r="O2787" t="b">
        <v>1</v>
      </c>
      <c r="P2787" t="s">
        <v>8271</v>
      </c>
      <c r="Q2787" s="6">
        <f>E2787/D2787</f>
        <v>1.0468</v>
      </c>
      <c r="R2787">
        <f>IFERROR(ROUND(E2787/N2787,0),0)</f>
        <v>37</v>
      </c>
      <c r="S2787" t="str">
        <f t="shared" si="174"/>
        <v>theater</v>
      </c>
      <c r="T2787" t="str">
        <f t="shared" si="175"/>
        <v>plays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0">
        <f t="shared" si="172"/>
        <v>41848.569212962961</v>
      </c>
      <c r="K2788">
        <v>1403703580</v>
      </c>
      <c r="L2788" s="10">
        <f t="shared" si="173"/>
        <v>41834.569212962961</v>
      </c>
      <c r="M2788" t="b">
        <v>0</v>
      </c>
      <c r="N2788">
        <v>74</v>
      </c>
      <c r="O2788" t="b">
        <v>1</v>
      </c>
      <c r="P2788" t="s">
        <v>8271</v>
      </c>
      <c r="Q2788" s="6">
        <f>E2788/D2788</f>
        <v>1.1783999999999999</v>
      </c>
      <c r="R2788">
        <f>IFERROR(ROUND(E2788/N2788,0),0)</f>
        <v>40</v>
      </c>
      <c r="S2788" t="str">
        <f t="shared" si="174"/>
        <v>theater</v>
      </c>
      <c r="T2788" t="str">
        <f t="shared" si="175"/>
        <v>plays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0">
        <f t="shared" si="172"/>
        <v>41857.198518518519</v>
      </c>
      <c r="K2789">
        <v>1403066752</v>
      </c>
      <c r="L2789" s="10">
        <f t="shared" si="173"/>
        <v>41827.198518518519</v>
      </c>
      <c r="M2789" t="b">
        <v>0</v>
      </c>
      <c r="N2789">
        <v>38</v>
      </c>
      <c r="O2789" t="b">
        <v>1</v>
      </c>
      <c r="P2789" t="s">
        <v>8271</v>
      </c>
      <c r="Q2789" s="6">
        <f>E2789/D2789</f>
        <v>1.1970000000000001</v>
      </c>
      <c r="R2789">
        <f>IFERROR(ROUND(E2789/N2789,0),0)</f>
        <v>32</v>
      </c>
      <c r="S2789" t="str">
        <f t="shared" si="174"/>
        <v>theater</v>
      </c>
      <c r="T2789" t="str">
        <f t="shared" si="175"/>
        <v>plays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0">
        <f t="shared" si="172"/>
        <v>42599.701886574076</v>
      </c>
      <c r="K2790">
        <v>1467219043</v>
      </c>
      <c r="L2790" s="10">
        <f t="shared" si="173"/>
        <v>42569.701886574076</v>
      </c>
      <c r="M2790" t="b">
        <v>0</v>
      </c>
      <c r="N2790">
        <v>20</v>
      </c>
      <c r="O2790" t="b">
        <v>1</v>
      </c>
      <c r="P2790" t="s">
        <v>8271</v>
      </c>
      <c r="Q2790" s="6">
        <f>E2790/D2790</f>
        <v>1.0249999999999999</v>
      </c>
      <c r="R2790">
        <f>IFERROR(ROUND(E2790/N2790,0),0)</f>
        <v>103</v>
      </c>
      <c r="S2790" t="str">
        <f t="shared" si="174"/>
        <v>theater</v>
      </c>
      <c r="T2790" t="str">
        <f t="shared" si="175"/>
        <v>plays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0">
        <f t="shared" si="172"/>
        <v>42094.166666666672</v>
      </c>
      <c r="K2791">
        <v>1424477934</v>
      </c>
      <c r="L2791" s="10">
        <f t="shared" si="173"/>
        <v>42075.013124999998</v>
      </c>
      <c r="M2791" t="b">
        <v>0</v>
      </c>
      <c r="N2791">
        <v>24</v>
      </c>
      <c r="O2791" t="b">
        <v>1</v>
      </c>
      <c r="P2791" t="s">
        <v>8271</v>
      </c>
      <c r="Q2791" s="6">
        <f>E2791/D2791</f>
        <v>1.0116666666666667</v>
      </c>
      <c r="R2791">
        <f>IFERROR(ROUND(E2791/N2791,0),0)</f>
        <v>126</v>
      </c>
      <c r="S2791" t="str">
        <f t="shared" si="174"/>
        <v>theater</v>
      </c>
      <c r="T2791" t="str">
        <f t="shared" si="175"/>
        <v>plays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0">
        <f t="shared" si="172"/>
        <v>42065.938692129625</v>
      </c>
      <c r="K2792">
        <v>1421101903</v>
      </c>
      <c r="L2792" s="10">
        <f t="shared" si="173"/>
        <v>42035.938692129625</v>
      </c>
      <c r="M2792" t="b">
        <v>0</v>
      </c>
      <c r="N2792">
        <v>66</v>
      </c>
      <c r="O2792" t="b">
        <v>1</v>
      </c>
      <c r="P2792" t="s">
        <v>8271</v>
      </c>
      <c r="Q2792" s="6">
        <f>E2792/D2792</f>
        <v>1.0533333333333332</v>
      </c>
      <c r="R2792">
        <f>IFERROR(ROUND(E2792/N2792,0),0)</f>
        <v>48</v>
      </c>
      <c r="S2792" t="str">
        <f t="shared" si="174"/>
        <v>theater</v>
      </c>
      <c r="T2792" t="str">
        <f t="shared" si="175"/>
        <v>plays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0">
        <f t="shared" si="172"/>
        <v>42641.166666666672</v>
      </c>
      <c r="K2793">
        <v>1470778559</v>
      </c>
      <c r="L2793" s="10">
        <f t="shared" si="173"/>
        <v>42610.899988425925</v>
      </c>
      <c r="M2793" t="b">
        <v>0</v>
      </c>
      <c r="N2793">
        <v>28</v>
      </c>
      <c r="O2793" t="b">
        <v>1</v>
      </c>
      <c r="P2793" t="s">
        <v>8271</v>
      </c>
      <c r="Q2793" s="6">
        <f>E2793/D2793</f>
        <v>1.0249999999999999</v>
      </c>
      <c r="R2793">
        <f>IFERROR(ROUND(E2793/N2793,0),0)</f>
        <v>73</v>
      </c>
      <c r="S2793" t="str">
        <f t="shared" si="174"/>
        <v>theater</v>
      </c>
      <c r="T2793" t="str">
        <f t="shared" si="175"/>
        <v>plays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0">
        <f t="shared" si="172"/>
        <v>42247.231006944443</v>
      </c>
      <c r="K2794">
        <v>1435469559</v>
      </c>
      <c r="L2794" s="10">
        <f t="shared" si="173"/>
        <v>42202.231006944443</v>
      </c>
      <c r="M2794" t="b">
        <v>0</v>
      </c>
      <c r="N2794">
        <v>24</v>
      </c>
      <c r="O2794" t="b">
        <v>1</v>
      </c>
      <c r="P2794" t="s">
        <v>8271</v>
      </c>
      <c r="Q2794" s="6">
        <f>E2794/D2794</f>
        <v>1.0760000000000001</v>
      </c>
      <c r="R2794">
        <f>IFERROR(ROUND(E2794/N2794,0),0)</f>
        <v>90</v>
      </c>
      <c r="S2794" t="str">
        <f t="shared" si="174"/>
        <v>theater</v>
      </c>
      <c r="T2794" t="str">
        <f t="shared" si="175"/>
        <v>plays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0">
        <f t="shared" si="172"/>
        <v>42225.419039351851</v>
      </c>
      <c r="K2795">
        <v>1434881005</v>
      </c>
      <c r="L2795" s="10">
        <f t="shared" si="173"/>
        <v>42195.419039351851</v>
      </c>
      <c r="M2795" t="b">
        <v>0</v>
      </c>
      <c r="N2795">
        <v>73</v>
      </c>
      <c r="O2795" t="b">
        <v>1</v>
      </c>
      <c r="P2795" t="s">
        <v>8271</v>
      </c>
      <c r="Q2795" s="6">
        <f>E2795/D2795</f>
        <v>1.105675</v>
      </c>
      <c r="R2795">
        <f>IFERROR(ROUND(E2795/N2795,0),0)</f>
        <v>151</v>
      </c>
      <c r="S2795" t="str">
        <f t="shared" si="174"/>
        <v>theater</v>
      </c>
      <c r="T2795" t="str">
        <f t="shared" si="175"/>
        <v>plays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0">
        <f t="shared" si="172"/>
        <v>42451.791666666672</v>
      </c>
      <c r="K2796">
        <v>1455640559</v>
      </c>
      <c r="L2796" s="10">
        <f t="shared" si="173"/>
        <v>42435.691655092596</v>
      </c>
      <c r="M2796" t="b">
        <v>0</v>
      </c>
      <c r="N2796">
        <v>3</v>
      </c>
      <c r="O2796" t="b">
        <v>1</v>
      </c>
      <c r="P2796" t="s">
        <v>8271</v>
      </c>
      <c r="Q2796" s="6">
        <f>E2796/D2796</f>
        <v>1.5</v>
      </c>
      <c r="R2796">
        <f>IFERROR(ROUND(E2796/N2796,0),0)</f>
        <v>25</v>
      </c>
      <c r="S2796" t="str">
        <f t="shared" si="174"/>
        <v>theater</v>
      </c>
      <c r="T2796" t="str">
        <f t="shared" si="175"/>
        <v>plays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0">
        <f t="shared" si="172"/>
        <v>41815.958333333336</v>
      </c>
      <c r="K2797">
        <v>1400675841</v>
      </c>
      <c r="L2797" s="10">
        <f t="shared" si="173"/>
        <v>41799.525937500002</v>
      </c>
      <c r="M2797" t="b">
        <v>0</v>
      </c>
      <c r="N2797">
        <v>20</v>
      </c>
      <c r="O2797" t="b">
        <v>1</v>
      </c>
      <c r="P2797" t="s">
        <v>8271</v>
      </c>
      <c r="Q2797" s="6">
        <f>E2797/D2797</f>
        <v>1.0428571428571429</v>
      </c>
      <c r="R2797">
        <f>IFERROR(ROUND(E2797/N2797,0),0)</f>
        <v>37</v>
      </c>
      <c r="S2797" t="str">
        <f t="shared" si="174"/>
        <v>theater</v>
      </c>
      <c r="T2797" t="str">
        <f t="shared" si="175"/>
        <v>plays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0">
        <f t="shared" si="172"/>
        <v>41844.528101851851</v>
      </c>
      <c r="K2798">
        <v>1401972028</v>
      </c>
      <c r="L2798" s="10">
        <f t="shared" si="173"/>
        <v>41814.528101851851</v>
      </c>
      <c r="M2798" t="b">
        <v>0</v>
      </c>
      <c r="N2798">
        <v>21</v>
      </c>
      <c r="O2798" t="b">
        <v>1</v>
      </c>
      <c r="P2798" t="s">
        <v>8271</v>
      </c>
      <c r="Q2798" s="6">
        <f>E2798/D2798</f>
        <v>1.155</v>
      </c>
      <c r="R2798">
        <f>IFERROR(ROUND(E2798/N2798,0),0)</f>
        <v>44</v>
      </c>
      <c r="S2798" t="str">
        <f t="shared" si="174"/>
        <v>theater</v>
      </c>
      <c r="T2798" t="str">
        <f t="shared" si="175"/>
        <v>plays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0">
        <f t="shared" si="172"/>
        <v>41847.94027777778</v>
      </c>
      <c r="K2799">
        <v>1402266840</v>
      </c>
      <c r="L2799" s="10">
        <f t="shared" si="173"/>
        <v>41817.94027777778</v>
      </c>
      <c r="M2799" t="b">
        <v>0</v>
      </c>
      <c r="N2799">
        <v>94</v>
      </c>
      <c r="O2799" t="b">
        <v>1</v>
      </c>
      <c r="P2799" t="s">
        <v>8271</v>
      </c>
      <c r="Q2799" s="6">
        <f>E2799/D2799</f>
        <v>1.02645125</v>
      </c>
      <c r="R2799">
        <f>IFERROR(ROUND(E2799/N2799,0),0)</f>
        <v>87</v>
      </c>
      <c r="S2799" t="str">
        <f t="shared" si="174"/>
        <v>theater</v>
      </c>
      <c r="T2799" t="str">
        <f t="shared" si="175"/>
        <v>plays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0">
        <f t="shared" si="172"/>
        <v>42235.666666666672</v>
      </c>
      <c r="K2800">
        <v>1437063121</v>
      </c>
      <c r="L2800" s="10">
        <f t="shared" si="173"/>
        <v>42220.675011574072</v>
      </c>
      <c r="M2800" t="b">
        <v>0</v>
      </c>
      <c r="N2800">
        <v>139</v>
      </c>
      <c r="O2800" t="b">
        <v>1</v>
      </c>
      <c r="P2800" t="s">
        <v>8271</v>
      </c>
      <c r="Q2800" s="6">
        <f>E2800/D2800</f>
        <v>1.014</v>
      </c>
      <c r="R2800">
        <f>IFERROR(ROUND(E2800/N2800,0),0)</f>
        <v>36</v>
      </c>
      <c r="S2800" t="str">
        <f t="shared" si="174"/>
        <v>theater</v>
      </c>
      <c r="T2800" t="str">
        <f t="shared" si="175"/>
        <v>plays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0">
        <f t="shared" si="172"/>
        <v>42557.666666666672</v>
      </c>
      <c r="K2801">
        <v>1463466070</v>
      </c>
      <c r="L2801" s="10">
        <f t="shared" si="173"/>
        <v>42526.264699074076</v>
      </c>
      <c r="M2801" t="b">
        <v>0</v>
      </c>
      <c r="N2801">
        <v>130</v>
      </c>
      <c r="O2801" t="b">
        <v>1</v>
      </c>
      <c r="P2801" t="s">
        <v>8271</v>
      </c>
      <c r="Q2801" s="6">
        <f>E2801/D2801</f>
        <v>1.1663479999999999</v>
      </c>
      <c r="R2801">
        <f>IFERROR(ROUND(E2801/N2801,0),0)</f>
        <v>45</v>
      </c>
      <c r="S2801" t="str">
        <f t="shared" si="174"/>
        <v>theater</v>
      </c>
      <c r="T2801" t="str">
        <f t="shared" si="175"/>
        <v>plays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0">
        <f t="shared" si="172"/>
        <v>42027.552847222221</v>
      </c>
      <c r="K2802">
        <v>1415193366</v>
      </c>
      <c r="L2802" s="10">
        <f t="shared" si="173"/>
        <v>41967.552847222221</v>
      </c>
      <c r="M2802" t="b">
        <v>0</v>
      </c>
      <c r="N2802">
        <v>31</v>
      </c>
      <c r="O2802" t="b">
        <v>1</v>
      </c>
      <c r="P2802" t="s">
        <v>8271</v>
      </c>
      <c r="Q2802" s="6">
        <f>E2802/D2802</f>
        <v>1.33</v>
      </c>
      <c r="R2802">
        <f>IFERROR(ROUND(E2802/N2802,0),0)</f>
        <v>43</v>
      </c>
      <c r="S2802" t="str">
        <f t="shared" si="174"/>
        <v>theater</v>
      </c>
      <c r="T2802" t="str">
        <f t="shared" si="175"/>
        <v>plays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0">
        <f t="shared" si="172"/>
        <v>41941.458333333336</v>
      </c>
      <c r="K2803">
        <v>1411019409</v>
      </c>
      <c r="L2803" s="10">
        <f t="shared" si="173"/>
        <v>41919.243159722224</v>
      </c>
      <c r="M2803" t="b">
        <v>0</v>
      </c>
      <c r="N2803">
        <v>13</v>
      </c>
      <c r="O2803" t="b">
        <v>1</v>
      </c>
      <c r="P2803" t="s">
        <v>8271</v>
      </c>
      <c r="Q2803" s="6">
        <f>E2803/D2803</f>
        <v>1.3320000000000001</v>
      </c>
      <c r="R2803">
        <f>IFERROR(ROUND(E2803/N2803,0),0)</f>
        <v>51</v>
      </c>
      <c r="S2803" t="str">
        <f t="shared" si="174"/>
        <v>theater</v>
      </c>
      <c r="T2803" t="str">
        <f t="shared" si="175"/>
        <v>plays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0">
        <f t="shared" si="172"/>
        <v>42241.64707175926</v>
      </c>
      <c r="K2804">
        <v>1436283107</v>
      </c>
      <c r="L2804" s="10">
        <f t="shared" si="173"/>
        <v>42211.64707175926</v>
      </c>
      <c r="M2804" t="b">
        <v>0</v>
      </c>
      <c r="N2804">
        <v>90</v>
      </c>
      <c r="O2804" t="b">
        <v>1</v>
      </c>
      <c r="P2804" t="s">
        <v>8271</v>
      </c>
      <c r="Q2804" s="6">
        <f>E2804/D2804</f>
        <v>1.0183333333333333</v>
      </c>
      <c r="R2804">
        <f>IFERROR(ROUND(E2804/N2804,0),0)</f>
        <v>34</v>
      </c>
      <c r="S2804" t="str">
        <f t="shared" si="174"/>
        <v>theater</v>
      </c>
      <c r="T2804" t="str">
        <f t="shared" si="175"/>
        <v>plays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0">
        <f t="shared" si="172"/>
        <v>42220</v>
      </c>
      <c r="K2805">
        <v>1433295276</v>
      </c>
      <c r="L2805" s="10">
        <f t="shared" si="173"/>
        <v>42177.065694444449</v>
      </c>
      <c r="M2805" t="b">
        <v>0</v>
      </c>
      <c r="N2805">
        <v>141</v>
      </c>
      <c r="O2805" t="b">
        <v>1</v>
      </c>
      <c r="P2805" t="s">
        <v>8271</v>
      </c>
      <c r="Q2805" s="6">
        <f>E2805/D2805</f>
        <v>1.2795000000000001</v>
      </c>
      <c r="R2805">
        <f>IFERROR(ROUND(E2805/N2805,0),0)</f>
        <v>91</v>
      </c>
      <c r="S2805" t="str">
        <f t="shared" si="174"/>
        <v>theater</v>
      </c>
      <c r="T2805" t="str">
        <f t="shared" si="175"/>
        <v>plays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0">
        <f t="shared" si="172"/>
        <v>41930.453587962962</v>
      </c>
      <c r="K2806">
        <v>1409395990</v>
      </c>
      <c r="L2806" s="10">
        <f t="shared" si="173"/>
        <v>41900.453587962962</v>
      </c>
      <c r="M2806" t="b">
        <v>0</v>
      </c>
      <c r="N2806">
        <v>23</v>
      </c>
      <c r="O2806" t="b">
        <v>1</v>
      </c>
      <c r="P2806" t="s">
        <v>8271</v>
      </c>
      <c r="Q2806" s="6">
        <f>E2806/D2806</f>
        <v>1.1499999999999999</v>
      </c>
      <c r="R2806">
        <f>IFERROR(ROUND(E2806/N2806,0),0)</f>
        <v>50</v>
      </c>
      <c r="S2806" t="str">
        <f t="shared" si="174"/>
        <v>theater</v>
      </c>
      <c r="T2806" t="str">
        <f t="shared" si="175"/>
        <v>plays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0">
        <f t="shared" si="172"/>
        <v>42257.505474537036</v>
      </c>
      <c r="K2807">
        <v>1438085273</v>
      </c>
      <c r="L2807" s="10">
        <f t="shared" si="173"/>
        <v>42232.505474537036</v>
      </c>
      <c r="M2807" t="b">
        <v>0</v>
      </c>
      <c r="N2807">
        <v>18</v>
      </c>
      <c r="O2807" t="b">
        <v>1</v>
      </c>
      <c r="P2807" t="s">
        <v>8271</v>
      </c>
      <c r="Q2807" s="6">
        <f>E2807/D2807</f>
        <v>1.1000000000000001</v>
      </c>
      <c r="R2807">
        <f>IFERROR(ROUND(E2807/N2807,0),0)</f>
        <v>24</v>
      </c>
      <c r="S2807" t="str">
        <f t="shared" si="174"/>
        <v>theater</v>
      </c>
      <c r="T2807" t="str">
        <f t="shared" si="175"/>
        <v>plays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0">
        <f t="shared" si="172"/>
        <v>42240.458333333328</v>
      </c>
      <c r="K2808">
        <v>1435645490</v>
      </c>
      <c r="L2808" s="10">
        <f t="shared" si="173"/>
        <v>42204.267245370371</v>
      </c>
      <c r="M2808" t="b">
        <v>0</v>
      </c>
      <c r="N2808">
        <v>76</v>
      </c>
      <c r="O2808" t="b">
        <v>1</v>
      </c>
      <c r="P2808" t="s">
        <v>8271</v>
      </c>
      <c r="Q2808" s="6">
        <f>E2808/D2808</f>
        <v>1.121</v>
      </c>
      <c r="R2808">
        <f>IFERROR(ROUND(E2808/N2808,0),0)</f>
        <v>44</v>
      </c>
      <c r="S2808" t="str">
        <f t="shared" si="174"/>
        <v>theater</v>
      </c>
      <c r="T2808" t="str">
        <f t="shared" si="175"/>
        <v>plays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0">
        <f t="shared" si="172"/>
        <v>42203.873124999998</v>
      </c>
      <c r="K2809">
        <v>1433019438</v>
      </c>
      <c r="L2809" s="10">
        <f t="shared" si="173"/>
        <v>42173.873124999998</v>
      </c>
      <c r="M2809" t="b">
        <v>0</v>
      </c>
      <c r="N2809">
        <v>93</v>
      </c>
      <c r="O2809" t="b">
        <v>1</v>
      </c>
      <c r="P2809" t="s">
        <v>8271</v>
      </c>
      <c r="Q2809" s="6">
        <f>E2809/D2809</f>
        <v>1.26</v>
      </c>
      <c r="R2809">
        <f>IFERROR(ROUND(E2809/N2809,0),0)</f>
        <v>68</v>
      </c>
      <c r="S2809" t="str">
        <f t="shared" si="174"/>
        <v>theater</v>
      </c>
      <c r="T2809" t="str">
        <f t="shared" si="175"/>
        <v>plays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0">
        <f t="shared" si="172"/>
        <v>42257.84646990741</v>
      </c>
      <c r="K2810">
        <v>1437682735</v>
      </c>
      <c r="L2810" s="10">
        <f t="shared" si="173"/>
        <v>42227.84646990741</v>
      </c>
      <c r="M2810" t="b">
        <v>0</v>
      </c>
      <c r="N2810">
        <v>69</v>
      </c>
      <c r="O2810" t="b">
        <v>1</v>
      </c>
      <c r="P2810" t="s">
        <v>8271</v>
      </c>
      <c r="Q2810" s="6">
        <f>E2810/D2810</f>
        <v>1.0024444444444445</v>
      </c>
      <c r="R2810">
        <f>IFERROR(ROUND(E2810/N2810,0),0)</f>
        <v>65</v>
      </c>
      <c r="S2810" t="str">
        <f t="shared" si="174"/>
        <v>theater</v>
      </c>
      <c r="T2810" t="str">
        <f t="shared" si="175"/>
        <v>plays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0">
        <f t="shared" si="172"/>
        <v>42478.610416666663</v>
      </c>
      <c r="K2811">
        <v>1458647725</v>
      </c>
      <c r="L2811" s="10">
        <f t="shared" si="173"/>
        <v>42470.496817129635</v>
      </c>
      <c r="M2811" t="b">
        <v>0</v>
      </c>
      <c r="N2811">
        <v>21</v>
      </c>
      <c r="O2811" t="b">
        <v>1</v>
      </c>
      <c r="P2811" t="s">
        <v>8271</v>
      </c>
      <c r="Q2811" s="6">
        <f>E2811/D2811</f>
        <v>1.024</v>
      </c>
      <c r="R2811">
        <f>IFERROR(ROUND(E2811/N2811,0),0)</f>
        <v>122</v>
      </c>
      <c r="S2811" t="str">
        <f t="shared" si="174"/>
        <v>theater</v>
      </c>
      <c r="T2811" t="str">
        <f t="shared" si="175"/>
        <v>plays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0">
        <f t="shared" si="172"/>
        <v>41810.165972222225</v>
      </c>
      <c r="K2812">
        <v>1398828064</v>
      </c>
      <c r="L2812" s="10">
        <f t="shared" si="173"/>
        <v>41778.13962962963</v>
      </c>
      <c r="M2812" t="b">
        <v>0</v>
      </c>
      <c r="N2812">
        <v>57</v>
      </c>
      <c r="O2812" t="b">
        <v>1</v>
      </c>
      <c r="P2812" t="s">
        <v>8271</v>
      </c>
      <c r="Q2812" s="6">
        <f>E2812/D2812</f>
        <v>1.0820000000000001</v>
      </c>
      <c r="R2812">
        <f>IFERROR(ROUND(E2812/N2812,0),0)</f>
        <v>47</v>
      </c>
      <c r="S2812" t="str">
        <f t="shared" si="174"/>
        <v>theater</v>
      </c>
      <c r="T2812" t="str">
        <f t="shared" si="175"/>
        <v>plays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0">
        <f t="shared" si="172"/>
        <v>42077.496562500004</v>
      </c>
      <c r="K2813">
        <v>1422100503</v>
      </c>
      <c r="L2813" s="10">
        <f t="shared" si="173"/>
        <v>42047.496562500004</v>
      </c>
      <c r="M2813" t="b">
        <v>0</v>
      </c>
      <c r="N2813">
        <v>108</v>
      </c>
      <c r="O2813" t="b">
        <v>1</v>
      </c>
      <c r="P2813" t="s">
        <v>8271</v>
      </c>
      <c r="Q2813" s="6">
        <f>E2813/D2813</f>
        <v>1.0026999999999999</v>
      </c>
      <c r="R2813">
        <f>IFERROR(ROUND(E2813/N2813,0),0)</f>
        <v>93</v>
      </c>
      <c r="S2813" t="str">
        <f t="shared" si="174"/>
        <v>theater</v>
      </c>
      <c r="T2813" t="str">
        <f t="shared" si="175"/>
        <v>plays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0">
        <f t="shared" si="172"/>
        <v>42119.166666666672</v>
      </c>
      <c r="K2814">
        <v>1424368298</v>
      </c>
      <c r="L2814" s="10">
        <f t="shared" si="173"/>
        <v>42073.74418981481</v>
      </c>
      <c r="M2814" t="b">
        <v>0</v>
      </c>
      <c r="N2814">
        <v>83</v>
      </c>
      <c r="O2814" t="b">
        <v>1</v>
      </c>
      <c r="P2814" t="s">
        <v>8271</v>
      </c>
      <c r="Q2814" s="6">
        <f>E2814/D2814</f>
        <v>1.133</v>
      </c>
      <c r="R2814">
        <f>IFERROR(ROUND(E2814/N2814,0),0)</f>
        <v>68</v>
      </c>
      <c r="S2814" t="str">
        <f t="shared" si="174"/>
        <v>theater</v>
      </c>
      <c r="T2814" t="str">
        <f t="shared" si="175"/>
        <v>plays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0">
        <f t="shared" si="172"/>
        <v>42737.742604166662</v>
      </c>
      <c r="K2815">
        <v>1479577761</v>
      </c>
      <c r="L2815" s="10">
        <f t="shared" si="173"/>
        <v>42712.742604166662</v>
      </c>
      <c r="M2815" t="b">
        <v>0</v>
      </c>
      <c r="N2815">
        <v>96</v>
      </c>
      <c r="O2815" t="b">
        <v>1</v>
      </c>
      <c r="P2815" t="s">
        <v>8271</v>
      </c>
      <c r="Q2815" s="6">
        <f>E2815/D2815</f>
        <v>1.2757571428571428</v>
      </c>
      <c r="R2815">
        <f>IFERROR(ROUND(E2815/N2815,0),0)</f>
        <v>37</v>
      </c>
      <c r="S2815" t="str">
        <f t="shared" si="174"/>
        <v>theater</v>
      </c>
      <c r="T2815" t="str">
        <f t="shared" si="175"/>
        <v>plays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0">
        <f t="shared" si="172"/>
        <v>42152.399479166663</v>
      </c>
      <c r="K2816">
        <v>1428572115</v>
      </c>
      <c r="L2816" s="10">
        <f t="shared" si="173"/>
        <v>42122.399479166663</v>
      </c>
      <c r="M2816" t="b">
        <v>0</v>
      </c>
      <c r="N2816">
        <v>64</v>
      </c>
      <c r="O2816" t="b">
        <v>1</v>
      </c>
      <c r="P2816" t="s">
        <v>8271</v>
      </c>
      <c r="Q2816" s="6">
        <f>E2816/D2816</f>
        <v>1.0773333333333333</v>
      </c>
      <c r="R2816">
        <f>IFERROR(ROUND(E2816/N2816,0),0)</f>
        <v>25</v>
      </c>
      <c r="S2816" t="str">
        <f t="shared" si="174"/>
        <v>theater</v>
      </c>
      <c r="T2816" t="str">
        <f t="shared" si="175"/>
        <v>plays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0">
        <f t="shared" si="172"/>
        <v>42608.776724537034</v>
      </c>
      <c r="K2817">
        <v>1468003109</v>
      </c>
      <c r="L2817" s="10">
        <f t="shared" si="173"/>
        <v>42578.776724537034</v>
      </c>
      <c r="M2817" t="b">
        <v>0</v>
      </c>
      <c r="N2817">
        <v>14</v>
      </c>
      <c r="O2817" t="b">
        <v>1</v>
      </c>
      <c r="P2817" t="s">
        <v>8271</v>
      </c>
      <c r="Q2817" s="6">
        <f>E2817/D2817</f>
        <v>2.42</v>
      </c>
      <c r="R2817">
        <f>IFERROR(ROUND(E2817/N2817,0),0)</f>
        <v>43</v>
      </c>
      <c r="S2817" t="str">
        <f t="shared" si="174"/>
        <v>theater</v>
      </c>
      <c r="T2817" t="str">
        <f t="shared" si="175"/>
        <v>plays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0">
        <f t="shared" si="172"/>
        <v>42237.666666666672</v>
      </c>
      <c r="K2818">
        <v>1435921992</v>
      </c>
      <c r="L2818" s="10">
        <f t="shared" si="173"/>
        <v>42207.467499999999</v>
      </c>
      <c r="M2818" t="b">
        <v>0</v>
      </c>
      <c r="N2818">
        <v>169</v>
      </c>
      <c r="O2818" t="b">
        <v>1</v>
      </c>
      <c r="P2818" t="s">
        <v>8271</v>
      </c>
      <c r="Q2818" s="6">
        <f>E2818/D2818</f>
        <v>1.4156666666666666</v>
      </c>
      <c r="R2818">
        <f>IFERROR(ROUND(E2818/N2818,0),0)</f>
        <v>25</v>
      </c>
      <c r="S2818" t="str">
        <f t="shared" si="174"/>
        <v>theater</v>
      </c>
      <c r="T2818" t="str">
        <f t="shared" si="175"/>
        <v>plays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0">
        <f t="shared" ref="J2819:J2882" si="176">(I2819/86400)+25569+(-5+24)</f>
        <v>42082.634976851856</v>
      </c>
      <c r="K2819">
        <v>1421680462</v>
      </c>
      <c r="L2819" s="10">
        <f t="shared" ref="L2819:L2882" si="177">(K2819/86400)+25569+(-5+24)</f>
        <v>42042.634976851856</v>
      </c>
      <c r="M2819" t="b">
        <v>0</v>
      </c>
      <c r="N2819">
        <v>33</v>
      </c>
      <c r="O2819" t="b">
        <v>1</v>
      </c>
      <c r="P2819" t="s">
        <v>8271</v>
      </c>
      <c r="Q2819" s="6">
        <f>E2819/D2819</f>
        <v>1.3</v>
      </c>
      <c r="R2819">
        <f>IFERROR(ROUND(E2819/N2819,0),0)</f>
        <v>24</v>
      </c>
      <c r="S2819" t="str">
        <f t="shared" ref="S2819:S2882" si="178">LEFT(P2819,FIND("/",P2819)-1)</f>
        <v>theater</v>
      </c>
      <c r="T2819" t="str">
        <f t="shared" ref="T2819:T2882" si="179">RIGHT(P2819,LEN(P2819)-FIND("/",P2819))</f>
        <v>plays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0">
        <f t="shared" si="176"/>
        <v>42289.598217592589</v>
      </c>
      <c r="K2820">
        <v>1441290086</v>
      </c>
      <c r="L2820" s="10">
        <f t="shared" si="177"/>
        <v>42269.598217592589</v>
      </c>
      <c r="M2820" t="b">
        <v>0</v>
      </c>
      <c r="N2820">
        <v>102</v>
      </c>
      <c r="O2820" t="b">
        <v>1</v>
      </c>
      <c r="P2820" t="s">
        <v>8271</v>
      </c>
      <c r="Q2820" s="6">
        <f>E2820/D2820</f>
        <v>1.0603</v>
      </c>
      <c r="R2820">
        <f>IFERROR(ROUND(E2820/N2820,0),0)</f>
        <v>104</v>
      </c>
      <c r="S2820" t="str">
        <f t="shared" si="178"/>
        <v>theater</v>
      </c>
      <c r="T2820" t="str">
        <f t="shared" si="179"/>
        <v>plays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0">
        <f t="shared" si="176"/>
        <v>42188.525567129633</v>
      </c>
      <c r="K2821">
        <v>1431693409</v>
      </c>
      <c r="L2821" s="10">
        <f t="shared" si="177"/>
        <v>42158.525567129633</v>
      </c>
      <c r="M2821" t="b">
        <v>0</v>
      </c>
      <c r="N2821">
        <v>104</v>
      </c>
      <c r="O2821" t="b">
        <v>1</v>
      </c>
      <c r="P2821" t="s">
        <v>8271</v>
      </c>
      <c r="Q2821" s="6">
        <f>E2821/D2821</f>
        <v>1.048</v>
      </c>
      <c r="R2821">
        <f>IFERROR(ROUND(E2821/N2821,0),0)</f>
        <v>50</v>
      </c>
      <c r="S2821" t="str">
        <f t="shared" si="178"/>
        <v>theater</v>
      </c>
      <c r="T2821" t="str">
        <f t="shared" si="179"/>
        <v>plays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0">
        <f t="shared" si="176"/>
        <v>42445</v>
      </c>
      <c r="K2822">
        <v>1454337589</v>
      </c>
      <c r="L2822" s="10">
        <f t="shared" si="177"/>
        <v>42420.610983796301</v>
      </c>
      <c r="M2822" t="b">
        <v>0</v>
      </c>
      <c r="N2822">
        <v>20</v>
      </c>
      <c r="O2822" t="b">
        <v>1</v>
      </c>
      <c r="P2822" t="s">
        <v>8271</v>
      </c>
      <c r="Q2822" s="6">
        <f>E2822/D2822</f>
        <v>1.36</v>
      </c>
      <c r="R2822">
        <f>IFERROR(ROUND(E2822/N2822,0),0)</f>
        <v>14</v>
      </c>
      <c r="S2822" t="str">
        <f t="shared" si="178"/>
        <v>theater</v>
      </c>
      <c r="T2822" t="str">
        <f t="shared" si="179"/>
        <v>plays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0">
        <f t="shared" si="176"/>
        <v>41924.922858796301</v>
      </c>
      <c r="K2823">
        <v>1408918135</v>
      </c>
      <c r="L2823" s="10">
        <f t="shared" si="177"/>
        <v>41894.922858796301</v>
      </c>
      <c r="M2823" t="b">
        <v>0</v>
      </c>
      <c r="N2823">
        <v>35</v>
      </c>
      <c r="O2823" t="b">
        <v>1</v>
      </c>
      <c r="P2823" t="s">
        <v>8271</v>
      </c>
      <c r="Q2823" s="6">
        <f>E2823/D2823</f>
        <v>1</v>
      </c>
      <c r="R2823">
        <f>IFERROR(ROUND(E2823/N2823,0),0)</f>
        <v>29</v>
      </c>
      <c r="S2823" t="str">
        <f t="shared" si="178"/>
        <v>theater</v>
      </c>
      <c r="T2823" t="str">
        <f t="shared" si="179"/>
        <v>plays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0">
        <f t="shared" si="176"/>
        <v>42109.642268518517</v>
      </c>
      <c r="K2824">
        <v>1424881492</v>
      </c>
      <c r="L2824" s="10">
        <f t="shared" si="177"/>
        <v>42079.683935185181</v>
      </c>
      <c r="M2824" t="b">
        <v>0</v>
      </c>
      <c r="N2824">
        <v>94</v>
      </c>
      <c r="O2824" t="b">
        <v>1</v>
      </c>
      <c r="P2824" t="s">
        <v>8271</v>
      </c>
      <c r="Q2824" s="6">
        <f>E2824/D2824</f>
        <v>1</v>
      </c>
      <c r="R2824">
        <f>IFERROR(ROUND(E2824/N2824,0),0)</f>
        <v>64</v>
      </c>
      <c r="S2824" t="str">
        <f t="shared" si="178"/>
        <v>theater</v>
      </c>
      <c r="T2824" t="str">
        <f t="shared" si="179"/>
        <v>plays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0">
        <f t="shared" si="176"/>
        <v>42113.957638888889</v>
      </c>
      <c r="K2825">
        <v>1425428206</v>
      </c>
      <c r="L2825" s="10">
        <f t="shared" si="177"/>
        <v>42086.011643518519</v>
      </c>
      <c r="M2825" t="b">
        <v>0</v>
      </c>
      <c r="N2825">
        <v>14</v>
      </c>
      <c r="O2825" t="b">
        <v>1</v>
      </c>
      <c r="P2825" t="s">
        <v>8271</v>
      </c>
      <c r="Q2825" s="6">
        <f>E2825/D2825</f>
        <v>1.24</v>
      </c>
      <c r="R2825">
        <f>IFERROR(ROUND(E2825/N2825,0),0)</f>
        <v>9</v>
      </c>
      <c r="S2825" t="str">
        <f t="shared" si="178"/>
        <v>theater</v>
      </c>
      <c r="T2825" t="str">
        <f t="shared" si="179"/>
        <v>plays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0">
        <f t="shared" si="176"/>
        <v>42187.071527777778</v>
      </c>
      <c r="K2826">
        <v>1431412196</v>
      </c>
      <c r="L2826" s="10">
        <f t="shared" si="177"/>
        <v>42155.270787037036</v>
      </c>
      <c r="M2826" t="b">
        <v>0</v>
      </c>
      <c r="N2826">
        <v>15</v>
      </c>
      <c r="O2826" t="b">
        <v>1</v>
      </c>
      <c r="P2826" t="s">
        <v>8271</v>
      </c>
      <c r="Q2826" s="6">
        <f>E2826/D2826</f>
        <v>1.1692307692307693</v>
      </c>
      <c r="R2826">
        <f>IFERROR(ROUND(E2826/N2826,0),0)</f>
        <v>51</v>
      </c>
      <c r="S2826" t="str">
        <f t="shared" si="178"/>
        <v>theater</v>
      </c>
      <c r="T2826" t="str">
        <f t="shared" si="179"/>
        <v>plays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0">
        <f t="shared" si="176"/>
        <v>42361.792662037042</v>
      </c>
      <c r="K2827">
        <v>1446663686</v>
      </c>
      <c r="L2827" s="10">
        <f t="shared" si="177"/>
        <v>42331.792662037042</v>
      </c>
      <c r="M2827" t="b">
        <v>0</v>
      </c>
      <c r="N2827">
        <v>51</v>
      </c>
      <c r="O2827" t="b">
        <v>1</v>
      </c>
      <c r="P2827" t="s">
        <v>8271</v>
      </c>
      <c r="Q2827" s="6">
        <f>E2827/D2827</f>
        <v>1.0333333333333334</v>
      </c>
      <c r="R2827">
        <f>IFERROR(ROUND(E2827/N2827,0),0)</f>
        <v>61</v>
      </c>
      <c r="S2827" t="str">
        <f t="shared" si="178"/>
        <v>theater</v>
      </c>
      <c r="T2827" t="str">
        <f t="shared" si="179"/>
        <v>plays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0">
        <f t="shared" si="176"/>
        <v>42214.291666666672</v>
      </c>
      <c r="K2828">
        <v>1434415812</v>
      </c>
      <c r="L2828" s="10">
        <f t="shared" si="177"/>
        <v>42190.034861111111</v>
      </c>
      <c r="M2828" t="b">
        <v>0</v>
      </c>
      <c r="N2828">
        <v>19</v>
      </c>
      <c r="O2828" t="b">
        <v>1</v>
      </c>
      <c r="P2828" t="s">
        <v>8271</v>
      </c>
      <c r="Q2828" s="6">
        <f>E2828/D2828</f>
        <v>1.0774999999999999</v>
      </c>
      <c r="R2828">
        <f>IFERROR(ROUND(E2828/N2828,0),0)</f>
        <v>113</v>
      </c>
      <c r="S2828" t="str">
        <f t="shared" si="178"/>
        <v>theater</v>
      </c>
      <c r="T2828" t="str">
        <f t="shared" si="179"/>
        <v>plays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0">
        <f t="shared" si="176"/>
        <v>42543.6875</v>
      </c>
      <c r="K2829">
        <v>1462379066</v>
      </c>
      <c r="L2829" s="10">
        <f t="shared" si="177"/>
        <v>42513.683634259258</v>
      </c>
      <c r="M2829" t="b">
        <v>0</v>
      </c>
      <c r="N2829">
        <v>23</v>
      </c>
      <c r="O2829" t="b">
        <v>1</v>
      </c>
      <c r="P2829" t="s">
        <v>8271</v>
      </c>
      <c r="Q2829" s="6">
        <f>E2829/D2829</f>
        <v>1.2024999999999999</v>
      </c>
      <c r="R2829">
        <f>IFERROR(ROUND(E2829/N2829,0),0)</f>
        <v>105</v>
      </c>
      <c r="S2829" t="str">
        <f t="shared" si="178"/>
        <v>theater</v>
      </c>
      <c r="T2829" t="str">
        <f t="shared" si="179"/>
        <v>plays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0">
        <f t="shared" si="176"/>
        <v>42298.958333333328</v>
      </c>
      <c r="K2830">
        <v>1441606869</v>
      </c>
      <c r="L2830" s="10">
        <f t="shared" si="177"/>
        <v>42273.264687499999</v>
      </c>
      <c r="M2830" t="b">
        <v>0</v>
      </c>
      <c r="N2830">
        <v>97</v>
      </c>
      <c r="O2830" t="b">
        <v>1</v>
      </c>
      <c r="P2830" t="s">
        <v>8271</v>
      </c>
      <c r="Q2830" s="6">
        <f>E2830/D2830</f>
        <v>1.0037894736842106</v>
      </c>
      <c r="R2830">
        <f>IFERROR(ROUND(E2830/N2830,0),0)</f>
        <v>98</v>
      </c>
      <c r="S2830" t="str">
        <f t="shared" si="178"/>
        <v>theater</v>
      </c>
      <c r="T2830" t="str">
        <f t="shared" si="179"/>
        <v>plays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0">
        <f t="shared" si="176"/>
        <v>42542.434236111112</v>
      </c>
      <c r="K2831">
        <v>1462443918</v>
      </c>
      <c r="L2831" s="10">
        <f t="shared" si="177"/>
        <v>42514.434236111112</v>
      </c>
      <c r="M2831" t="b">
        <v>0</v>
      </c>
      <c r="N2831">
        <v>76</v>
      </c>
      <c r="O2831" t="b">
        <v>1</v>
      </c>
      <c r="P2831" t="s">
        <v>8271</v>
      </c>
      <c r="Q2831" s="6">
        <f>E2831/D2831</f>
        <v>1.0651999999999999</v>
      </c>
      <c r="R2831">
        <f>IFERROR(ROUND(E2831/N2831,0),0)</f>
        <v>35</v>
      </c>
      <c r="S2831" t="str">
        <f t="shared" si="178"/>
        <v>theater</v>
      </c>
      <c r="T2831" t="str">
        <f t="shared" si="179"/>
        <v>plays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0">
        <f t="shared" si="176"/>
        <v>41790.165972222225</v>
      </c>
      <c r="K2832">
        <v>1398802148</v>
      </c>
      <c r="L2832" s="10">
        <f t="shared" si="177"/>
        <v>41777.839675925927</v>
      </c>
      <c r="M2832" t="b">
        <v>0</v>
      </c>
      <c r="N2832">
        <v>11</v>
      </c>
      <c r="O2832" t="b">
        <v>1</v>
      </c>
      <c r="P2832" t="s">
        <v>8271</v>
      </c>
      <c r="Q2832" s="6">
        <f>E2832/D2832</f>
        <v>1</v>
      </c>
      <c r="R2832">
        <f>IFERROR(ROUND(E2832/N2832,0),0)</f>
        <v>273</v>
      </c>
      <c r="S2832" t="str">
        <f t="shared" si="178"/>
        <v>theater</v>
      </c>
      <c r="T2832" t="str">
        <f t="shared" si="179"/>
        <v>plays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0">
        <f t="shared" si="176"/>
        <v>42220.824884259258</v>
      </c>
      <c r="K2833">
        <v>1434484070</v>
      </c>
      <c r="L2833" s="10">
        <f t="shared" si="177"/>
        <v>42190.824884259258</v>
      </c>
      <c r="M2833" t="b">
        <v>0</v>
      </c>
      <c r="N2833">
        <v>52</v>
      </c>
      <c r="O2833" t="b">
        <v>1</v>
      </c>
      <c r="P2833" t="s">
        <v>8271</v>
      </c>
      <c r="Q2833" s="6">
        <f>E2833/D2833</f>
        <v>1.1066666666666667</v>
      </c>
      <c r="R2833">
        <f>IFERROR(ROUND(E2833/N2833,0),0)</f>
        <v>64</v>
      </c>
      <c r="S2833" t="str">
        <f t="shared" si="178"/>
        <v>theater</v>
      </c>
      <c r="T2833" t="str">
        <f t="shared" si="179"/>
        <v>plays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0">
        <f t="shared" si="176"/>
        <v>41985.916666666672</v>
      </c>
      <c r="K2834">
        <v>1414342894</v>
      </c>
      <c r="L2834" s="10">
        <f t="shared" si="177"/>
        <v>41957.709421296298</v>
      </c>
      <c r="M2834" t="b">
        <v>0</v>
      </c>
      <c r="N2834">
        <v>95</v>
      </c>
      <c r="O2834" t="b">
        <v>1</v>
      </c>
      <c r="P2834" t="s">
        <v>8271</v>
      </c>
      <c r="Q2834" s="6">
        <f>E2834/D2834</f>
        <v>1.1471959999999999</v>
      </c>
      <c r="R2834">
        <f>IFERROR(ROUND(E2834/N2834,0),0)</f>
        <v>30</v>
      </c>
      <c r="S2834" t="str">
        <f t="shared" si="178"/>
        <v>theater</v>
      </c>
      <c r="T2834" t="str">
        <f t="shared" si="179"/>
        <v>plays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0">
        <f t="shared" si="176"/>
        <v>42307.083333333328</v>
      </c>
      <c r="K2835">
        <v>1442804633</v>
      </c>
      <c r="L2835" s="10">
        <f t="shared" si="177"/>
        <v>42287.127696759257</v>
      </c>
      <c r="M2835" t="b">
        <v>0</v>
      </c>
      <c r="N2835">
        <v>35</v>
      </c>
      <c r="O2835" t="b">
        <v>1</v>
      </c>
      <c r="P2835" t="s">
        <v>8271</v>
      </c>
      <c r="Q2835" s="6">
        <f>E2835/D2835</f>
        <v>1.0825925925925926</v>
      </c>
      <c r="R2835">
        <f>IFERROR(ROUND(E2835/N2835,0),0)</f>
        <v>84</v>
      </c>
      <c r="S2835" t="str">
        <f t="shared" si="178"/>
        <v>theater</v>
      </c>
      <c r="T2835" t="str">
        <f t="shared" si="179"/>
        <v>plays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0">
        <f t="shared" si="176"/>
        <v>42053.959837962961</v>
      </c>
      <c r="K2836">
        <v>1421362930</v>
      </c>
      <c r="L2836" s="10">
        <f t="shared" si="177"/>
        <v>42038.959837962961</v>
      </c>
      <c r="M2836" t="b">
        <v>0</v>
      </c>
      <c r="N2836">
        <v>21</v>
      </c>
      <c r="O2836" t="b">
        <v>1</v>
      </c>
      <c r="P2836" t="s">
        <v>8271</v>
      </c>
      <c r="Q2836" s="6">
        <f>E2836/D2836</f>
        <v>1.7</v>
      </c>
      <c r="R2836">
        <f>IFERROR(ROUND(E2836/N2836,0),0)</f>
        <v>65</v>
      </c>
      <c r="S2836" t="str">
        <f t="shared" si="178"/>
        <v>theater</v>
      </c>
      <c r="T2836" t="str">
        <f t="shared" si="179"/>
        <v>plays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0">
        <f t="shared" si="176"/>
        <v>42362</v>
      </c>
      <c r="K2837">
        <v>1446742417</v>
      </c>
      <c r="L2837" s="10">
        <f t="shared" si="177"/>
        <v>42332.703900462962</v>
      </c>
      <c r="M2837" t="b">
        <v>0</v>
      </c>
      <c r="N2837">
        <v>93</v>
      </c>
      <c r="O2837" t="b">
        <v>1</v>
      </c>
      <c r="P2837" t="s">
        <v>8271</v>
      </c>
      <c r="Q2837" s="6">
        <f>E2837/D2837</f>
        <v>1.8709899999999999</v>
      </c>
      <c r="R2837">
        <f>IFERROR(ROUND(E2837/N2837,0),0)</f>
        <v>20</v>
      </c>
      <c r="S2837" t="str">
        <f t="shared" si="178"/>
        <v>theater</v>
      </c>
      <c r="T2837" t="str">
        <f t="shared" si="179"/>
        <v>plays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0">
        <f t="shared" si="176"/>
        <v>42803.207638888889</v>
      </c>
      <c r="K2838">
        <v>1484115418</v>
      </c>
      <c r="L2838" s="10">
        <f t="shared" si="177"/>
        <v>42765.261782407411</v>
      </c>
      <c r="M2838" t="b">
        <v>0</v>
      </c>
      <c r="N2838">
        <v>11</v>
      </c>
      <c r="O2838" t="b">
        <v>1</v>
      </c>
      <c r="P2838" t="s">
        <v>8271</v>
      </c>
      <c r="Q2838" s="6">
        <f>E2838/D2838</f>
        <v>1.0777777777777777</v>
      </c>
      <c r="R2838">
        <f>IFERROR(ROUND(E2838/N2838,0),0)</f>
        <v>44</v>
      </c>
      <c r="S2838" t="str">
        <f t="shared" si="178"/>
        <v>theater</v>
      </c>
      <c r="T2838" t="str">
        <f t="shared" si="179"/>
        <v>plays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0">
        <f t="shared" si="176"/>
        <v>42366.950046296297</v>
      </c>
      <c r="K2839">
        <v>1446241684</v>
      </c>
      <c r="L2839" s="10">
        <f t="shared" si="177"/>
        <v>42326.908379629633</v>
      </c>
      <c r="M2839" t="b">
        <v>0</v>
      </c>
      <c r="N2839">
        <v>21</v>
      </c>
      <c r="O2839" t="b">
        <v>1</v>
      </c>
      <c r="P2839" t="s">
        <v>8271</v>
      </c>
      <c r="Q2839" s="6">
        <f>E2839/D2839</f>
        <v>1</v>
      </c>
      <c r="R2839">
        <f>IFERROR(ROUND(E2839/N2839,0),0)</f>
        <v>40</v>
      </c>
      <c r="S2839" t="str">
        <f t="shared" si="178"/>
        <v>theater</v>
      </c>
      <c r="T2839" t="str">
        <f t="shared" si="179"/>
        <v>plays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0">
        <f t="shared" si="176"/>
        <v>41883.916666666664</v>
      </c>
      <c r="K2840">
        <v>1406039696</v>
      </c>
      <c r="L2840" s="10">
        <f t="shared" si="177"/>
        <v>41861.607592592591</v>
      </c>
      <c r="M2840" t="b">
        <v>0</v>
      </c>
      <c r="N2840">
        <v>54</v>
      </c>
      <c r="O2840" t="b">
        <v>1</v>
      </c>
      <c r="P2840" t="s">
        <v>8271</v>
      </c>
      <c r="Q2840" s="6">
        <f>E2840/D2840</f>
        <v>1.2024999999999999</v>
      </c>
      <c r="R2840">
        <f>IFERROR(ROUND(E2840/N2840,0),0)</f>
        <v>45</v>
      </c>
      <c r="S2840" t="str">
        <f t="shared" si="178"/>
        <v>theater</v>
      </c>
      <c r="T2840" t="str">
        <f t="shared" si="179"/>
        <v>plays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0">
        <f t="shared" si="176"/>
        <v>41895.207638888889</v>
      </c>
      <c r="K2841">
        <v>1406958354</v>
      </c>
      <c r="L2841" s="10">
        <f t="shared" si="177"/>
        <v>41872.240208333329</v>
      </c>
      <c r="M2841" t="b">
        <v>0</v>
      </c>
      <c r="N2841">
        <v>31</v>
      </c>
      <c r="O2841" t="b">
        <v>1</v>
      </c>
      <c r="P2841" t="s">
        <v>8271</v>
      </c>
      <c r="Q2841" s="6">
        <f>E2841/D2841</f>
        <v>1.1142857142857143</v>
      </c>
      <c r="R2841">
        <f>IFERROR(ROUND(E2841/N2841,0),0)</f>
        <v>126</v>
      </c>
      <c r="S2841" t="str">
        <f t="shared" si="178"/>
        <v>theater</v>
      </c>
      <c r="T2841" t="str">
        <f t="shared" si="179"/>
        <v>plays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0">
        <f t="shared" si="176"/>
        <v>42100.708333333328</v>
      </c>
      <c r="K2842">
        <v>1424825479</v>
      </c>
      <c r="L2842" s="10">
        <f t="shared" si="177"/>
        <v>42079.035636574074</v>
      </c>
      <c r="M2842" t="b">
        <v>0</v>
      </c>
      <c r="N2842">
        <v>132</v>
      </c>
      <c r="O2842" t="b">
        <v>1</v>
      </c>
      <c r="P2842" t="s">
        <v>8271</v>
      </c>
      <c r="Q2842" s="6">
        <f>E2842/D2842</f>
        <v>1.04</v>
      </c>
      <c r="R2842">
        <f>IFERROR(ROUND(E2842/N2842,0),0)</f>
        <v>20</v>
      </c>
      <c r="S2842" t="str">
        <f t="shared" si="178"/>
        <v>theater</v>
      </c>
      <c r="T2842" t="str">
        <f t="shared" si="179"/>
        <v>plays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0">
        <f t="shared" si="176"/>
        <v>42370.781215277777</v>
      </c>
      <c r="K2843">
        <v>1444844697</v>
      </c>
      <c r="L2843" s="10">
        <f t="shared" si="177"/>
        <v>42310.739548611113</v>
      </c>
      <c r="M2843" t="b">
        <v>0</v>
      </c>
      <c r="N2843">
        <v>1</v>
      </c>
      <c r="O2843" t="b">
        <v>0</v>
      </c>
      <c r="P2843" t="s">
        <v>8271</v>
      </c>
      <c r="Q2843" s="6">
        <f>E2843/D2843</f>
        <v>0.01</v>
      </c>
      <c r="R2843">
        <f>IFERROR(ROUND(E2843/N2843,0),0)</f>
        <v>10</v>
      </c>
      <c r="S2843" t="str">
        <f t="shared" si="178"/>
        <v>theater</v>
      </c>
      <c r="T2843" t="str">
        <f t="shared" si="179"/>
        <v>plays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0">
        <f t="shared" si="176"/>
        <v>41830.458333333336</v>
      </c>
      <c r="K2844">
        <v>1401058295</v>
      </c>
      <c r="L2844" s="10">
        <f t="shared" si="177"/>
        <v>41803.95248842593</v>
      </c>
      <c r="M2844" t="b">
        <v>0</v>
      </c>
      <c r="N2844">
        <v>0</v>
      </c>
      <c r="O2844" t="b">
        <v>0</v>
      </c>
      <c r="P2844" t="s">
        <v>8271</v>
      </c>
      <c r="Q2844" s="6">
        <f>E2844/D2844</f>
        <v>0</v>
      </c>
      <c r="R2844">
        <f>IFERROR(ROUND(E2844/N2844,0),0)</f>
        <v>0</v>
      </c>
      <c r="S2844" t="str">
        <f t="shared" si="178"/>
        <v>theater</v>
      </c>
      <c r="T2844" t="str">
        <f t="shared" si="179"/>
        <v>plays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0">
        <f t="shared" si="176"/>
        <v>42553.166666666672</v>
      </c>
      <c r="K2845">
        <v>1462210950</v>
      </c>
      <c r="L2845" s="10">
        <f t="shared" si="177"/>
        <v>42511.737847222219</v>
      </c>
      <c r="M2845" t="b">
        <v>0</v>
      </c>
      <c r="N2845">
        <v>0</v>
      </c>
      <c r="O2845" t="b">
        <v>0</v>
      </c>
      <c r="P2845" t="s">
        <v>8271</v>
      </c>
      <c r="Q2845" s="6">
        <f>E2845/D2845</f>
        <v>0</v>
      </c>
      <c r="R2845">
        <f>IFERROR(ROUND(E2845/N2845,0),0)</f>
        <v>0</v>
      </c>
      <c r="S2845" t="str">
        <f t="shared" si="178"/>
        <v>theater</v>
      </c>
      <c r="T2845" t="str">
        <f t="shared" si="179"/>
        <v>plays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0">
        <f t="shared" si="176"/>
        <v>42758.546064814815</v>
      </c>
      <c r="K2846">
        <v>1480943180</v>
      </c>
      <c r="L2846" s="10">
        <f t="shared" si="177"/>
        <v>42728.546064814815</v>
      </c>
      <c r="M2846" t="b">
        <v>0</v>
      </c>
      <c r="N2846">
        <v>1</v>
      </c>
      <c r="O2846" t="b">
        <v>0</v>
      </c>
      <c r="P2846" t="s">
        <v>8271</v>
      </c>
      <c r="Q2846" s="6">
        <f>E2846/D2846</f>
        <v>5.4545454545454543E-2</v>
      </c>
      <c r="R2846">
        <f>IFERROR(ROUND(E2846/N2846,0),0)</f>
        <v>30</v>
      </c>
      <c r="S2846" t="str">
        <f t="shared" si="178"/>
        <v>theater</v>
      </c>
      <c r="T2846" t="str">
        <f t="shared" si="179"/>
        <v>plays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0">
        <f t="shared" si="176"/>
        <v>42182.016585648147</v>
      </c>
      <c r="K2847">
        <v>1428539033</v>
      </c>
      <c r="L2847" s="10">
        <f t="shared" si="177"/>
        <v>42122.016585648147</v>
      </c>
      <c r="M2847" t="b">
        <v>0</v>
      </c>
      <c r="N2847">
        <v>39</v>
      </c>
      <c r="O2847" t="b">
        <v>0</v>
      </c>
      <c r="P2847" t="s">
        <v>8271</v>
      </c>
      <c r="Q2847" s="6">
        <f>E2847/D2847</f>
        <v>0.31546666666666667</v>
      </c>
      <c r="R2847">
        <f>IFERROR(ROUND(E2847/N2847,0),0)</f>
        <v>61</v>
      </c>
      <c r="S2847" t="str">
        <f t="shared" si="178"/>
        <v>theater</v>
      </c>
      <c r="T2847" t="str">
        <f t="shared" si="179"/>
        <v>plays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0">
        <f t="shared" si="176"/>
        <v>42172.692060185189</v>
      </c>
      <c r="K2848">
        <v>1429029394</v>
      </c>
      <c r="L2848" s="10">
        <f t="shared" si="177"/>
        <v>42127.692060185189</v>
      </c>
      <c r="M2848" t="b">
        <v>0</v>
      </c>
      <c r="N2848">
        <v>0</v>
      </c>
      <c r="O2848" t="b">
        <v>0</v>
      </c>
      <c r="P2848" t="s">
        <v>8271</v>
      </c>
      <c r="Q2848" s="6">
        <f>E2848/D2848</f>
        <v>0</v>
      </c>
      <c r="R2848">
        <f>IFERROR(ROUND(E2848/N2848,0),0)</f>
        <v>0</v>
      </c>
      <c r="S2848" t="str">
        <f t="shared" si="178"/>
        <v>theater</v>
      </c>
      <c r="T2848" t="str">
        <f t="shared" si="179"/>
        <v>plays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0">
        <f t="shared" si="176"/>
        <v>42532.806307870371</v>
      </c>
      <c r="K2849">
        <v>1458847265</v>
      </c>
      <c r="L2849" s="10">
        <f t="shared" si="177"/>
        <v>42472.806307870371</v>
      </c>
      <c r="M2849" t="b">
        <v>0</v>
      </c>
      <c r="N2849">
        <v>0</v>
      </c>
      <c r="O2849" t="b">
        <v>0</v>
      </c>
      <c r="P2849" t="s">
        <v>8271</v>
      </c>
      <c r="Q2849" s="6">
        <f>E2849/D2849</f>
        <v>0</v>
      </c>
      <c r="R2849">
        <f>IFERROR(ROUND(E2849/N2849,0),0)</f>
        <v>0</v>
      </c>
      <c r="S2849" t="str">
        <f t="shared" si="178"/>
        <v>theater</v>
      </c>
      <c r="T2849" t="str">
        <f t="shared" si="179"/>
        <v>plays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0">
        <f t="shared" si="176"/>
        <v>42172.648831018523</v>
      </c>
      <c r="K2850">
        <v>1430321659</v>
      </c>
      <c r="L2850" s="10">
        <f t="shared" si="177"/>
        <v>42142.648831018523</v>
      </c>
      <c r="M2850" t="b">
        <v>0</v>
      </c>
      <c r="N2850">
        <v>3</v>
      </c>
      <c r="O2850" t="b">
        <v>0</v>
      </c>
      <c r="P2850" t="s">
        <v>8271</v>
      </c>
      <c r="Q2850" s="6">
        <f>E2850/D2850</f>
        <v>2E-3</v>
      </c>
      <c r="R2850">
        <f>IFERROR(ROUND(E2850/N2850,0),0)</f>
        <v>23</v>
      </c>
      <c r="S2850" t="str">
        <f t="shared" si="178"/>
        <v>theater</v>
      </c>
      <c r="T2850" t="str">
        <f t="shared" si="179"/>
        <v>plays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0">
        <f t="shared" si="176"/>
        <v>42502.428240740745</v>
      </c>
      <c r="K2851">
        <v>1458814600</v>
      </c>
      <c r="L2851" s="10">
        <f t="shared" si="177"/>
        <v>42472.428240740745</v>
      </c>
      <c r="M2851" t="b">
        <v>0</v>
      </c>
      <c r="N2851">
        <v>1</v>
      </c>
      <c r="O2851" t="b">
        <v>0</v>
      </c>
      <c r="P2851" t="s">
        <v>8271</v>
      </c>
      <c r="Q2851" s="6">
        <f>E2851/D2851</f>
        <v>0.01</v>
      </c>
      <c r="R2851">
        <f>IFERROR(ROUND(E2851/N2851,0),0)</f>
        <v>5</v>
      </c>
      <c r="S2851" t="str">
        <f t="shared" si="178"/>
        <v>theater</v>
      </c>
      <c r="T2851" t="str">
        <f t="shared" si="179"/>
        <v>plays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0">
        <f t="shared" si="176"/>
        <v>41907.007071759261</v>
      </c>
      <c r="K2852">
        <v>1407370211</v>
      </c>
      <c r="L2852" s="10">
        <f t="shared" si="177"/>
        <v>41877.007071759261</v>
      </c>
      <c r="M2852" t="b">
        <v>0</v>
      </c>
      <c r="N2852">
        <v>13</v>
      </c>
      <c r="O2852" t="b">
        <v>0</v>
      </c>
      <c r="P2852" t="s">
        <v>8271</v>
      </c>
      <c r="Q2852" s="6">
        <f>E2852/D2852</f>
        <v>3.8875E-2</v>
      </c>
      <c r="R2852">
        <f>IFERROR(ROUND(E2852/N2852,0),0)</f>
        <v>24</v>
      </c>
      <c r="S2852" t="str">
        <f t="shared" si="178"/>
        <v>theater</v>
      </c>
      <c r="T2852" t="str">
        <f t="shared" si="179"/>
        <v>plays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0">
        <f t="shared" si="176"/>
        <v>42417.970138888893</v>
      </c>
      <c r="K2853">
        <v>1453334629</v>
      </c>
      <c r="L2853" s="10">
        <f t="shared" si="177"/>
        <v>42409.002650462964</v>
      </c>
      <c r="M2853" t="b">
        <v>0</v>
      </c>
      <c r="N2853">
        <v>0</v>
      </c>
      <c r="O2853" t="b">
        <v>0</v>
      </c>
      <c r="P2853" t="s">
        <v>8271</v>
      </c>
      <c r="Q2853" s="6">
        <f>E2853/D2853</f>
        <v>0</v>
      </c>
      <c r="R2853">
        <f>IFERROR(ROUND(E2853/N2853,0),0)</f>
        <v>0</v>
      </c>
      <c r="S2853" t="str">
        <f t="shared" si="178"/>
        <v>theater</v>
      </c>
      <c r="T2853" t="str">
        <f t="shared" si="179"/>
        <v>plays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0">
        <f t="shared" si="176"/>
        <v>41830.045173611114</v>
      </c>
      <c r="K2854">
        <v>1400720703</v>
      </c>
      <c r="L2854" s="10">
        <f t="shared" si="177"/>
        <v>41800.045173611114</v>
      </c>
      <c r="M2854" t="b">
        <v>0</v>
      </c>
      <c r="N2854">
        <v>6</v>
      </c>
      <c r="O2854" t="b">
        <v>0</v>
      </c>
      <c r="P2854" t="s">
        <v>8271</v>
      </c>
      <c r="Q2854" s="6">
        <f>E2854/D2854</f>
        <v>1.9E-2</v>
      </c>
      <c r="R2854">
        <f>IFERROR(ROUND(E2854/N2854,0),0)</f>
        <v>16</v>
      </c>
      <c r="S2854" t="str">
        <f t="shared" si="178"/>
        <v>theater</v>
      </c>
      <c r="T2854" t="str">
        <f t="shared" si="179"/>
        <v>plays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0">
        <f t="shared" si="176"/>
        <v>41915.190937499996</v>
      </c>
      <c r="K2855">
        <v>1405485297</v>
      </c>
      <c r="L2855" s="10">
        <f t="shared" si="177"/>
        <v>41855.190937499996</v>
      </c>
      <c r="M2855" t="b">
        <v>0</v>
      </c>
      <c r="N2855">
        <v>0</v>
      </c>
      <c r="O2855" t="b">
        <v>0</v>
      </c>
      <c r="P2855" t="s">
        <v>8271</v>
      </c>
      <c r="Q2855" s="6">
        <f>E2855/D2855</f>
        <v>0</v>
      </c>
      <c r="R2855">
        <f>IFERROR(ROUND(E2855/N2855,0),0)</f>
        <v>0</v>
      </c>
      <c r="S2855" t="str">
        <f t="shared" si="178"/>
        <v>theater</v>
      </c>
      <c r="T2855" t="str">
        <f t="shared" si="179"/>
        <v>plays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0">
        <f t="shared" si="176"/>
        <v>42150.71665509259</v>
      </c>
      <c r="K2856">
        <v>1429290719</v>
      </c>
      <c r="L2856" s="10">
        <f t="shared" si="177"/>
        <v>42130.71665509259</v>
      </c>
      <c r="M2856" t="b">
        <v>0</v>
      </c>
      <c r="N2856">
        <v>14</v>
      </c>
      <c r="O2856" t="b">
        <v>0</v>
      </c>
      <c r="P2856" t="s">
        <v>8271</v>
      </c>
      <c r="Q2856" s="6">
        <f>E2856/D2856</f>
        <v>0.41699999999999998</v>
      </c>
      <c r="R2856">
        <f>IFERROR(ROUND(E2856/N2856,0),0)</f>
        <v>30</v>
      </c>
      <c r="S2856" t="str">
        <f t="shared" si="178"/>
        <v>theater</v>
      </c>
      <c r="T2856" t="str">
        <f t="shared" si="179"/>
        <v>plays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0">
        <f t="shared" si="176"/>
        <v>42417.981944444444</v>
      </c>
      <c r="K2857">
        <v>1451607071</v>
      </c>
      <c r="L2857" s="10">
        <f t="shared" si="177"/>
        <v>42389.007766203707</v>
      </c>
      <c r="M2857" t="b">
        <v>0</v>
      </c>
      <c r="N2857">
        <v>5</v>
      </c>
      <c r="O2857" t="b">
        <v>0</v>
      </c>
      <c r="P2857" t="s">
        <v>8271</v>
      </c>
      <c r="Q2857" s="6">
        <f>E2857/D2857</f>
        <v>0.5</v>
      </c>
      <c r="R2857">
        <f>IFERROR(ROUND(E2857/N2857,0),0)</f>
        <v>60</v>
      </c>
      <c r="S2857" t="str">
        <f t="shared" si="178"/>
        <v>theater</v>
      </c>
      <c r="T2857" t="str">
        <f t="shared" si="179"/>
        <v>plays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0">
        <f t="shared" si="176"/>
        <v>42243.898611111115</v>
      </c>
      <c r="K2858">
        <v>1433897647</v>
      </c>
      <c r="L2858" s="10">
        <f t="shared" si="177"/>
        <v>42184.037581018521</v>
      </c>
      <c r="M2858" t="b">
        <v>0</v>
      </c>
      <c r="N2858">
        <v>6</v>
      </c>
      <c r="O2858" t="b">
        <v>0</v>
      </c>
      <c r="P2858" t="s">
        <v>8271</v>
      </c>
      <c r="Q2858" s="6">
        <f>E2858/D2858</f>
        <v>4.8666666666666664E-2</v>
      </c>
      <c r="R2858">
        <f>IFERROR(ROUND(E2858/N2858,0),0)</f>
        <v>24</v>
      </c>
      <c r="S2858" t="str">
        <f t="shared" si="178"/>
        <v>theater</v>
      </c>
      <c r="T2858" t="str">
        <f t="shared" si="179"/>
        <v>plays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0">
        <f t="shared" si="176"/>
        <v>42805.75</v>
      </c>
      <c r="K2859">
        <v>1482444295</v>
      </c>
      <c r="L2859" s="10">
        <f t="shared" si="177"/>
        <v>42745.920081018514</v>
      </c>
      <c r="M2859" t="b">
        <v>0</v>
      </c>
      <c r="N2859">
        <v>15</v>
      </c>
      <c r="O2859" t="b">
        <v>0</v>
      </c>
      <c r="P2859" t="s">
        <v>8271</v>
      </c>
      <c r="Q2859" s="6">
        <f>E2859/D2859</f>
        <v>0.19736842105263158</v>
      </c>
      <c r="R2859">
        <f>IFERROR(ROUND(E2859/N2859,0),0)</f>
        <v>500</v>
      </c>
      <c r="S2859" t="str">
        <f t="shared" si="178"/>
        <v>theater</v>
      </c>
      <c r="T2859" t="str">
        <f t="shared" si="179"/>
        <v>plays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0">
        <f t="shared" si="176"/>
        <v>41997.477777777778</v>
      </c>
      <c r="K2860">
        <v>1415711095</v>
      </c>
      <c r="L2860" s="10">
        <f t="shared" si="177"/>
        <v>41973.545081018514</v>
      </c>
      <c r="M2860" t="b">
        <v>0</v>
      </c>
      <c r="N2860">
        <v>0</v>
      </c>
      <c r="O2860" t="b">
        <v>0</v>
      </c>
      <c r="P2860" t="s">
        <v>8271</v>
      </c>
      <c r="Q2860" s="6">
        <f>E2860/D2860</f>
        <v>0</v>
      </c>
      <c r="R2860">
        <f>IFERROR(ROUND(E2860/N2860,0),0)</f>
        <v>0</v>
      </c>
      <c r="S2860" t="str">
        <f t="shared" si="178"/>
        <v>theater</v>
      </c>
      <c r="T2860" t="str">
        <f t="shared" si="179"/>
        <v>plays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0">
        <f t="shared" si="176"/>
        <v>42312.362314814818</v>
      </c>
      <c r="K2861">
        <v>1439800904</v>
      </c>
      <c r="L2861" s="10">
        <f t="shared" si="177"/>
        <v>42252.362314814818</v>
      </c>
      <c r="M2861" t="b">
        <v>0</v>
      </c>
      <c r="N2861">
        <v>1</v>
      </c>
      <c r="O2861" t="b">
        <v>0</v>
      </c>
      <c r="P2861" t="s">
        <v>8271</v>
      </c>
      <c r="Q2861" s="6">
        <f>E2861/D2861</f>
        <v>1.7500000000000002E-2</v>
      </c>
      <c r="R2861">
        <f>IFERROR(ROUND(E2861/N2861,0),0)</f>
        <v>35</v>
      </c>
      <c r="S2861" t="str">
        <f t="shared" si="178"/>
        <v>theater</v>
      </c>
      <c r="T2861" t="str">
        <f t="shared" si="179"/>
        <v>plays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0">
        <f t="shared" si="176"/>
        <v>42559.80064814815</v>
      </c>
      <c r="K2862">
        <v>1461179576</v>
      </c>
      <c r="L2862" s="10">
        <f t="shared" si="177"/>
        <v>42499.80064814815</v>
      </c>
      <c r="M2862" t="b">
        <v>0</v>
      </c>
      <c r="N2862">
        <v>9</v>
      </c>
      <c r="O2862" t="b">
        <v>0</v>
      </c>
      <c r="P2862" t="s">
        <v>8271</v>
      </c>
      <c r="Q2862" s="6">
        <f>E2862/D2862</f>
        <v>6.6500000000000004E-2</v>
      </c>
      <c r="R2862">
        <f>IFERROR(ROUND(E2862/N2862,0),0)</f>
        <v>30</v>
      </c>
      <c r="S2862" t="str">
        <f t="shared" si="178"/>
        <v>theater</v>
      </c>
      <c r="T2862" t="str">
        <f t="shared" si="179"/>
        <v>plays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0">
        <f t="shared" si="176"/>
        <v>42290.590833333335</v>
      </c>
      <c r="K2863">
        <v>1441894248</v>
      </c>
      <c r="L2863" s="10">
        <f t="shared" si="177"/>
        <v>42276.590833333335</v>
      </c>
      <c r="M2863" t="b">
        <v>0</v>
      </c>
      <c r="N2863">
        <v>3</v>
      </c>
      <c r="O2863" t="b">
        <v>0</v>
      </c>
      <c r="P2863" t="s">
        <v>8271</v>
      </c>
      <c r="Q2863" s="6">
        <f>E2863/D2863</f>
        <v>0.32</v>
      </c>
      <c r="R2863">
        <f>IFERROR(ROUND(E2863/N2863,0),0)</f>
        <v>27</v>
      </c>
      <c r="S2863" t="str">
        <f t="shared" si="178"/>
        <v>theater</v>
      </c>
      <c r="T2863" t="str">
        <f t="shared" si="179"/>
        <v>plays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0">
        <f t="shared" si="176"/>
        <v>41833.789687500001</v>
      </c>
      <c r="K2864">
        <v>1401044229</v>
      </c>
      <c r="L2864" s="10">
        <f t="shared" si="177"/>
        <v>41803.789687500001</v>
      </c>
      <c r="M2864" t="b">
        <v>0</v>
      </c>
      <c r="N2864">
        <v>3</v>
      </c>
      <c r="O2864" t="b">
        <v>0</v>
      </c>
      <c r="P2864" t="s">
        <v>8271</v>
      </c>
      <c r="Q2864" s="6">
        <f>E2864/D2864</f>
        <v>4.3307086614173228E-3</v>
      </c>
      <c r="R2864">
        <f>IFERROR(ROUND(E2864/N2864,0),0)</f>
        <v>18</v>
      </c>
      <c r="S2864" t="str">
        <f t="shared" si="178"/>
        <v>theater</v>
      </c>
      <c r="T2864" t="str">
        <f t="shared" si="179"/>
        <v>plays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0">
        <f t="shared" si="176"/>
        <v>41910.675034722226</v>
      </c>
      <c r="K2865">
        <v>1405095123</v>
      </c>
      <c r="L2865" s="10">
        <f t="shared" si="177"/>
        <v>41850.675034722226</v>
      </c>
      <c r="M2865" t="b">
        <v>0</v>
      </c>
      <c r="N2865">
        <v>1</v>
      </c>
      <c r="O2865" t="b">
        <v>0</v>
      </c>
      <c r="P2865" t="s">
        <v>8271</v>
      </c>
      <c r="Q2865" s="6">
        <f>E2865/D2865</f>
        <v>4.0000000000000002E-4</v>
      </c>
      <c r="R2865">
        <f>IFERROR(ROUND(E2865/N2865,0),0)</f>
        <v>20</v>
      </c>
      <c r="S2865" t="str">
        <f t="shared" si="178"/>
        <v>theater</v>
      </c>
      <c r="T2865" t="str">
        <f t="shared" si="179"/>
        <v>plays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0">
        <f t="shared" si="176"/>
        <v>42221.554166666669</v>
      </c>
      <c r="K2866">
        <v>1434552207</v>
      </c>
      <c r="L2866" s="10">
        <f t="shared" si="177"/>
        <v>42191.613506944443</v>
      </c>
      <c r="M2866" t="b">
        <v>0</v>
      </c>
      <c r="N2866">
        <v>3</v>
      </c>
      <c r="O2866" t="b">
        <v>0</v>
      </c>
      <c r="P2866" t="s">
        <v>8271</v>
      </c>
      <c r="Q2866" s="6">
        <f>E2866/D2866</f>
        <v>1.6E-2</v>
      </c>
      <c r="R2866">
        <f>IFERROR(ROUND(E2866/N2866,0),0)</f>
        <v>13</v>
      </c>
      <c r="S2866" t="str">
        <f t="shared" si="178"/>
        <v>theater</v>
      </c>
      <c r="T2866" t="str">
        <f t="shared" si="179"/>
        <v>plays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0">
        <f t="shared" si="176"/>
        <v>42029.114108796297</v>
      </c>
      <c r="K2867">
        <v>1415328259</v>
      </c>
      <c r="L2867" s="10">
        <f t="shared" si="177"/>
        <v>41969.114108796297</v>
      </c>
      <c r="M2867" t="b">
        <v>0</v>
      </c>
      <c r="N2867">
        <v>0</v>
      </c>
      <c r="O2867" t="b">
        <v>0</v>
      </c>
      <c r="P2867" t="s">
        <v>8271</v>
      </c>
      <c r="Q2867" s="6">
        <f>E2867/D2867</f>
        <v>0</v>
      </c>
      <c r="R2867">
        <f>IFERROR(ROUND(E2867/N2867,0),0)</f>
        <v>0</v>
      </c>
      <c r="S2867" t="str">
        <f t="shared" si="178"/>
        <v>theater</v>
      </c>
      <c r="T2867" t="str">
        <f t="shared" si="179"/>
        <v>plays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0">
        <f t="shared" si="176"/>
        <v>42676.916666666672</v>
      </c>
      <c r="K2868">
        <v>1473893721</v>
      </c>
      <c r="L2868" s="10">
        <f t="shared" si="177"/>
        <v>42646.955104166671</v>
      </c>
      <c r="M2868" t="b">
        <v>0</v>
      </c>
      <c r="N2868">
        <v>2</v>
      </c>
      <c r="O2868" t="b">
        <v>0</v>
      </c>
      <c r="P2868" t="s">
        <v>8271</v>
      </c>
      <c r="Q2868" s="6">
        <f>E2868/D2868</f>
        <v>8.9999999999999993E-3</v>
      </c>
      <c r="R2868">
        <f>IFERROR(ROUND(E2868/N2868,0),0)</f>
        <v>23</v>
      </c>
      <c r="S2868" t="str">
        <f t="shared" si="178"/>
        <v>theater</v>
      </c>
      <c r="T2868" t="str">
        <f t="shared" si="179"/>
        <v>plays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0">
        <f t="shared" si="176"/>
        <v>42574.166666666672</v>
      </c>
      <c r="K2869">
        <v>1465533672</v>
      </c>
      <c r="L2869" s="10">
        <f t="shared" si="177"/>
        <v>42550.195277777777</v>
      </c>
      <c r="M2869" t="b">
        <v>0</v>
      </c>
      <c r="N2869">
        <v>10</v>
      </c>
      <c r="O2869" t="b">
        <v>0</v>
      </c>
      <c r="P2869" t="s">
        <v>8271</v>
      </c>
      <c r="Q2869" s="6">
        <f>E2869/D2869</f>
        <v>0.2016</v>
      </c>
      <c r="R2869">
        <f>IFERROR(ROUND(E2869/N2869,0),0)</f>
        <v>50</v>
      </c>
      <c r="S2869" t="str">
        <f t="shared" si="178"/>
        <v>theater</v>
      </c>
      <c r="T2869" t="str">
        <f t="shared" si="179"/>
        <v>plays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0">
        <f t="shared" si="176"/>
        <v>42667.827013888891</v>
      </c>
      <c r="K2870">
        <v>1473105054</v>
      </c>
      <c r="L2870" s="10">
        <f t="shared" si="177"/>
        <v>42637.827013888891</v>
      </c>
      <c r="M2870" t="b">
        <v>0</v>
      </c>
      <c r="N2870">
        <v>60</v>
      </c>
      <c r="O2870" t="b">
        <v>0</v>
      </c>
      <c r="P2870" t="s">
        <v>8271</v>
      </c>
      <c r="Q2870" s="6">
        <f>E2870/D2870</f>
        <v>0.42011733333333334</v>
      </c>
      <c r="R2870">
        <f>IFERROR(ROUND(E2870/N2870,0),0)</f>
        <v>105</v>
      </c>
      <c r="S2870" t="str">
        <f t="shared" si="178"/>
        <v>theater</v>
      </c>
      <c r="T2870" t="str">
        <f t="shared" si="179"/>
        <v>plays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0">
        <f t="shared" si="176"/>
        <v>42589.593530092592</v>
      </c>
      <c r="K2871">
        <v>1466345681</v>
      </c>
      <c r="L2871" s="10">
        <f t="shared" si="177"/>
        <v>42559.593530092592</v>
      </c>
      <c r="M2871" t="b">
        <v>0</v>
      </c>
      <c r="N2871">
        <v>5</v>
      </c>
      <c r="O2871" t="b">
        <v>0</v>
      </c>
      <c r="P2871" t="s">
        <v>8271</v>
      </c>
      <c r="Q2871" s="6">
        <f>E2871/D2871</f>
        <v>8.8500000000000002E-3</v>
      </c>
      <c r="R2871">
        <f>IFERROR(ROUND(E2871/N2871,0),0)</f>
        <v>35</v>
      </c>
      <c r="S2871" t="str">
        <f t="shared" si="178"/>
        <v>theater</v>
      </c>
      <c r="T2871" t="str">
        <f t="shared" si="179"/>
        <v>plays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0">
        <f t="shared" si="176"/>
        <v>41795.189409722225</v>
      </c>
      <c r="K2872">
        <v>1397709165</v>
      </c>
      <c r="L2872" s="10">
        <f t="shared" si="177"/>
        <v>41765.189409722225</v>
      </c>
      <c r="M2872" t="b">
        <v>0</v>
      </c>
      <c r="N2872">
        <v>9</v>
      </c>
      <c r="O2872" t="b">
        <v>0</v>
      </c>
      <c r="P2872" t="s">
        <v>8271</v>
      </c>
      <c r="Q2872" s="6">
        <f>E2872/D2872</f>
        <v>0.15</v>
      </c>
      <c r="R2872">
        <f>IFERROR(ROUND(E2872/N2872,0),0)</f>
        <v>83</v>
      </c>
      <c r="S2872" t="str">
        <f t="shared" si="178"/>
        <v>theater</v>
      </c>
      <c r="T2872" t="str">
        <f t="shared" si="179"/>
        <v>plays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0">
        <f t="shared" si="176"/>
        <v>42013.738576388889</v>
      </c>
      <c r="K2873">
        <v>1417455813</v>
      </c>
      <c r="L2873" s="10">
        <f t="shared" si="177"/>
        <v>41993.738576388889</v>
      </c>
      <c r="M2873" t="b">
        <v>0</v>
      </c>
      <c r="N2873">
        <v>13</v>
      </c>
      <c r="O2873" t="b">
        <v>0</v>
      </c>
      <c r="P2873" t="s">
        <v>8271</v>
      </c>
      <c r="Q2873" s="6">
        <f>E2873/D2873</f>
        <v>4.6699999999999998E-2</v>
      </c>
      <c r="R2873">
        <f>IFERROR(ROUND(E2873/N2873,0),0)</f>
        <v>36</v>
      </c>
      <c r="S2873" t="str">
        <f t="shared" si="178"/>
        <v>theater</v>
      </c>
      <c r="T2873" t="str">
        <f t="shared" si="179"/>
        <v>plays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0">
        <f t="shared" si="176"/>
        <v>42194.11618055556</v>
      </c>
      <c r="K2874">
        <v>1429584438</v>
      </c>
      <c r="L2874" s="10">
        <f t="shared" si="177"/>
        <v>42134.11618055556</v>
      </c>
      <c r="M2874" t="b">
        <v>0</v>
      </c>
      <c r="N2874">
        <v>0</v>
      </c>
      <c r="O2874" t="b">
        <v>0</v>
      </c>
      <c r="P2874" t="s">
        <v>8271</v>
      </c>
      <c r="Q2874" s="6">
        <f>E2874/D2874</f>
        <v>0</v>
      </c>
      <c r="R2874">
        <f>IFERROR(ROUND(E2874/N2874,0),0)</f>
        <v>0</v>
      </c>
      <c r="S2874" t="str">
        <f t="shared" si="178"/>
        <v>theater</v>
      </c>
      <c r="T2874" t="str">
        <f t="shared" si="179"/>
        <v>plays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0">
        <f t="shared" si="176"/>
        <v>42051.817488425921</v>
      </c>
      <c r="K2875">
        <v>1419881831</v>
      </c>
      <c r="L2875" s="10">
        <f t="shared" si="177"/>
        <v>42021.817488425921</v>
      </c>
      <c r="M2875" t="b">
        <v>0</v>
      </c>
      <c r="N2875">
        <v>8</v>
      </c>
      <c r="O2875" t="b">
        <v>0</v>
      </c>
      <c r="P2875" t="s">
        <v>8271</v>
      </c>
      <c r="Q2875" s="6">
        <f>E2875/D2875</f>
        <v>0.38119999999999998</v>
      </c>
      <c r="R2875">
        <f>IFERROR(ROUND(E2875/N2875,0),0)</f>
        <v>119</v>
      </c>
      <c r="S2875" t="str">
        <f t="shared" si="178"/>
        <v>theater</v>
      </c>
      <c r="T2875" t="str">
        <f t="shared" si="179"/>
        <v>plays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0">
        <f t="shared" si="176"/>
        <v>42771.84474537037</v>
      </c>
      <c r="K2876">
        <v>1482092186</v>
      </c>
      <c r="L2876" s="10">
        <f t="shared" si="177"/>
        <v>42741.84474537037</v>
      </c>
      <c r="M2876" t="b">
        <v>0</v>
      </c>
      <c r="N2876">
        <v>3</v>
      </c>
      <c r="O2876" t="b">
        <v>0</v>
      </c>
      <c r="P2876" t="s">
        <v>8271</v>
      </c>
      <c r="Q2876" s="6">
        <f>E2876/D2876</f>
        <v>5.4199999999999998E-2</v>
      </c>
      <c r="R2876">
        <f>IFERROR(ROUND(E2876/N2876,0),0)</f>
        <v>90</v>
      </c>
      <c r="S2876" t="str">
        <f t="shared" si="178"/>
        <v>theater</v>
      </c>
      <c r="T2876" t="str">
        <f t="shared" si="179"/>
        <v>plays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0">
        <f t="shared" si="176"/>
        <v>42514.128391203703</v>
      </c>
      <c r="K2877">
        <v>1459825493</v>
      </c>
      <c r="L2877" s="10">
        <f t="shared" si="177"/>
        <v>42484.128391203703</v>
      </c>
      <c r="M2877" t="b">
        <v>0</v>
      </c>
      <c r="N2877">
        <v>3</v>
      </c>
      <c r="O2877" t="b">
        <v>0</v>
      </c>
      <c r="P2877" t="s">
        <v>8271</v>
      </c>
      <c r="Q2877" s="6">
        <f>E2877/D2877</f>
        <v>3.5E-4</v>
      </c>
      <c r="R2877">
        <f>IFERROR(ROUND(E2877/N2877,0),0)</f>
        <v>2</v>
      </c>
      <c r="S2877" t="str">
        <f t="shared" si="178"/>
        <v>theater</v>
      </c>
      <c r="T2877" t="str">
        <f t="shared" si="179"/>
        <v>plays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0">
        <f t="shared" si="176"/>
        <v>42220.743969907402</v>
      </c>
      <c r="K2878">
        <v>1434477079</v>
      </c>
      <c r="L2878" s="10">
        <f t="shared" si="177"/>
        <v>42190.743969907402</v>
      </c>
      <c r="M2878" t="b">
        <v>0</v>
      </c>
      <c r="N2878">
        <v>0</v>
      </c>
      <c r="O2878" t="b">
        <v>0</v>
      </c>
      <c r="P2878" t="s">
        <v>8271</v>
      </c>
      <c r="Q2878" s="6">
        <f>E2878/D2878</f>
        <v>0</v>
      </c>
      <c r="R2878">
        <f>IFERROR(ROUND(E2878/N2878,0),0)</f>
        <v>0</v>
      </c>
      <c r="S2878" t="str">
        <f t="shared" si="178"/>
        <v>theater</v>
      </c>
      <c r="T2878" t="str">
        <f t="shared" si="179"/>
        <v>plays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0">
        <f t="shared" si="176"/>
        <v>42723.708333333328</v>
      </c>
      <c r="K2879">
        <v>1477781724</v>
      </c>
      <c r="L2879" s="10">
        <f t="shared" si="177"/>
        <v>42691.955138888894</v>
      </c>
      <c r="M2879" t="b">
        <v>0</v>
      </c>
      <c r="N2879">
        <v>6</v>
      </c>
      <c r="O2879" t="b">
        <v>0</v>
      </c>
      <c r="P2879" t="s">
        <v>8271</v>
      </c>
      <c r="Q2879" s="6">
        <f>E2879/D2879</f>
        <v>0.10833333333333334</v>
      </c>
      <c r="R2879">
        <f>IFERROR(ROUND(E2879/N2879,0),0)</f>
        <v>108</v>
      </c>
      <c r="S2879" t="str">
        <f t="shared" si="178"/>
        <v>theater</v>
      </c>
      <c r="T2879" t="str">
        <f t="shared" si="179"/>
        <v>plays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0">
        <f t="shared" si="176"/>
        <v>42207.615682870368</v>
      </c>
      <c r="K2880">
        <v>1430750795</v>
      </c>
      <c r="L2880" s="10">
        <f t="shared" si="177"/>
        <v>42147.615682870368</v>
      </c>
      <c r="M2880" t="b">
        <v>0</v>
      </c>
      <c r="N2880">
        <v>4</v>
      </c>
      <c r="O2880" t="b">
        <v>0</v>
      </c>
      <c r="P2880" t="s">
        <v>8271</v>
      </c>
      <c r="Q2880" s="6">
        <f>E2880/D2880</f>
        <v>2.1000000000000001E-2</v>
      </c>
      <c r="R2880">
        <f>IFERROR(ROUND(E2880/N2880,0),0)</f>
        <v>16</v>
      </c>
      <c r="S2880" t="str">
        <f t="shared" si="178"/>
        <v>theater</v>
      </c>
      <c r="T2880" t="str">
        <f t="shared" si="179"/>
        <v>plays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0">
        <f t="shared" si="176"/>
        <v>42408.725243055553</v>
      </c>
      <c r="K2881">
        <v>1450718661</v>
      </c>
      <c r="L2881" s="10">
        <f t="shared" si="177"/>
        <v>42378.725243055553</v>
      </c>
      <c r="M2881" t="b">
        <v>0</v>
      </c>
      <c r="N2881">
        <v>1</v>
      </c>
      <c r="O2881" t="b">
        <v>0</v>
      </c>
      <c r="P2881" t="s">
        <v>8271</v>
      </c>
      <c r="Q2881" s="6">
        <f>E2881/D2881</f>
        <v>2.5892857142857141E-3</v>
      </c>
      <c r="R2881">
        <f>IFERROR(ROUND(E2881/N2881,0),0)</f>
        <v>29</v>
      </c>
      <c r="S2881" t="str">
        <f t="shared" si="178"/>
        <v>theater</v>
      </c>
      <c r="T2881" t="str">
        <f t="shared" si="179"/>
        <v>plays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0">
        <f t="shared" si="176"/>
        <v>42255.711805555555</v>
      </c>
      <c r="K2882">
        <v>1436305452</v>
      </c>
      <c r="L2882" s="10">
        <f t="shared" si="177"/>
        <v>42211.905694444446</v>
      </c>
      <c r="M2882" t="b">
        <v>0</v>
      </c>
      <c r="N2882">
        <v>29</v>
      </c>
      <c r="O2882" t="b">
        <v>0</v>
      </c>
      <c r="P2882" t="s">
        <v>8271</v>
      </c>
      <c r="Q2882" s="6">
        <f>E2882/D2882</f>
        <v>0.23333333333333334</v>
      </c>
      <c r="R2882">
        <f>IFERROR(ROUND(E2882/N2882,0),0)</f>
        <v>97</v>
      </c>
      <c r="S2882" t="str">
        <f t="shared" si="178"/>
        <v>theater</v>
      </c>
      <c r="T2882" t="str">
        <f t="shared" si="179"/>
        <v>plays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0">
        <f t="shared" ref="J2883:J2946" si="180">(I2883/86400)+25569+(-5+24)</f>
        <v>41995.639305555553</v>
      </c>
      <c r="K2883">
        <v>1412432436</v>
      </c>
      <c r="L2883" s="10">
        <f t="shared" ref="L2883:L2946" si="181">(K2883/86400)+25569+(-5+24)</f>
        <v>41935.597638888888</v>
      </c>
      <c r="M2883" t="b">
        <v>0</v>
      </c>
      <c r="N2883">
        <v>0</v>
      </c>
      <c r="O2883" t="b">
        <v>0</v>
      </c>
      <c r="P2883" t="s">
        <v>8271</v>
      </c>
      <c r="Q2883" s="6">
        <f>E2883/D2883</f>
        <v>0</v>
      </c>
      <c r="R2883">
        <f>IFERROR(ROUND(E2883/N2883,0),0)</f>
        <v>0</v>
      </c>
      <c r="S2883" t="str">
        <f t="shared" ref="S2883:S2946" si="182">LEFT(P2883,FIND("/",P2883)-1)</f>
        <v>theater</v>
      </c>
      <c r="T2883" t="str">
        <f t="shared" ref="T2883:T2946" si="183">RIGHT(P2883,LEN(P2883)-FIND("/",P2883))</f>
        <v>plays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0">
        <f t="shared" si="180"/>
        <v>42510.596273148149</v>
      </c>
      <c r="K2884">
        <v>1459520318</v>
      </c>
      <c r="L2884" s="10">
        <f t="shared" si="181"/>
        <v>42480.596273148149</v>
      </c>
      <c r="M2884" t="b">
        <v>0</v>
      </c>
      <c r="N2884">
        <v>4</v>
      </c>
      <c r="O2884" t="b">
        <v>0</v>
      </c>
      <c r="P2884" t="s">
        <v>8271</v>
      </c>
      <c r="Q2884" s="6">
        <f>E2884/D2884</f>
        <v>0.33600000000000002</v>
      </c>
      <c r="R2884">
        <f>IFERROR(ROUND(E2884/N2884,0),0)</f>
        <v>63</v>
      </c>
      <c r="S2884" t="str">
        <f t="shared" si="182"/>
        <v>theater</v>
      </c>
      <c r="T2884" t="str">
        <f t="shared" si="183"/>
        <v>plays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0">
        <f t="shared" si="180"/>
        <v>42425.207638888889</v>
      </c>
      <c r="K2885">
        <v>1451684437</v>
      </c>
      <c r="L2885" s="10">
        <f t="shared" si="181"/>
        <v>42389.90320601852</v>
      </c>
      <c r="M2885" t="b">
        <v>0</v>
      </c>
      <c r="N2885">
        <v>5</v>
      </c>
      <c r="O2885" t="b">
        <v>0</v>
      </c>
      <c r="P2885" t="s">
        <v>8271</v>
      </c>
      <c r="Q2885" s="6">
        <f>E2885/D2885</f>
        <v>0.1908</v>
      </c>
      <c r="R2885">
        <f>IFERROR(ROUND(E2885/N2885,0),0)</f>
        <v>382</v>
      </c>
      <c r="S2885" t="str">
        <f t="shared" si="182"/>
        <v>theater</v>
      </c>
      <c r="T2885" t="str">
        <f t="shared" si="183"/>
        <v>plays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0">
        <f t="shared" si="180"/>
        <v>41997.727256944447</v>
      </c>
      <c r="K2886">
        <v>1415208435</v>
      </c>
      <c r="L2886" s="10">
        <f t="shared" si="181"/>
        <v>41967.727256944447</v>
      </c>
      <c r="M2886" t="b">
        <v>0</v>
      </c>
      <c r="N2886">
        <v>4</v>
      </c>
      <c r="O2886" t="b">
        <v>0</v>
      </c>
      <c r="P2886" t="s">
        <v>8271</v>
      </c>
      <c r="Q2886" s="6">
        <f>E2886/D2886</f>
        <v>4.1111111111111114E-3</v>
      </c>
      <c r="R2886">
        <f>IFERROR(ROUND(E2886/N2886,0),0)</f>
        <v>46</v>
      </c>
      <c r="S2886" t="str">
        <f t="shared" si="182"/>
        <v>theater</v>
      </c>
      <c r="T2886" t="str">
        <f t="shared" si="183"/>
        <v>plays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0">
        <f t="shared" si="180"/>
        <v>42096.034733796296</v>
      </c>
      <c r="K2887">
        <v>1423705801</v>
      </c>
      <c r="L2887" s="10">
        <f t="shared" si="181"/>
        <v>42066.07640046296</v>
      </c>
      <c r="M2887" t="b">
        <v>0</v>
      </c>
      <c r="N2887">
        <v>5</v>
      </c>
      <c r="O2887" t="b">
        <v>0</v>
      </c>
      <c r="P2887" t="s">
        <v>8271</v>
      </c>
      <c r="Q2887" s="6">
        <f>E2887/D2887</f>
        <v>0.32500000000000001</v>
      </c>
      <c r="R2887">
        <f>IFERROR(ROUND(E2887/N2887,0),0)</f>
        <v>26</v>
      </c>
      <c r="S2887" t="str">
        <f t="shared" si="182"/>
        <v>theater</v>
      </c>
      <c r="T2887" t="str">
        <f t="shared" si="183"/>
        <v>plays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0">
        <f t="shared" si="180"/>
        <v>42285.165972222225</v>
      </c>
      <c r="K2888">
        <v>1442243484</v>
      </c>
      <c r="L2888" s="10">
        <f t="shared" si="181"/>
        <v>42280.632916666669</v>
      </c>
      <c r="M2888" t="b">
        <v>0</v>
      </c>
      <c r="N2888">
        <v>1</v>
      </c>
      <c r="O2888" t="b">
        <v>0</v>
      </c>
      <c r="P2888" t="s">
        <v>8271</v>
      </c>
      <c r="Q2888" s="6">
        <f>E2888/D2888</f>
        <v>0.05</v>
      </c>
      <c r="R2888">
        <f>IFERROR(ROUND(E2888/N2888,0),0)</f>
        <v>10</v>
      </c>
      <c r="S2888" t="str">
        <f t="shared" si="182"/>
        <v>theater</v>
      </c>
      <c r="T2888" t="str">
        <f t="shared" si="183"/>
        <v>plays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0">
        <f t="shared" si="180"/>
        <v>42034.427361111113</v>
      </c>
      <c r="K2889">
        <v>1418379324</v>
      </c>
      <c r="L2889" s="10">
        <f t="shared" si="181"/>
        <v>42004.427361111113</v>
      </c>
      <c r="M2889" t="b">
        <v>0</v>
      </c>
      <c r="N2889">
        <v>1</v>
      </c>
      <c r="O2889" t="b">
        <v>0</v>
      </c>
      <c r="P2889" t="s">
        <v>8271</v>
      </c>
      <c r="Q2889" s="6">
        <f>E2889/D2889</f>
        <v>1.6666666666666668E-3</v>
      </c>
      <c r="R2889">
        <f>IFERROR(ROUND(E2889/N2889,0),0)</f>
        <v>5</v>
      </c>
      <c r="S2889" t="str">
        <f t="shared" si="182"/>
        <v>theater</v>
      </c>
      <c r="T2889" t="str">
        <f t="shared" si="183"/>
        <v>plays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0">
        <f t="shared" si="180"/>
        <v>41949.207638888889</v>
      </c>
      <c r="K2890">
        <v>1412945440</v>
      </c>
      <c r="L2890" s="10">
        <f t="shared" si="181"/>
        <v>41941.535185185188</v>
      </c>
      <c r="M2890" t="b">
        <v>0</v>
      </c>
      <c r="N2890">
        <v>0</v>
      </c>
      <c r="O2890" t="b">
        <v>0</v>
      </c>
      <c r="P2890" t="s">
        <v>8271</v>
      </c>
      <c r="Q2890" s="6">
        <f>E2890/D2890</f>
        <v>0</v>
      </c>
      <c r="R2890">
        <f>IFERROR(ROUND(E2890/N2890,0),0)</f>
        <v>0</v>
      </c>
      <c r="S2890" t="str">
        <f t="shared" si="182"/>
        <v>theater</v>
      </c>
      <c r="T2890" t="str">
        <f t="shared" si="183"/>
        <v>plays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0">
        <f t="shared" si="180"/>
        <v>41899.863252314812</v>
      </c>
      <c r="K2891">
        <v>1406752985</v>
      </c>
      <c r="L2891" s="10">
        <f t="shared" si="181"/>
        <v>41869.863252314812</v>
      </c>
      <c r="M2891" t="b">
        <v>0</v>
      </c>
      <c r="N2891">
        <v>14</v>
      </c>
      <c r="O2891" t="b">
        <v>0</v>
      </c>
      <c r="P2891" t="s">
        <v>8271</v>
      </c>
      <c r="Q2891" s="6">
        <f>E2891/D2891</f>
        <v>0.38066666666666665</v>
      </c>
      <c r="R2891">
        <f>IFERROR(ROUND(E2891/N2891,0),0)</f>
        <v>82</v>
      </c>
      <c r="S2891" t="str">
        <f t="shared" si="182"/>
        <v>theater</v>
      </c>
      <c r="T2891" t="str">
        <f t="shared" si="183"/>
        <v>plays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0">
        <f t="shared" si="180"/>
        <v>41879.125</v>
      </c>
      <c r="K2892">
        <v>1405100992</v>
      </c>
      <c r="L2892" s="10">
        <f t="shared" si="181"/>
        <v>41850.742962962962</v>
      </c>
      <c r="M2892" t="b">
        <v>0</v>
      </c>
      <c r="N2892">
        <v>3</v>
      </c>
      <c r="O2892" t="b">
        <v>0</v>
      </c>
      <c r="P2892" t="s">
        <v>8271</v>
      </c>
      <c r="Q2892" s="6">
        <f>E2892/D2892</f>
        <v>1.0500000000000001E-2</v>
      </c>
      <c r="R2892">
        <f>IFERROR(ROUND(E2892/N2892,0),0)</f>
        <v>7</v>
      </c>
      <c r="S2892" t="str">
        <f t="shared" si="182"/>
        <v>theater</v>
      </c>
      <c r="T2892" t="str">
        <f t="shared" si="183"/>
        <v>plays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0">
        <f t="shared" si="180"/>
        <v>42494.84175925926</v>
      </c>
      <c r="K2893">
        <v>1455570728</v>
      </c>
      <c r="L2893" s="10">
        <f t="shared" si="181"/>
        <v>42434.883425925931</v>
      </c>
      <c r="M2893" t="b">
        <v>0</v>
      </c>
      <c r="N2893">
        <v>10</v>
      </c>
      <c r="O2893" t="b">
        <v>0</v>
      </c>
      <c r="P2893" t="s">
        <v>8271</v>
      </c>
      <c r="Q2893" s="6">
        <f>E2893/D2893</f>
        <v>2.7300000000000001E-2</v>
      </c>
      <c r="R2893">
        <f>IFERROR(ROUND(E2893/N2893,0),0)</f>
        <v>27</v>
      </c>
      <c r="S2893" t="str">
        <f t="shared" si="182"/>
        <v>theater</v>
      </c>
      <c r="T2893" t="str">
        <f t="shared" si="183"/>
        <v>plays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0">
        <f t="shared" si="180"/>
        <v>41895.875</v>
      </c>
      <c r="K2894">
        <v>1408381704</v>
      </c>
      <c r="L2894" s="10">
        <f t="shared" si="181"/>
        <v>41888.714166666665</v>
      </c>
      <c r="M2894" t="b">
        <v>0</v>
      </c>
      <c r="N2894">
        <v>17</v>
      </c>
      <c r="O2894" t="b">
        <v>0</v>
      </c>
      <c r="P2894" t="s">
        <v>8271</v>
      </c>
      <c r="Q2894" s="6">
        <f>E2894/D2894</f>
        <v>9.0909090909090912E-2</v>
      </c>
      <c r="R2894">
        <f>IFERROR(ROUND(E2894/N2894,0),0)</f>
        <v>29</v>
      </c>
      <c r="S2894" t="str">
        <f t="shared" si="182"/>
        <v>theater</v>
      </c>
      <c r="T2894" t="str">
        <f t="shared" si="183"/>
        <v>plays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0">
        <f t="shared" si="180"/>
        <v>42032.083333333328</v>
      </c>
      <c r="K2895">
        <v>1415644395</v>
      </c>
      <c r="L2895" s="10">
        <f t="shared" si="181"/>
        <v>41972.773090277777</v>
      </c>
      <c r="M2895" t="b">
        <v>0</v>
      </c>
      <c r="N2895">
        <v>2</v>
      </c>
      <c r="O2895" t="b">
        <v>0</v>
      </c>
      <c r="P2895" t="s">
        <v>8271</v>
      </c>
      <c r="Q2895" s="6">
        <f>E2895/D2895</f>
        <v>5.0000000000000001E-3</v>
      </c>
      <c r="R2895">
        <f>IFERROR(ROUND(E2895/N2895,0),0)</f>
        <v>13</v>
      </c>
      <c r="S2895" t="str">
        <f t="shared" si="182"/>
        <v>theater</v>
      </c>
      <c r="T2895" t="str">
        <f t="shared" si="183"/>
        <v>plays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0">
        <f t="shared" si="180"/>
        <v>42116.944618055553</v>
      </c>
      <c r="K2896">
        <v>1422920415</v>
      </c>
      <c r="L2896" s="10">
        <f t="shared" si="181"/>
        <v>42056.986284722225</v>
      </c>
      <c r="M2896" t="b">
        <v>0</v>
      </c>
      <c r="N2896">
        <v>0</v>
      </c>
      <c r="O2896" t="b">
        <v>0</v>
      </c>
      <c r="P2896" t="s">
        <v>8271</v>
      </c>
      <c r="Q2896" s="6">
        <f>E2896/D2896</f>
        <v>0</v>
      </c>
      <c r="R2896">
        <f>IFERROR(ROUND(E2896/N2896,0),0)</f>
        <v>0</v>
      </c>
      <c r="S2896" t="str">
        <f t="shared" si="182"/>
        <v>theater</v>
      </c>
      <c r="T2896" t="str">
        <f t="shared" si="183"/>
        <v>plays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0">
        <f t="shared" si="180"/>
        <v>41831.875</v>
      </c>
      <c r="K2897">
        <v>1403356792</v>
      </c>
      <c r="L2897" s="10">
        <f t="shared" si="181"/>
        <v>41830.555462962962</v>
      </c>
      <c r="M2897" t="b">
        <v>0</v>
      </c>
      <c r="N2897">
        <v>4</v>
      </c>
      <c r="O2897" t="b">
        <v>0</v>
      </c>
      <c r="P2897" t="s">
        <v>8271</v>
      </c>
      <c r="Q2897" s="6">
        <f>E2897/D2897</f>
        <v>4.5999999999999999E-2</v>
      </c>
      <c r="R2897">
        <f>IFERROR(ROUND(E2897/N2897,0),0)</f>
        <v>6</v>
      </c>
      <c r="S2897" t="str">
        <f t="shared" si="182"/>
        <v>theater</v>
      </c>
      <c r="T2897" t="str">
        <f t="shared" si="183"/>
        <v>plays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0">
        <f t="shared" si="180"/>
        <v>42735.25</v>
      </c>
      <c r="K2898">
        <v>1480283321</v>
      </c>
      <c r="L2898" s="10">
        <f t="shared" si="181"/>
        <v>42720.908807870372</v>
      </c>
      <c r="M2898" t="b">
        <v>0</v>
      </c>
      <c r="N2898">
        <v>12</v>
      </c>
      <c r="O2898" t="b">
        <v>0</v>
      </c>
      <c r="P2898" t="s">
        <v>8271</v>
      </c>
      <c r="Q2898" s="6">
        <f>E2898/D2898</f>
        <v>0.20833333333333334</v>
      </c>
      <c r="R2898">
        <f>IFERROR(ROUND(E2898/N2898,0),0)</f>
        <v>52</v>
      </c>
      <c r="S2898" t="str">
        <f t="shared" si="182"/>
        <v>theater</v>
      </c>
      <c r="T2898" t="str">
        <f t="shared" si="183"/>
        <v>plays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0">
        <f t="shared" si="180"/>
        <v>42307.645196759258</v>
      </c>
      <c r="K2899">
        <v>1441985458</v>
      </c>
      <c r="L2899" s="10">
        <f t="shared" si="181"/>
        <v>42277.646504629629</v>
      </c>
      <c r="M2899" t="b">
        <v>0</v>
      </c>
      <c r="N2899">
        <v>3</v>
      </c>
      <c r="O2899" t="b">
        <v>0</v>
      </c>
      <c r="P2899" t="s">
        <v>8271</v>
      </c>
      <c r="Q2899" s="6">
        <f>E2899/D2899</f>
        <v>4.583333333333333E-2</v>
      </c>
      <c r="R2899">
        <f>IFERROR(ROUND(E2899/N2899,0),0)</f>
        <v>183</v>
      </c>
      <c r="S2899" t="str">
        <f t="shared" si="182"/>
        <v>theater</v>
      </c>
      <c r="T2899" t="str">
        <f t="shared" si="183"/>
        <v>plays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0">
        <f t="shared" si="180"/>
        <v>42327.664965277778</v>
      </c>
      <c r="K2900">
        <v>1443715053</v>
      </c>
      <c r="L2900" s="10">
        <f t="shared" si="181"/>
        <v>42297.664965277778</v>
      </c>
      <c r="M2900" t="b">
        <v>0</v>
      </c>
      <c r="N2900">
        <v>12</v>
      </c>
      <c r="O2900" t="b">
        <v>0</v>
      </c>
      <c r="P2900" t="s">
        <v>8271</v>
      </c>
      <c r="Q2900" s="6">
        <f>E2900/D2900</f>
        <v>4.2133333333333335E-2</v>
      </c>
      <c r="R2900">
        <f>IFERROR(ROUND(E2900/N2900,0),0)</f>
        <v>26</v>
      </c>
      <c r="S2900" t="str">
        <f t="shared" si="182"/>
        <v>theater</v>
      </c>
      <c r="T2900" t="str">
        <f t="shared" si="183"/>
        <v>plays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0">
        <f t="shared" si="180"/>
        <v>42594.078217592592</v>
      </c>
      <c r="K2901">
        <v>1464141158</v>
      </c>
      <c r="L2901" s="10">
        <f t="shared" si="181"/>
        <v>42534.078217592592</v>
      </c>
      <c r="M2901" t="b">
        <v>0</v>
      </c>
      <c r="N2901">
        <v>0</v>
      </c>
      <c r="O2901" t="b">
        <v>0</v>
      </c>
      <c r="P2901" t="s">
        <v>8271</v>
      </c>
      <c r="Q2901" s="6">
        <f>E2901/D2901</f>
        <v>0</v>
      </c>
      <c r="R2901">
        <f>IFERROR(ROUND(E2901/N2901,0),0)</f>
        <v>0</v>
      </c>
      <c r="S2901" t="str">
        <f t="shared" si="182"/>
        <v>theater</v>
      </c>
      <c r="T2901" t="str">
        <f t="shared" si="183"/>
        <v>plays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0">
        <f t="shared" si="180"/>
        <v>41879.234166666669</v>
      </c>
      <c r="K2902">
        <v>1404970632</v>
      </c>
      <c r="L2902" s="10">
        <f t="shared" si="181"/>
        <v>41849.234166666669</v>
      </c>
      <c r="M2902" t="b">
        <v>0</v>
      </c>
      <c r="N2902">
        <v>7</v>
      </c>
      <c r="O2902" t="b">
        <v>0</v>
      </c>
      <c r="P2902" t="s">
        <v>8271</v>
      </c>
      <c r="Q2902" s="6">
        <f>E2902/D2902</f>
        <v>0.61909090909090914</v>
      </c>
      <c r="R2902">
        <f>IFERROR(ROUND(E2902/N2902,0),0)</f>
        <v>486</v>
      </c>
      <c r="S2902" t="str">
        <f t="shared" si="182"/>
        <v>theater</v>
      </c>
      <c r="T2902" t="str">
        <f t="shared" si="183"/>
        <v>plays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0">
        <f t="shared" si="180"/>
        <v>42061.904386574075</v>
      </c>
      <c r="K2903">
        <v>1418161339</v>
      </c>
      <c r="L2903" s="10">
        <f t="shared" si="181"/>
        <v>42001.904386574075</v>
      </c>
      <c r="M2903" t="b">
        <v>0</v>
      </c>
      <c r="N2903">
        <v>2</v>
      </c>
      <c r="O2903" t="b">
        <v>0</v>
      </c>
      <c r="P2903" t="s">
        <v>8271</v>
      </c>
      <c r="Q2903" s="6">
        <f>E2903/D2903</f>
        <v>8.0000000000000002E-3</v>
      </c>
      <c r="R2903">
        <f>IFERROR(ROUND(E2903/N2903,0),0)</f>
        <v>3</v>
      </c>
      <c r="S2903" t="str">
        <f t="shared" si="182"/>
        <v>theater</v>
      </c>
      <c r="T2903" t="str">
        <f t="shared" si="183"/>
        <v>plays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0">
        <f t="shared" si="180"/>
        <v>42259.439768518518</v>
      </c>
      <c r="K2904">
        <v>1437820396</v>
      </c>
      <c r="L2904" s="10">
        <f t="shared" si="181"/>
        <v>42229.439768518518</v>
      </c>
      <c r="M2904" t="b">
        <v>0</v>
      </c>
      <c r="N2904">
        <v>1</v>
      </c>
      <c r="O2904" t="b">
        <v>0</v>
      </c>
      <c r="P2904" t="s">
        <v>8271</v>
      </c>
      <c r="Q2904" s="6">
        <f>E2904/D2904</f>
        <v>1.6666666666666666E-4</v>
      </c>
      <c r="R2904">
        <f>IFERROR(ROUND(E2904/N2904,0),0)</f>
        <v>25</v>
      </c>
      <c r="S2904" t="str">
        <f t="shared" si="182"/>
        <v>theater</v>
      </c>
      <c r="T2904" t="str">
        <f t="shared" si="183"/>
        <v>plays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0">
        <f t="shared" si="180"/>
        <v>42275.166874999995</v>
      </c>
      <c r="K2905">
        <v>1436587218</v>
      </c>
      <c r="L2905" s="10">
        <f t="shared" si="181"/>
        <v>42215.166874999995</v>
      </c>
      <c r="M2905" t="b">
        <v>0</v>
      </c>
      <c r="N2905">
        <v>4</v>
      </c>
      <c r="O2905" t="b">
        <v>0</v>
      </c>
      <c r="P2905" t="s">
        <v>8271</v>
      </c>
      <c r="Q2905" s="6">
        <f>E2905/D2905</f>
        <v>7.7999999999999996E-3</v>
      </c>
      <c r="R2905">
        <f>IFERROR(ROUND(E2905/N2905,0),0)</f>
        <v>10</v>
      </c>
      <c r="S2905" t="str">
        <f t="shared" si="182"/>
        <v>theater</v>
      </c>
      <c r="T2905" t="str">
        <f t="shared" si="183"/>
        <v>plays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0">
        <f t="shared" si="180"/>
        <v>41971.5</v>
      </c>
      <c r="K2906">
        <v>1414538031</v>
      </c>
      <c r="L2906" s="10">
        <f t="shared" si="181"/>
        <v>41959.967951388891</v>
      </c>
      <c r="M2906" t="b">
        <v>0</v>
      </c>
      <c r="N2906">
        <v>4</v>
      </c>
      <c r="O2906" t="b">
        <v>0</v>
      </c>
      <c r="P2906" t="s">
        <v>8271</v>
      </c>
      <c r="Q2906" s="6">
        <f>E2906/D2906</f>
        <v>0.05</v>
      </c>
      <c r="R2906">
        <f>IFERROR(ROUND(E2906/N2906,0),0)</f>
        <v>19</v>
      </c>
      <c r="S2906" t="str">
        <f t="shared" si="182"/>
        <v>theater</v>
      </c>
      <c r="T2906" t="str">
        <f t="shared" si="183"/>
        <v>plays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0">
        <f t="shared" si="180"/>
        <v>42639.056863425925</v>
      </c>
      <c r="K2907">
        <v>1472001713</v>
      </c>
      <c r="L2907" s="10">
        <f t="shared" si="181"/>
        <v>42625.056863425925</v>
      </c>
      <c r="M2907" t="b">
        <v>0</v>
      </c>
      <c r="N2907">
        <v>17</v>
      </c>
      <c r="O2907" t="b">
        <v>0</v>
      </c>
      <c r="P2907" t="s">
        <v>8271</v>
      </c>
      <c r="Q2907" s="6">
        <f>E2907/D2907</f>
        <v>0.17771428571428571</v>
      </c>
      <c r="R2907">
        <f>IFERROR(ROUND(E2907/N2907,0),0)</f>
        <v>37</v>
      </c>
      <c r="S2907" t="str">
        <f t="shared" si="182"/>
        <v>theater</v>
      </c>
      <c r="T2907" t="str">
        <f t="shared" si="183"/>
        <v>plays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0">
        <f t="shared" si="180"/>
        <v>42236.041666666672</v>
      </c>
      <c r="K2908">
        <v>1436888066</v>
      </c>
      <c r="L2908" s="10">
        <f t="shared" si="181"/>
        <v>42218.648912037039</v>
      </c>
      <c r="M2908" t="b">
        <v>0</v>
      </c>
      <c r="N2908">
        <v>7</v>
      </c>
      <c r="O2908" t="b">
        <v>0</v>
      </c>
      <c r="P2908" t="s">
        <v>8271</v>
      </c>
      <c r="Q2908" s="6">
        <f>E2908/D2908</f>
        <v>9.4166666666666662E-2</v>
      </c>
      <c r="R2908">
        <f>IFERROR(ROUND(E2908/N2908,0),0)</f>
        <v>81</v>
      </c>
      <c r="S2908" t="str">
        <f t="shared" si="182"/>
        <v>theater</v>
      </c>
      <c r="T2908" t="str">
        <f t="shared" si="183"/>
        <v>plays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0">
        <f t="shared" si="180"/>
        <v>42523.877743055556</v>
      </c>
      <c r="K2909">
        <v>1458075837</v>
      </c>
      <c r="L2909" s="10">
        <f t="shared" si="181"/>
        <v>42463.877743055556</v>
      </c>
      <c r="M2909" t="b">
        <v>0</v>
      </c>
      <c r="N2909">
        <v>2</v>
      </c>
      <c r="O2909" t="b">
        <v>0</v>
      </c>
      <c r="P2909" t="s">
        <v>8271</v>
      </c>
      <c r="Q2909" s="6">
        <f>E2909/D2909</f>
        <v>8.0000000000000004E-4</v>
      </c>
      <c r="R2909">
        <f>IFERROR(ROUND(E2909/N2909,0),0)</f>
        <v>1</v>
      </c>
      <c r="S2909" t="str">
        <f t="shared" si="182"/>
        <v>theater</v>
      </c>
      <c r="T2909" t="str">
        <f t="shared" si="183"/>
        <v>plays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0">
        <f t="shared" si="180"/>
        <v>42548.73170138889</v>
      </c>
      <c r="K2910">
        <v>1462815219</v>
      </c>
      <c r="L2910" s="10">
        <f t="shared" si="181"/>
        <v>42518.73170138889</v>
      </c>
      <c r="M2910" t="b">
        <v>0</v>
      </c>
      <c r="N2910">
        <v>5</v>
      </c>
      <c r="O2910" t="b">
        <v>0</v>
      </c>
      <c r="P2910" t="s">
        <v>8271</v>
      </c>
      <c r="Q2910" s="6">
        <f>E2910/D2910</f>
        <v>2.75E-2</v>
      </c>
      <c r="R2910">
        <f>IFERROR(ROUND(E2910/N2910,0),0)</f>
        <v>53</v>
      </c>
      <c r="S2910" t="str">
        <f t="shared" si="182"/>
        <v>theater</v>
      </c>
      <c r="T2910" t="str">
        <f t="shared" si="183"/>
        <v>plays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0">
        <f t="shared" si="180"/>
        <v>41987.823611111111</v>
      </c>
      <c r="K2911">
        <v>1413527001</v>
      </c>
      <c r="L2911" s="10">
        <f t="shared" si="181"/>
        <v>41948.266215277778</v>
      </c>
      <c r="M2911" t="b">
        <v>0</v>
      </c>
      <c r="N2911">
        <v>1</v>
      </c>
      <c r="O2911" t="b">
        <v>0</v>
      </c>
      <c r="P2911" t="s">
        <v>8271</v>
      </c>
      <c r="Q2911" s="6">
        <f>E2911/D2911</f>
        <v>1.1111111111111112E-4</v>
      </c>
      <c r="R2911">
        <f>IFERROR(ROUND(E2911/N2911,0),0)</f>
        <v>20</v>
      </c>
      <c r="S2911" t="str">
        <f t="shared" si="182"/>
        <v>theater</v>
      </c>
      <c r="T2911" t="str">
        <f t="shared" si="183"/>
        <v>plays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0">
        <f t="shared" si="180"/>
        <v>42186.841284722221</v>
      </c>
      <c r="K2912">
        <v>1428955887</v>
      </c>
      <c r="L2912" s="10">
        <f t="shared" si="181"/>
        <v>42126.841284722221</v>
      </c>
      <c r="M2912" t="b">
        <v>0</v>
      </c>
      <c r="N2912">
        <v>1</v>
      </c>
      <c r="O2912" t="b">
        <v>0</v>
      </c>
      <c r="P2912" t="s">
        <v>8271</v>
      </c>
      <c r="Q2912" s="6">
        <f>E2912/D2912</f>
        <v>3.3333333333333335E-5</v>
      </c>
      <c r="R2912">
        <f>IFERROR(ROUND(E2912/N2912,0),0)</f>
        <v>1</v>
      </c>
      <c r="S2912" t="str">
        <f t="shared" si="182"/>
        <v>theater</v>
      </c>
      <c r="T2912" t="str">
        <f t="shared" si="183"/>
        <v>plays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0">
        <f t="shared" si="180"/>
        <v>42201.768819444449</v>
      </c>
      <c r="K2913">
        <v>1431973626</v>
      </c>
      <c r="L2913" s="10">
        <f t="shared" si="181"/>
        <v>42161.768819444449</v>
      </c>
      <c r="M2913" t="b">
        <v>0</v>
      </c>
      <c r="N2913">
        <v>14</v>
      </c>
      <c r="O2913" t="b">
        <v>0</v>
      </c>
      <c r="P2913" t="s">
        <v>8271</v>
      </c>
      <c r="Q2913" s="6">
        <f>E2913/D2913</f>
        <v>0.36499999999999999</v>
      </c>
      <c r="R2913">
        <f>IFERROR(ROUND(E2913/N2913,0),0)</f>
        <v>47</v>
      </c>
      <c r="S2913" t="str">
        <f t="shared" si="182"/>
        <v>theater</v>
      </c>
      <c r="T2913" t="str">
        <f t="shared" si="183"/>
        <v>plays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0">
        <f t="shared" si="180"/>
        <v>42403.131643518514</v>
      </c>
      <c r="K2914">
        <v>1450235374</v>
      </c>
      <c r="L2914" s="10">
        <f t="shared" si="181"/>
        <v>42373.131643518514</v>
      </c>
      <c r="M2914" t="b">
        <v>0</v>
      </c>
      <c r="N2914">
        <v>26</v>
      </c>
      <c r="O2914" t="b">
        <v>0</v>
      </c>
      <c r="P2914" t="s">
        <v>8271</v>
      </c>
      <c r="Q2914" s="6">
        <f>E2914/D2914</f>
        <v>0.14058171745152354</v>
      </c>
      <c r="R2914">
        <f>IFERROR(ROUND(E2914/N2914,0),0)</f>
        <v>78</v>
      </c>
      <c r="S2914" t="str">
        <f t="shared" si="182"/>
        <v>theater</v>
      </c>
      <c r="T2914" t="str">
        <f t="shared" si="183"/>
        <v>plays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0">
        <f t="shared" si="180"/>
        <v>41907.922905092593</v>
      </c>
      <c r="K2915">
        <v>1404857339</v>
      </c>
      <c r="L2915" s="10">
        <f t="shared" si="181"/>
        <v>41847.922905092593</v>
      </c>
      <c r="M2915" t="b">
        <v>0</v>
      </c>
      <c r="N2915">
        <v>2</v>
      </c>
      <c r="O2915" t="b">
        <v>0</v>
      </c>
      <c r="P2915" t="s">
        <v>8271</v>
      </c>
      <c r="Q2915" s="6">
        <f>E2915/D2915</f>
        <v>2.0000000000000001E-4</v>
      </c>
      <c r="R2915">
        <f>IFERROR(ROUND(E2915/N2915,0),0)</f>
        <v>1</v>
      </c>
      <c r="S2915" t="str">
        <f t="shared" si="182"/>
        <v>theater</v>
      </c>
      <c r="T2915" t="str">
        <f t="shared" si="183"/>
        <v>plays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0">
        <f t="shared" si="180"/>
        <v>42096.865671296298</v>
      </c>
      <c r="K2916">
        <v>1421185594</v>
      </c>
      <c r="L2916" s="10">
        <f t="shared" si="181"/>
        <v>42036.907337962963</v>
      </c>
      <c r="M2916" t="b">
        <v>0</v>
      </c>
      <c r="N2916">
        <v>1</v>
      </c>
      <c r="O2916" t="b">
        <v>0</v>
      </c>
      <c r="P2916" t="s">
        <v>8271</v>
      </c>
      <c r="Q2916" s="6">
        <f>E2916/D2916</f>
        <v>4.0000000000000003E-5</v>
      </c>
      <c r="R2916">
        <f>IFERROR(ROUND(E2916/N2916,0),0)</f>
        <v>1</v>
      </c>
      <c r="S2916" t="str">
        <f t="shared" si="182"/>
        <v>theater</v>
      </c>
      <c r="T2916" t="str">
        <f t="shared" si="183"/>
        <v>plays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0">
        <f t="shared" si="180"/>
        <v>42464.356365740736</v>
      </c>
      <c r="K2917">
        <v>1455528790</v>
      </c>
      <c r="L2917" s="10">
        <f t="shared" si="181"/>
        <v>42434.398032407407</v>
      </c>
      <c r="M2917" t="b">
        <v>0</v>
      </c>
      <c r="N2917">
        <v>3</v>
      </c>
      <c r="O2917" t="b">
        <v>0</v>
      </c>
      <c r="P2917" t="s">
        <v>8271</v>
      </c>
      <c r="Q2917" s="6">
        <f>E2917/D2917</f>
        <v>0.61099999999999999</v>
      </c>
      <c r="R2917">
        <f>IFERROR(ROUND(E2917/N2917,0),0)</f>
        <v>204</v>
      </c>
      <c r="S2917" t="str">
        <f t="shared" si="182"/>
        <v>theater</v>
      </c>
      <c r="T2917" t="str">
        <f t="shared" si="183"/>
        <v>plays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0">
        <f t="shared" si="180"/>
        <v>41797.476724537039</v>
      </c>
      <c r="K2918">
        <v>1398511589</v>
      </c>
      <c r="L2918" s="10">
        <f t="shared" si="181"/>
        <v>41774.476724537039</v>
      </c>
      <c r="M2918" t="b">
        <v>0</v>
      </c>
      <c r="N2918">
        <v>7</v>
      </c>
      <c r="O2918" t="b">
        <v>0</v>
      </c>
      <c r="P2918" t="s">
        <v>8271</v>
      </c>
      <c r="Q2918" s="6">
        <f>E2918/D2918</f>
        <v>7.8378378378378383E-2</v>
      </c>
      <c r="R2918">
        <f>IFERROR(ROUND(E2918/N2918,0),0)</f>
        <v>21</v>
      </c>
      <c r="S2918" t="str">
        <f t="shared" si="182"/>
        <v>theater</v>
      </c>
      <c r="T2918" t="str">
        <f t="shared" si="183"/>
        <v>plays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0">
        <f t="shared" si="180"/>
        <v>42282.234340277777</v>
      </c>
      <c r="K2919">
        <v>1440826647</v>
      </c>
      <c r="L2919" s="10">
        <f t="shared" si="181"/>
        <v>42264.234340277777</v>
      </c>
      <c r="M2919" t="b">
        <v>0</v>
      </c>
      <c r="N2919">
        <v>9</v>
      </c>
      <c r="O2919" t="b">
        <v>0</v>
      </c>
      <c r="P2919" t="s">
        <v>8271</v>
      </c>
      <c r="Q2919" s="6">
        <f>E2919/D2919</f>
        <v>0.2185</v>
      </c>
      <c r="R2919">
        <f>IFERROR(ROUND(E2919/N2919,0),0)</f>
        <v>49</v>
      </c>
      <c r="S2919" t="str">
        <f t="shared" si="182"/>
        <v>theater</v>
      </c>
      <c r="T2919" t="str">
        <f t="shared" si="183"/>
        <v>plays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0">
        <f t="shared" si="180"/>
        <v>42325.629710648151</v>
      </c>
      <c r="K2920">
        <v>1443712007</v>
      </c>
      <c r="L2920" s="10">
        <f t="shared" si="181"/>
        <v>42297.629710648151</v>
      </c>
      <c r="M2920" t="b">
        <v>0</v>
      </c>
      <c r="N2920">
        <v>20</v>
      </c>
      <c r="O2920" t="b">
        <v>0</v>
      </c>
      <c r="P2920" t="s">
        <v>8271</v>
      </c>
      <c r="Q2920" s="6">
        <f>E2920/D2920</f>
        <v>0.27239999999999998</v>
      </c>
      <c r="R2920">
        <f>IFERROR(ROUND(E2920/N2920,0),0)</f>
        <v>68</v>
      </c>
      <c r="S2920" t="str">
        <f t="shared" si="182"/>
        <v>theater</v>
      </c>
      <c r="T2920" t="str">
        <f t="shared" si="183"/>
        <v>plays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0">
        <f t="shared" si="180"/>
        <v>41875.61954861111</v>
      </c>
      <c r="K2921">
        <v>1404658329</v>
      </c>
      <c r="L2921" s="10">
        <f t="shared" si="181"/>
        <v>41845.61954861111</v>
      </c>
      <c r="M2921" t="b">
        <v>0</v>
      </c>
      <c r="N2921">
        <v>6</v>
      </c>
      <c r="O2921" t="b">
        <v>0</v>
      </c>
      <c r="P2921" t="s">
        <v>8271</v>
      </c>
      <c r="Q2921" s="6">
        <f>E2921/D2921</f>
        <v>8.5000000000000006E-2</v>
      </c>
      <c r="R2921">
        <f>IFERROR(ROUND(E2921/N2921,0),0)</f>
        <v>9</v>
      </c>
      <c r="S2921" t="str">
        <f t="shared" si="182"/>
        <v>theater</v>
      </c>
      <c r="T2921" t="str">
        <f t="shared" si="183"/>
        <v>plays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0">
        <f t="shared" si="180"/>
        <v>42107.750810185185</v>
      </c>
      <c r="K2922">
        <v>1424718070</v>
      </c>
      <c r="L2922" s="10">
        <f t="shared" si="181"/>
        <v>42077.792476851857</v>
      </c>
      <c r="M2922" t="b">
        <v>0</v>
      </c>
      <c r="N2922">
        <v>13</v>
      </c>
      <c r="O2922" t="b">
        <v>0</v>
      </c>
      <c r="P2922" t="s">
        <v>8271</v>
      </c>
      <c r="Q2922" s="6">
        <f>E2922/D2922</f>
        <v>0.26840000000000003</v>
      </c>
      <c r="R2922">
        <f>IFERROR(ROUND(E2922/N2922,0),0)</f>
        <v>52</v>
      </c>
      <c r="S2922" t="str">
        <f t="shared" si="182"/>
        <v>theater</v>
      </c>
      <c r="T2922" t="str">
        <f t="shared" si="183"/>
        <v>plays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0">
        <f t="shared" si="180"/>
        <v>41926.886620370373</v>
      </c>
      <c r="K2923">
        <v>1409087804</v>
      </c>
      <c r="L2923" s="10">
        <f t="shared" si="181"/>
        <v>41896.886620370373</v>
      </c>
      <c r="M2923" t="b">
        <v>0</v>
      </c>
      <c r="N2923">
        <v>3</v>
      </c>
      <c r="O2923" t="b">
        <v>1</v>
      </c>
      <c r="P2923" t="s">
        <v>8305</v>
      </c>
      <c r="Q2923" s="6">
        <f>E2923/D2923</f>
        <v>1.29</v>
      </c>
      <c r="R2923">
        <f>IFERROR(ROUND(E2923/N2923,0),0)</f>
        <v>43</v>
      </c>
      <c r="S2923" t="str">
        <f t="shared" si="182"/>
        <v>theater</v>
      </c>
      <c r="T2923" t="str">
        <f t="shared" si="183"/>
        <v>musical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0">
        <f t="shared" si="180"/>
        <v>42161.874155092592</v>
      </c>
      <c r="K2924">
        <v>1428094727</v>
      </c>
      <c r="L2924" s="10">
        <f t="shared" si="181"/>
        <v>42116.874155092592</v>
      </c>
      <c r="M2924" t="b">
        <v>0</v>
      </c>
      <c r="N2924">
        <v>6</v>
      </c>
      <c r="O2924" t="b">
        <v>1</v>
      </c>
      <c r="P2924" t="s">
        <v>8305</v>
      </c>
      <c r="Q2924" s="6">
        <f>E2924/D2924</f>
        <v>1</v>
      </c>
      <c r="R2924">
        <f>IFERROR(ROUND(E2924/N2924,0),0)</f>
        <v>83</v>
      </c>
      <c r="S2924" t="str">
        <f t="shared" si="182"/>
        <v>theater</v>
      </c>
      <c r="T2924" t="str">
        <f t="shared" si="183"/>
        <v>musical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0">
        <f t="shared" si="180"/>
        <v>42047.125</v>
      </c>
      <c r="K2925">
        <v>1420774779</v>
      </c>
      <c r="L2925" s="10">
        <f t="shared" si="181"/>
        <v>42032.15253472222</v>
      </c>
      <c r="M2925" t="b">
        <v>0</v>
      </c>
      <c r="N2925">
        <v>10</v>
      </c>
      <c r="O2925" t="b">
        <v>1</v>
      </c>
      <c r="P2925" t="s">
        <v>8305</v>
      </c>
      <c r="Q2925" s="6">
        <f>E2925/D2925</f>
        <v>1</v>
      </c>
      <c r="R2925">
        <f>IFERROR(ROUND(E2925/N2925,0),0)</f>
        <v>30</v>
      </c>
      <c r="S2925" t="str">
        <f t="shared" si="182"/>
        <v>theater</v>
      </c>
      <c r="T2925" t="str">
        <f t="shared" si="183"/>
        <v>musical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0">
        <f t="shared" si="180"/>
        <v>42152.165972222225</v>
      </c>
      <c r="K2926">
        <v>1428585710</v>
      </c>
      <c r="L2926" s="10">
        <f t="shared" si="181"/>
        <v>42122.556828703702</v>
      </c>
      <c r="M2926" t="b">
        <v>0</v>
      </c>
      <c r="N2926">
        <v>147</v>
      </c>
      <c r="O2926" t="b">
        <v>1</v>
      </c>
      <c r="P2926" t="s">
        <v>8305</v>
      </c>
      <c r="Q2926" s="6">
        <f>E2926/D2926</f>
        <v>1.032</v>
      </c>
      <c r="R2926">
        <f>IFERROR(ROUND(E2926/N2926,0),0)</f>
        <v>176</v>
      </c>
      <c r="S2926" t="str">
        <f t="shared" si="182"/>
        <v>theater</v>
      </c>
      <c r="T2926" t="str">
        <f t="shared" si="183"/>
        <v>musical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0">
        <f t="shared" si="180"/>
        <v>41912.584120370375</v>
      </c>
      <c r="K2927">
        <v>1407852068</v>
      </c>
      <c r="L2927" s="10">
        <f t="shared" si="181"/>
        <v>41882.584120370375</v>
      </c>
      <c r="M2927" t="b">
        <v>0</v>
      </c>
      <c r="N2927">
        <v>199</v>
      </c>
      <c r="O2927" t="b">
        <v>1</v>
      </c>
      <c r="P2927" t="s">
        <v>8305</v>
      </c>
      <c r="Q2927" s="6">
        <f>E2927/D2927</f>
        <v>1.0244597777777777</v>
      </c>
      <c r="R2927">
        <f>IFERROR(ROUND(E2927/N2927,0),0)</f>
        <v>232</v>
      </c>
      <c r="S2927" t="str">
        <f t="shared" si="182"/>
        <v>theater</v>
      </c>
      <c r="T2927" t="str">
        <f t="shared" si="183"/>
        <v>musical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0">
        <f t="shared" si="180"/>
        <v>42077.765960648147</v>
      </c>
      <c r="K2928">
        <v>1423506179</v>
      </c>
      <c r="L2928" s="10">
        <f t="shared" si="181"/>
        <v>42063.765960648147</v>
      </c>
      <c r="M2928" t="b">
        <v>0</v>
      </c>
      <c r="N2928">
        <v>50</v>
      </c>
      <c r="O2928" t="b">
        <v>1</v>
      </c>
      <c r="P2928" t="s">
        <v>8305</v>
      </c>
      <c r="Q2928" s="6">
        <f>E2928/D2928</f>
        <v>1.25</v>
      </c>
      <c r="R2928">
        <f>IFERROR(ROUND(E2928/N2928,0),0)</f>
        <v>75</v>
      </c>
      <c r="S2928" t="str">
        <f t="shared" si="182"/>
        <v>theater</v>
      </c>
      <c r="T2928" t="str">
        <f t="shared" si="183"/>
        <v>musical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0">
        <f t="shared" si="180"/>
        <v>41854.208333333336</v>
      </c>
      <c r="K2929">
        <v>1402934629</v>
      </c>
      <c r="L2929" s="10">
        <f t="shared" si="181"/>
        <v>41825.669317129628</v>
      </c>
      <c r="M2929" t="b">
        <v>0</v>
      </c>
      <c r="N2929">
        <v>21</v>
      </c>
      <c r="O2929" t="b">
        <v>1</v>
      </c>
      <c r="P2929" t="s">
        <v>8305</v>
      </c>
      <c r="Q2929" s="6">
        <f>E2929/D2929</f>
        <v>1.3083333333333333</v>
      </c>
      <c r="R2929">
        <f>IFERROR(ROUND(E2929/N2929,0),0)</f>
        <v>112</v>
      </c>
      <c r="S2929" t="str">
        <f t="shared" si="182"/>
        <v>theater</v>
      </c>
      <c r="T2929" t="str">
        <f t="shared" si="183"/>
        <v>musical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0">
        <f t="shared" si="180"/>
        <v>42452.998217592598</v>
      </c>
      <c r="K2930">
        <v>1454543846</v>
      </c>
      <c r="L2930" s="10">
        <f t="shared" si="181"/>
        <v>42422.998217592598</v>
      </c>
      <c r="M2930" t="b">
        <v>0</v>
      </c>
      <c r="N2930">
        <v>24</v>
      </c>
      <c r="O2930" t="b">
        <v>1</v>
      </c>
      <c r="P2930" t="s">
        <v>8305</v>
      </c>
      <c r="Q2930" s="6">
        <f>E2930/D2930</f>
        <v>1</v>
      </c>
      <c r="R2930">
        <f>IFERROR(ROUND(E2930/N2930,0),0)</f>
        <v>42</v>
      </c>
      <c r="S2930" t="str">
        <f t="shared" si="182"/>
        <v>theater</v>
      </c>
      <c r="T2930" t="str">
        <f t="shared" si="183"/>
        <v>musical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0">
        <f t="shared" si="180"/>
        <v>41803.564328703702</v>
      </c>
      <c r="K2931">
        <v>1398432758</v>
      </c>
      <c r="L2931" s="10">
        <f t="shared" si="181"/>
        <v>41773.564328703702</v>
      </c>
      <c r="M2931" t="b">
        <v>0</v>
      </c>
      <c r="N2931">
        <v>32</v>
      </c>
      <c r="O2931" t="b">
        <v>1</v>
      </c>
      <c r="P2931" t="s">
        <v>8305</v>
      </c>
      <c r="Q2931" s="6">
        <f>E2931/D2931</f>
        <v>1.02069375</v>
      </c>
      <c r="R2931">
        <f>IFERROR(ROUND(E2931/N2931,0),0)</f>
        <v>255</v>
      </c>
      <c r="S2931" t="str">
        <f t="shared" si="182"/>
        <v>theater</v>
      </c>
      <c r="T2931" t="str">
        <f t="shared" si="183"/>
        <v>musical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0">
        <f t="shared" si="180"/>
        <v>42150.584074074075</v>
      </c>
      <c r="K2932">
        <v>1428415264</v>
      </c>
      <c r="L2932" s="10">
        <f t="shared" si="181"/>
        <v>42120.584074074075</v>
      </c>
      <c r="M2932" t="b">
        <v>0</v>
      </c>
      <c r="N2932">
        <v>62</v>
      </c>
      <c r="O2932" t="b">
        <v>1</v>
      </c>
      <c r="P2932" t="s">
        <v>8305</v>
      </c>
      <c r="Q2932" s="6">
        <f>E2932/D2932</f>
        <v>1.0092000000000001</v>
      </c>
      <c r="R2932">
        <f>IFERROR(ROUND(E2932/N2932,0),0)</f>
        <v>163</v>
      </c>
      <c r="S2932" t="str">
        <f t="shared" si="182"/>
        <v>theater</v>
      </c>
      <c r="T2932" t="str">
        <f t="shared" si="183"/>
        <v>musical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0">
        <f t="shared" si="180"/>
        <v>41916.255555555559</v>
      </c>
      <c r="K2933">
        <v>1408604363</v>
      </c>
      <c r="L2933" s="10">
        <f t="shared" si="181"/>
        <v>41891.291238425925</v>
      </c>
      <c r="M2933" t="b">
        <v>0</v>
      </c>
      <c r="N2933">
        <v>9</v>
      </c>
      <c r="O2933" t="b">
        <v>1</v>
      </c>
      <c r="P2933" t="s">
        <v>8305</v>
      </c>
      <c r="Q2933" s="6">
        <f>E2933/D2933</f>
        <v>1.06</v>
      </c>
      <c r="R2933">
        <f>IFERROR(ROUND(E2933/N2933,0),0)</f>
        <v>88</v>
      </c>
      <c r="S2933" t="str">
        <f t="shared" si="182"/>
        <v>theater</v>
      </c>
      <c r="T2933" t="str">
        <f t="shared" si="183"/>
        <v>musical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0">
        <f t="shared" si="180"/>
        <v>42075.458333333328</v>
      </c>
      <c r="K2934">
        <v>1421812637</v>
      </c>
      <c r="L2934" s="10">
        <f t="shared" si="181"/>
        <v>42044.164780092593</v>
      </c>
      <c r="M2934" t="b">
        <v>0</v>
      </c>
      <c r="N2934">
        <v>38</v>
      </c>
      <c r="O2934" t="b">
        <v>1</v>
      </c>
      <c r="P2934" t="s">
        <v>8305</v>
      </c>
      <c r="Q2934" s="6">
        <f>E2934/D2934</f>
        <v>1.0509677419354839</v>
      </c>
      <c r="R2934">
        <f>IFERROR(ROUND(E2934/N2934,0),0)</f>
        <v>86</v>
      </c>
      <c r="S2934" t="str">
        <f t="shared" si="182"/>
        <v>theater</v>
      </c>
      <c r="T2934" t="str">
        <f t="shared" si="183"/>
        <v>musical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0">
        <f t="shared" si="180"/>
        <v>42544.956631944442</v>
      </c>
      <c r="K2935">
        <v>1462489053</v>
      </c>
      <c r="L2935" s="10">
        <f t="shared" si="181"/>
        <v>42514.956631944442</v>
      </c>
      <c r="M2935" t="b">
        <v>0</v>
      </c>
      <c r="N2935">
        <v>54</v>
      </c>
      <c r="O2935" t="b">
        <v>1</v>
      </c>
      <c r="P2935" t="s">
        <v>8305</v>
      </c>
      <c r="Q2935" s="6">
        <f>E2935/D2935</f>
        <v>1.0276000000000001</v>
      </c>
      <c r="R2935">
        <f>IFERROR(ROUND(E2935/N2935,0),0)</f>
        <v>48</v>
      </c>
      <c r="S2935" t="str">
        <f t="shared" si="182"/>
        <v>theater</v>
      </c>
      <c r="T2935" t="str">
        <f t="shared" si="183"/>
        <v>musical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0">
        <f t="shared" si="180"/>
        <v>41824.636157407411</v>
      </c>
      <c r="K2936">
        <v>1400253364</v>
      </c>
      <c r="L2936" s="10">
        <f t="shared" si="181"/>
        <v>41794.636157407411</v>
      </c>
      <c r="M2936" t="b">
        <v>0</v>
      </c>
      <c r="N2936">
        <v>37</v>
      </c>
      <c r="O2936" t="b">
        <v>1</v>
      </c>
      <c r="P2936" t="s">
        <v>8305</v>
      </c>
      <c r="Q2936" s="6">
        <f>E2936/D2936</f>
        <v>1.08</v>
      </c>
      <c r="R2936">
        <f>IFERROR(ROUND(E2936/N2936,0),0)</f>
        <v>73</v>
      </c>
      <c r="S2936" t="str">
        <f t="shared" si="182"/>
        <v>theater</v>
      </c>
      <c r="T2936" t="str">
        <f t="shared" si="183"/>
        <v>musical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0">
        <f t="shared" si="180"/>
        <v>42630.708333333328</v>
      </c>
      <c r="K2937">
        <v>1467468008</v>
      </c>
      <c r="L2937" s="10">
        <f t="shared" si="181"/>
        <v>42572.583425925928</v>
      </c>
      <c r="M2937" t="b">
        <v>0</v>
      </c>
      <c r="N2937">
        <v>39</v>
      </c>
      <c r="O2937" t="b">
        <v>1</v>
      </c>
      <c r="P2937" t="s">
        <v>8305</v>
      </c>
      <c r="Q2937" s="6">
        <f>E2937/D2937</f>
        <v>1.0088571428571429</v>
      </c>
      <c r="R2937">
        <f>IFERROR(ROUND(E2937/N2937,0),0)</f>
        <v>91</v>
      </c>
      <c r="S2937" t="str">
        <f t="shared" si="182"/>
        <v>theater</v>
      </c>
      <c r="T2937" t="str">
        <f t="shared" si="183"/>
        <v>musical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0">
        <f t="shared" si="180"/>
        <v>41944.207638888889</v>
      </c>
      <c r="K2938">
        <v>1412091423</v>
      </c>
      <c r="L2938" s="10">
        <f t="shared" si="181"/>
        <v>41931.650729166664</v>
      </c>
      <c r="M2938" t="b">
        <v>0</v>
      </c>
      <c r="N2938">
        <v>34</v>
      </c>
      <c r="O2938" t="b">
        <v>1</v>
      </c>
      <c r="P2938" t="s">
        <v>8305</v>
      </c>
      <c r="Q2938" s="6">
        <f>E2938/D2938</f>
        <v>1.28</v>
      </c>
      <c r="R2938">
        <f>IFERROR(ROUND(E2938/N2938,0),0)</f>
        <v>38</v>
      </c>
      <c r="S2938" t="str">
        <f t="shared" si="182"/>
        <v>theater</v>
      </c>
      <c r="T2938" t="str">
        <f t="shared" si="183"/>
        <v>musical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0">
        <f t="shared" si="180"/>
        <v>41852.457326388889</v>
      </c>
      <c r="K2939">
        <v>1402657113</v>
      </c>
      <c r="L2939" s="10">
        <f t="shared" si="181"/>
        <v>41822.457326388889</v>
      </c>
      <c r="M2939" t="b">
        <v>0</v>
      </c>
      <c r="N2939">
        <v>55</v>
      </c>
      <c r="O2939" t="b">
        <v>1</v>
      </c>
      <c r="P2939" t="s">
        <v>8305</v>
      </c>
      <c r="Q2939" s="6">
        <f>E2939/D2939</f>
        <v>1.3333333333333333</v>
      </c>
      <c r="R2939">
        <f>IFERROR(ROUND(E2939/N2939,0),0)</f>
        <v>36</v>
      </c>
      <c r="S2939" t="str">
        <f t="shared" si="182"/>
        <v>theater</v>
      </c>
      <c r="T2939" t="str">
        <f t="shared" si="183"/>
        <v>musical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0">
        <f t="shared" si="180"/>
        <v>42053.703865740739</v>
      </c>
      <c r="K2940">
        <v>1420044814</v>
      </c>
      <c r="L2940" s="10">
        <f t="shared" si="181"/>
        <v>42023.703865740739</v>
      </c>
      <c r="M2940" t="b">
        <v>0</v>
      </c>
      <c r="N2940">
        <v>32</v>
      </c>
      <c r="O2940" t="b">
        <v>1</v>
      </c>
      <c r="P2940" t="s">
        <v>8305</v>
      </c>
      <c r="Q2940" s="6">
        <f>E2940/D2940</f>
        <v>1.0137499999999999</v>
      </c>
      <c r="R2940">
        <f>IFERROR(ROUND(E2940/N2940,0),0)</f>
        <v>127</v>
      </c>
      <c r="S2940" t="str">
        <f t="shared" si="182"/>
        <v>theater</v>
      </c>
      <c r="T2940" t="str">
        <f t="shared" si="183"/>
        <v>musical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0">
        <f t="shared" si="180"/>
        <v>41898.041666666664</v>
      </c>
      <c r="K2941">
        <v>1406316312</v>
      </c>
      <c r="L2941" s="10">
        <f t="shared" si="181"/>
        <v>41864.809166666666</v>
      </c>
      <c r="M2941" t="b">
        <v>0</v>
      </c>
      <c r="N2941">
        <v>25</v>
      </c>
      <c r="O2941" t="b">
        <v>1</v>
      </c>
      <c r="P2941" t="s">
        <v>8305</v>
      </c>
      <c r="Q2941" s="6">
        <f>E2941/D2941</f>
        <v>1.0287500000000001</v>
      </c>
      <c r="R2941">
        <f>IFERROR(ROUND(E2941/N2941,0),0)</f>
        <v>329</v>
      </c>
      <c r="S2941" t="str">
        <f t="shared" si="182"/>
        <v>theater</v>
      </c>
      <c r="T2941" t="str">
        <f t="shared" si="183"/>
        <v>musical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0">
        <f t="shared" si="180"/>
        <v>42041.773356481484</v>
      </c>
      <c r="K2942">
        <v>1418150018</v>
      </c>
      <c r="L2942" s="10">
        <f t="shared" si="181"/>
        <v>42001.773356481484</v>
      </c>
      <c r="M2942" t="b">
        <v>0</v>
      </c>
      <c r="N2942">
        <v>33</v>
      </c>
      <c r="O2942" t="b">
        <v>1</v>
      </c>
      <c r="P2942" t="s">
        <v>8305</v>
      </c>
      <c r="Q2942" s="6">
        <f>E2942/D2942</f>
        <v>1.0724</v>
      </c>
      <c r="R2942">
        <f>IFERROR(ROUND(E2942/N2942,0),0)</f>
        <v>81</v>
      </c>
      <c r="S2942" t="str">
        <f t="shared" si="182"/>
        <v>theater</v>
      </c>
      <c r="T2942" t="str">
        <f t="shared" si="183"/>
        <v>musical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0">
        <f t="shared" si="180"/>
        <v>42083.960127314815</v>
      </c>
      <c r="K2943">
        <v>1422658955</v>
      </c>
      <c r="L2943" s="10">
        <f t="shared" si="181"/>
        <v>42053.960127314815</v>
      </c>
      <c r="M2943" t="b">
        <v>0</v>
      </c>
      <c r="N2943">
        <v>1</v>
      </c>
      <c r="O2943" t="b">
        <v>0</v>
      </c>
      <c r="P2943" t="s">
        <v>8303</v>
      </c>
      <c r="Q2943" s="6">
        <f>E2943/D2943</f>
        <v>4.0000000000000003E-5</v>
      </c>
      <c r="R2943">
        <f>IFERROR(ROUND(E2943/N2943,0),0)</f>
        <v>1</v>
      </c>
      <c r="S2943" t="str">
        <f t="shared" si="182"/>
        <v>theater</v>
      </c>
      <c r="T2943" t="str">
        <f t="shared" si="183"/>
        <v>spaces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0">
        <f t="shared" si="180"/>
        <v>42373.845833333333</v>
      </c>
      <c r="K2944">
        <v>1448565459</v>
      </c>
      <c r="L2944" s="10">
        <f t="shared" si="181"/>
        <v>42353.803923611107</v>
      </c>
      <c r="M2944" t="b">
        <v>0</v>
      </c>
      <c r="N2944">
        <v>202</v>
      </c>
      <c r="O2944" t="b">
        <v>0</v>
      </c>
      <c r="P2944" t="s">
        <v>8303</v>
      </c>
      <c r="Q2944" s="6">
        <f>E2944/D2944</f>
        <v>0.20424999999999999</v>
      </c>
      <c r="R2944">
        <f>IFERROR(ROUND(E2944/N2944,0),0)</f>
        <v>202</v>
      </c>
      <c r="S2944" t="str">
        <f t="shared" si="182"/>
        <v>theater</v>
      </c>
      <c r="T2944" t="str">
        <f t="shared" si="183"/>
        <v>spaces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0">
        <f t="shared" si="180"/>
        <v>42126.129398148143</v>
      </c>
      <c r="K2945">
        <v>1426302380</v>
      </c>
      <c r="L2945" s="10">
        <f t="shared" si="181"/>
        <v>42096.129398148143</v>
      </c>
      <c r="M2945" t="b">
        <v>0</v>
      </c>
      <c r="N2945">
        <v>0</v>
      </c>
      <c r="O2945" t="b">
        <v>0</v>
      </c>
      <c r="P2945" t="s">
        <v>8303</v>
      </c>
      <c r="Q2945" s="6">
        <f>E2945/D2945</f>
        <v>0</v>
      </c>
      <c r="R2945">
        <f>IFERROR(ROUND(E2945/N2945,0),0)</f>
        <v>0</v>
      </c>
      <c r="S2945" t="str">
        <f t="shared" si="182"/>
        <v>theater</v>
      </c>
      <c r="T2945" t="str">
        <f t="shared" si="183"/>
        <v>spaces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0">
        <f t="shared" si="180"/>
        <v>42181.9143287037</v>
      </c>
      <c r="K2946">
        <v>1431122198</v>
      </c>
      <c r="L2946" s="10">
        <f t="shared" si="181"/>
        <v>42151.9143287037</v>
      </c>
      <c r="M2946" t="b">
        <v>0</v>
      </c>
      <c r="N2946">
        <v>1</v>
      </c>
      <c r="O2946" t="b">
        <v>0</v>
      </c>
      <c r="P2946" t="s">
        <v>8303</v>
      </c>
      <c r="Q2946" s="6">
        <f>E2946/D2946</f>
        <v>0.01</v>
      </c>
      <c r="R2946">
        <f>IFERROR(ROUND(E2946/N2946,0),0)</f>
        <v>100</v>
      </c>
      <c r="S2946" t="str">
        <f t="shared" si="182"/>
        <v>theater</v>
      </c>
      <c r="T2946" t="str">
        <f t="shared" si="183"/>
        <v>spaces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0">
        <f t="shared" ref="J2947:J3010" si="184">(I2947/86400)+25569+(-5+24)</f>
        <v>42167.139583333337</v>
      </c>
      <c r="K2947">
        <v>1429845660</v>
      </c>
      <c r="L2947" s="10">
        <f t="shared" ref="L2947:L3010" si="185">(K2947/86400)+25569+(-5+24)</f>
        <v>42137.139583333337</v>
      </c>
      <c r="M2947" t="b">
        <v>0</v>
      </c>
      <c r="N2947">
        <v>0</v>
      </c>
      <c r="O2947" t="b">
        <v>0</v>
      </c>
      <c r="P2947" t="s">
        <v>8303</v>
      </c>
      <c r="Q2947" s="6">
        <f>E2947/D2947</f>
        <v>0</v>
      </c>
      <c r="R2947">
        <f>IFERROR(ROUND(E2947/N2947,0),0)</f>
        <v>0</v>
      </c>
      <c r="S2947" t="str">
        <f t="shared" ref="S2947:S3010" si="186">LEFT(P2947,FIND("/",P2947)-1)</f>
        <v>theater</v>
      </c>
      <c r="T2947" t="str">
        <f t="shared" ref="T2947:T3010" si="187">RIGHT(P2947,LEN(P2947)-FIND("/",P2947))</f>
        <v>spaces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0">
        <f t="shared" si="184"/>
        <v>42616.531157407408</v>
      </c>
      <c r="K2948">
        <v>1468673092</v>
      </c>
      <c r="L2948" s="10">
        <f t="shared" si="185"/>
        <v>42586.531157407408</v>
      </c>
      <c r="M2948" t="b">
        <v>0</v>
      </c>
      <c r="N2948">
        <v>2</v>
      </c>
      <c r="O2948" t="b">
        <v>0</v>
      </c>
      <c r="P2948" t="s">
        <v>8303</v>
      </c>
      <c r="Q2948" s="6">
        <f>E2948/D2948</f>
        <v>1E-3</v>
      </c>
      <c r="R2948">
        <f>IFERROR(ROUND(E2948/N2948,0),0)</f>
        <v>1</v>
      </c>
      <c r="S2948" t="str">
        <f t="shared" si="186"/>
        <v>theater</v>
      </c>
      <c r="T2948" t="str">
        <f t="shared" si="187"/>
        <v>spaces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0">
        <f t="shared" si="184"/>
        <v>42717.71597222222</v>
      </c>
      <c r="K2949">
        <v>1475760567</v>
      </c>
      <c r="L2949" s="10">
        <f t="shared" si="185"/>
        <v>42668.562118055561</v>
      </c>
      <c r="M2949" t="b">
        <v>0</v>
      </c>
      <c r="N2949">
        <v>13</v>
      </c>
      <c r="O2949" t="b">
        <v>0</v>
      </c>
      <c r="P2949" t="s">
        <v>8303</v>
      </c>
      <c r="Q2949" s="6">
        <f>E2949/D2949</f>
        <v>4.2880000000000001E-2</v>
      </c>
      <c r="R2949">
        <f>IFERROR(ROUND(E2949/N2949,0),0)</f>
        <v>82</v>
      </c>
      <c r="S2949" t="str">
        <f t="shared" si="186"/>
        <v>theater</v>
      </c>
      <c r="T2949" t="str">
        <f t="shared" si="187"/>
        <v>spaces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0">
        <f t="shared" si="184"/>
        <v>42176.649224537032</v>
      </c>
      <c r="K2950">
        <v>1428075293</v>
      </c>
      <c r="L2950" s="10">
        <f t="shared" si="185"/>
        <v>42116.649224537032</v>
      </c>
      <c r="M2950" t="b">
        <v>0</v>
      </c>
      <c r="N2950">
        <v>9</v>
      </c>
      <c r="O2950" t="b">
        <v>0</v>
      </c>
      <c r="P2950" t="s">
        <v>8303</v>
      </c>
      <c r="Q2950" s="6">
        <f>E2950/D2950</f>
        <v>4.8000000000000001E-5</v>
      </c>
      <c r="R2950">
        <f>IFERROR(ROUND(E2950/N2950,0),0)</f>
        <v>3</v>
      </c>
      <c r="S2950" t="str">
        <f t="shared" si="186"/>
        <v>theater</v>
      </c>
      <c r="T2950" t="str">
        <f t="shared" si="187"/>
        <v>spaces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0">
        <f t="shared" si="184"/>
        <v>42346.864780092597</v>
      </c>
      <c r="K2951">
        <v>1445370317</v>
      </c>
      <c r="L2951" s="10">
        <f t="shared" si="185"/>
        <v>42316.823113425926</v>
      </c>
      <c r="M2951" t="b">
        <v>0</v>
      </c>
      <c r="N2951">
        <v>2</v>
      </c>
      <c r="O2951" t="b">
        <v>0</v>
      </c>
      <c r="P2951" t="s">
        <v>8303</v>
      </c>
      <c r="Q2951" s="6">
        <f>E2951/D2951</f>
        <v>2.5000000000000001E-2</v>
      </c>
      <c r="R2951">
        <f>IFERROR(ROUND(E2951/N2951,0),0)</f>
        <v>13</v>
      </c>
      <c r="S2951" t="str">
        <f t="shared" si="186"/>
        <v>theater</v>
      </c>
      <c r="T2951" t="str">
        <f t="shared" si="187"/>
        <v>spaces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0">
        <f t="shared" si="184"/>
        <v>42411.36518518519</v>
      </c>
      <c r="K2952">
        <v>1450946752</v>
      </c>
      <c r="L2952" s="10">
        <f t="shared" si="185"/>
        <v>42381.36518518519</v>
      </c>
      <c r="M2952" t="b">
        <v>0</v>
      </c>
      <c r="N2952">
        <v>0</v>
      </c>
      <c r="O2952" t="b">
        <v>0</v>
      </c>
      <c r="P2952" t="s">
        <v>8303</v>
      </c>
      <c r="Q2952" s="6">
        <f>E2952/D2952</f>
        <v>0</v>
      </c>
      <c r="R2952">
        <f>IFERROR(ROUND(E2952/N2952,0),0)</f>
        <v>0</v>
      </c>
      <c r="S2952" t="str">
        <f t="shared" si="186"/>
        <v>theater</v>
      </c>
      <c r="T2952" t="str">
        <f t="shared" si="187"/>
        <v>spaces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0">
        <f t="shared" si="184"/>
        <v>41936.802928240737</v>
      </c>
      <c r="K2953">
        <v>1408648573</v>
      </c>
      <c r="L2953" s="10">
        <f t="shared" si="185"/>
        <v>41891.802928240737</v>
      </c>
      <c r="M2953" t="b">
        <v>0</v>
      </c>
      <c r="N2953">
        <v>58</v>
      </c>
      <c r="O2953" t="b">
        <v>0</v>
      </c>
      <c r="P2953" t="s">
        <v>8303</v>
      </c>
      <c r="Q2953" s="6">
        <f>E2953/D2953</f>
        <v>2.1919999999999999E-2</v>
      </c>
      <c r="R2953">
        <f>IFERROR(ROUND(E2953/N2953,0),0)</f>
        <v>19</v>
      </c>
      <c r="S2953" t="str">
        <f t="shared" si="186"/>
        <v>theater</v>
      </c>
      <c r="T2953" t="str">
        <f t="shared" si="187"/>
        <v>spaces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0">
        <f t="shared" si="184"/>
        <v>42679.166666666672</v>
      </c>
      <c r="K2954">
        <v>1473957239</v>
      </c>
      <c r="L2954" s="10">
        <f t="shared" si="185"/>
        <v>42647.690266203703</v>
      </c>
      <c r="M2954" t="b">
        <v>0</v>
      </c>
      <c r="N2954">
        <v>8</v>
      </c>
      <c r="O2954" t="b">
        <v>0</v>
      </c>
      <c r="P2954" t="s">
        <v>8303</v>
      </c>
      <c r="Q2954" s="6">
        <f>E2954/D2954</f>
        <v>8.0250000000000002E-2</v>
      </c>
      <c r="R2954">
        <f>IFERROR(ROUND(E2954/N2954,0),0)</f>
        <v>201</v>
      </c>
      <c r="S2954" t="str">
        <f t="shared" si="186"/>
        <v>theater</v>
      </c>
      <c r="T2954" t="str">
        <f t="shared" si="187"/>
        <v>spaces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0">
        <f t="shared" si="184"/>
        <v>42304.791909722218</v>
      </c>
      <c r="K2955">
        <v>1441738821</v>
      </c>
      <c r="L2955" s="10">
        <f t="shared" si="185"/>
        <v>42274.791909722218</v>
      </c>
      <c r="M2955" t="b">
        <v>0</v>
      </c>
      <c r="N2955">
        <v>3</v>
      </c>
      <c r="O2955" t="b">
        <v>0</v>
      </c>
      <c r="P2955" t="s">
        <v>8303</v>
      </c>
      <c r="Q2955" s="6">
        <f>E2955/D2955</f>
        <v>1.5125E-3</v>
      </c>
      <c r="R2955">
        <f>IFERROR(ROUND(E2955/N2955,0),0)</f>
        <v>202</v>
      </c>
      <c r="S2955" t="str">
        <f t="shared" si="186"/>
        <v>theater</v>
      </c>
      <c r="T2955" t="str">
        <f t="shared" si="187"/>
        <v>spaces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0">
        <f t="shared" si="184"/>
        <v>42829.541701388887</v>
      </c>
      <c r="K2956">
        <v>1487944803</v>
      </c>
      <c r="L2956" s="10">
        <f t="shared" si="185"/>
        <v>42809.583368055552</v>
      </c>
      <c r="M2956" t="b">
        <v>0</v>
      </c>
      <c r="N2956">
        <v>0</v>
      </c>
      <c r="O2956" t="b">
        <v>0</v>
      </c>
      <c r="P2956" t="s">
        <v>8303</v>
      </c>
      <c r="Q2956" s="6">
        <f>E2956/D2956</f>
        <v>0</v>
      </c>
      <c r="R2956">
        <f>IFERROR(ROUND(E2956/N2956,0),0)</f>
        <v>0</v>
      </c>
      <c r="S2956" t="str">
        <f t="shared" si="186"/>
        <v>theater</v>
      </c>
      <c r="T2956" t="str">
        <f t="shared" si="187"/>
        <v>spaces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0">
        <f t="shared" si="184"/>
        <v>42190.741307870368</v>
      </c>
      <c r="K2957">
        <v>1431884849</v>
      </c>
      <c r="L2957" s="10">
        <f t="shared" si="185"/>
        <v>42160.741307870368</v>
      </c>
      <c r="M2957" t="b">
        <v>0</v>
      </c>
      <c r="N2957">
        <v>11</v>
      </c>
      <c r="O2957" t="b">
        <v>0</v>
      </c>
      <c r="P2957" t="s">
        <v>8303</v>
      </c>
      <c r="Q2957" s="6">
        <f>E2957/D2957</f>
        <v>0.59583333333333333</v>
      </c>
      <c r="R2957">
        <f>IFERROR(ROUND(E2957/N2957,0),0)</f>
        <v>65</v>
      </c>
      <c r="S2957" t="str">
        <f t="shared" si="186"/>
        <v>theater</v>
      </c>
      <c r="T2957" t="str">
        <f t="shared" si="187"/>
        <v>spaces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0">
        <f t="shared" si="184"/>
        <v>42513.958912037036</v>
      </c>
      <c r="K2958">
        <v>1459810850</v>
      </c>
      <c r="L2958" s="10">
        <f t="shared" si="185"/>
        <v>42483.958912037036</v>
      </c>
      <c r="M2958" t="b">
        <v>0</v>
      </c>
      <c r="N2958">
        <v>20</v>
      </c>
      <c r="O2958" t="b">
        <v>0</v>
      </c>
      <c r="P2958" t="s">
        <v>8303</v>
      </c>
      <c r="Q2958" s="6">
        <f>E2958/D2958</f>
        <v>0.16734177215189874</v>
      </c>
      <c r="R2958">
        <f>IFERROR(ROUND(E2958/N2958,0),0)</f>
        <v>66</v>
      </c>
      <c r="S2958" t="str">
        <f t="shared" si="186"/>
        <v>theater</v>
      </c>
      <c r="T2958" t="str">
        <f t="shared" si="187"/>
        <v>spaces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0">
        <f t="shared" si="184"/>
        <v>42109.969583333332</v>
      </c>
      <c r="K2959">
        <v>1422317772</v>
      </c>
      <c r="L2959" s="10">
        <f t="shared" si="185"/>
        <v>42050.011249999996</v>
      </c>
      <c r="M2959" t="b">
        <v>0</v>
      </c>
      <c r="N2959">
        <v>3</v>
      </c>
      <c r="O2959" t="b">
        <v>0</v>
      </c>
      <c r="P2959" t="s">
        <v>8303</v>
      </c>
      <c r="Q2959" s="6">
        <f>E2959/D2959</f>
        <v>1.8666666666666668E-2</v>
      </c>
      <c r="R2959">
        <f>IFERROR(ROUND(E2959/N2959,0),0)</f>
        <v>93</v>
      </c>
      <c r="S2959" t="str">
        <f t="shared" si="186"/>
        <v>theater</v>
      </c>
      <c r="T2959" t="str">
        <f t="shared" si="187"/>
        <v>spaces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0">
        <f t="shared" si="184"/>
        <v>42517.73746527778</v>
      </c>
      <c r="K2960">
        <v>1457548917</v>
      </c>
      <c r="L2960" s="10">
        <f t="shared" si="185"/>
        <v>42457.779131944444</v>
      </c>
      <c r="M2960" t="b">
        <v>0</v>
      </c>
      <c r="N2960">
        <v>0</v>
      </c>
      <c r="O2960" t="b">
        <v>0</v>
      </c>
      <c r="P2960" t="s">
        <v>8303</v>
      </c>
      <c r="Q2960" s="6">
        <f>E2960/D2960</f>
        <v>0</v>
      </c>
      <c r="R2960">
        <f>IFERROR(ROUND(E2960/N2960,0),0)</f>
        <v>0</v>
      </c>
      <c r="S2960" t="str">
        <f t="shared" si="186"/>
        <v>theater</v>
      </c>
      <c r="T2960" t="str">
        <f t="shared" si="187"/>
        <v>spaces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0">
        <f t="shared" si="184"/>
        <v>42547.008391203708</v>
      </c>
      <c r="K2961">
        <v>1462666325</v>
      </c>
      <c r="L2961" s="10">
        <f t="shared" si="185"/>
        <v>42517.008391203708</v>
      </c>
      <c r="M2961" t="b">
        <v>0</v>
      </c>
      <c r="N2961">
        <v>0</v>
      </c>
      <c r="O2961" t="b">
        <v>0</v>
      </c>
      <c r="P2961" t="s">
        <v>8303</v>
      </c>
      <c r="Q2961" s="6">
        <f>E2961/D2961</f>
        <v>0</v>
      </c>
      <c r="R2961">
        <f>IFERROR(ROUND(E2961/N2961,0),0)</f>
        <v>0</v>
      </c>
      <c r="S2961" t="str">
        <f t="shared" si="186"/>
        <v>theater</v>
      </c>
      <c r="T2961" t="str">
        <f t="shared" si="187"/>
        <v>spaces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0">
        <f t="shared" si="184"/>
        <v>41912.757210648146</v>
      </c>
      <c r="K2962">
        <v>1407867023</v>
      </c>
      <c r="L2962" s="10">
        <f t="shared" si="185"/>
        <v>41882.757210648146</v>
      </c>
      <c r="M2962" t="b">
        <v>0</v>
      </c>
      <c r="N2962">
        <v>0</v>
      </c>
      <c r="O2962" t="b">
        <v>0</v>
      </c>
      <c r="P2962" t="s">
        <v>8303</v>
      </c>
      <c r="Q2962" s="6">
        <f>E2962/D2962</f>
        <v>0</v>
      </c>
      <c r="R2962">
        <f>IFERROR(ROUND(E2962/N2962,0),0)</f>
        <v>0</v>
      </c>
      <c r="S2962" t="str">
        <f t="shared" si="186"/>
        <v>theater</v>
      </c>
      <c r="T2962" t="str">
        <f t="shared" si="187"/>
        <v>spaces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0">
        <f t="shared" si="184"/>
        <v>42108.166666666672</v>
      </c>
      <c r="K2963">
        <v>1424927159</v>
      </c>
      <c r="L2963" s="10">
        <f t="shared" si="185"/>
        <v>42080.212488425925</v>
      </c>
      <c r="M2963" t="b">
        <v>0</v>
      </c>
      <c r="N2963">
        <v>108</v>
      </c>
      <c r="O2963" t="b">
        <v>1</v>
      </c>
      <c r="P2963" t="s">
        <v>8271</v>
      </c>
      <c r="Q2963" s="6">
        <f>E2963/D2963</f>
        <v>1.0962000000000001</v>
      </c>
      <c r="R2963">
        <f>IFERROR(ROUND(E2963/N2963,0),0)</f>
        <v>51</v>
      </c>
      <c r="S2963" t="str">
        <f t="shared" si="186"/>
        <v>theater</v>
      </c>
      <c r="T2963" t="str">
        <f t="shared" si="187"/>
        <v>plays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0">
        <f t="shared" si="184"/>
        <v>42083.290972222225</v>
      </c>
      <c r="K2964">
        <v>1422769906</v>
      </c>
      <c r="L2964" s="10">
        <f t="shared" si="185"/>
        <v>42055.24428240741</v>
      </c>
      <c r="M2964" t="b">
        <v>0</v>
      </c>
      <c r="N2964">
        <v>20</v>
      </c>
      <c r="O2964" t="b">
        <v>1</v>
      </c>
      <c r="P2964" t="s">
        <v>8271</v>
      </c>
      <c r="Q2964" s="6">
        <f>E2964/D2964</f>
        <v>1.218</v>
      </c>
      <c r="R2964">
        <f>IFERROR(ROUND(E2964/N2964,0),0)</f>
        <v>61</v>
      </c>
      <c r="S2964" t="str">
        <f t="shared" si="186"/>
        <v>theater</v>
      </c>
      <c r="T2964" t="str">
        <f t="shared" si="187"/>
        <v>plays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0">
        <f t="shared" si="184"/>
        <v>42206.470185185186</v>
      </c>
      <c r="K2965">
        <v>1433243824</v>
      </c>
      <c r="L2965" s="10">
        <f t="shared" si="185"/>
        <v>42176.470185185186</v>
      </c>
      <c r="M2965" t="b">
        <v>0</v>
      </c>
      <c r="N2965">
        <v>98</v>
      </c>
      <c r="O2965" t="b">
        <v>1</v>
      </c>
      <c r="P2965" t="s">
        <v>8271</v>
      </c>
      <c r="Q2965" s="6">
        <f>E2965/D2965</f>
        <v>1.0685</v>
      </c>
      <c r="R2965">
        <f>IFERROR(ROUND(E2965/N2965,0),0)</f>
        <v>109</v>
      </c>
      <c r="S2965" t="str">
        <f t="shared" si="186"/>
        <v>theater</v>
      </c>
      <c r="T2965" t="str">
        <f t="shared" si="187"/>
        <v>plays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0">
        <f t="shared" si="184"/>
        <v>41876.897222222222</v>
      </c>
      <c r="K2966">
        <v>1404769819</v>
      </c>
      <c r="L2966" s="10">
        <f t="shared" si="185"/>
        <v>41846.909942129627</v>
      </c>
      <c r="M2966" t="b">
        <v>0</v>
      </c>
      <c r="N2966">
        <v>196</v>
      </c>
      <c r="O2966" t="b">
        <v>1</v>
      </c>
      <c r="P2966" t="s">
        <v>8271</v>
      </c>
      <c r="Q2966" s="6">
        <f>E2966/D2966</f>
        <v>1.0071379999999999</v>
      </c>
      <c r="R2966">
        <f>IFERROR(ROUND(E2966/N2966,0),0)</f>
        <v>26</v>
      </c>
      <c r="S2966" t="str">
        <f t="shared" si="186"/>
        <v>theater</v>
      </c>
      <c r="T2966" t="str">
        <f t="shared" si="187"/>
        <v>plays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0">
        <f t="shared" si="184"/>
        <v>42211.729548611111</v>
      </c>
      <c r="K2967">
        <v>1433698233</v>
      </c>
      <c r="L2967" s="10">
        <f t="shared" si="185"/>
        <v>42181.729548611111</v>
      </c>
      <c r="M2967" t="b">
        <v>0</v>
      </c>
      <c r="N2967">
        <v>39</v>
      </c>
      <c r="O2967" t="b">
        <v>1</v>
      </c>
      <c r="P2967" t="s">
        <v>8271</v>
      </c>
      <c r="Q2967" s="6">
        <f>E2967/D2967</f>
        <v>1.0900000000000001</v>
      </c>
      <c r="R2967">
        <f>IFERROR(ROUND(E2967/N2967,0),0)</f>
        <v>42</v>
      </c>
      <c r="S2967" t="str">
        <f t="shared" si="186"/>
        <v>theater</v>
      </c>
      <c r="T2967" t="str">
        <f t="shared" si="187"/>
        <v>plays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0">
        <f t="shared" si="184"/>
        <v>42282.738564814819</v>
      </c>
      <c r="K2968">
        <v>1439833412</v>
      </c>
      <c r="L2968" s="10">
        <f t="shared" si="185"/>
        <v>42252.738564814819</v>
      </c>
      <c r="M2968" t="b">
        <v>0</v>
      </c>
      <c r="N2968">
        <v>128</v>
      </c>
      <c r="O2968" t="b">
        <v>1</v>
      </c>
      <c r="P2968" t="s">
        <v>8271</v>
      </c>
      <c r="Q2968" s="6">
        <f>E2968/D2968</f>
        <v>1.1363000000000001</v>
      </c>
      <c r="R2968">
        <f>IFERROR(ROUND(E2968/N2968,0),0)</f>
        <v>89</v>
      </c>
      <c r="S2968" t="str">
        <f t="shared" si="186"/>
        <v>theater</v>
      </c>
      <c r="T2968" t="str">
        <f t="shared" si="187"/>
        <v>plays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0">
        <f t="shared" si="184"/>
        <v>42091.156157407408</v>
      </c>
      <c r="K2969">
        <v>1423284292</v>
      </c>
      <c r="L2969" s="10">
        <f t="shared" si="185"/>
        <v>42061.197824074072</v>
      </c>
      <c r="M2969" t="b">
        <v>0</v>
      </c>
      <c r="N2969">
        <v>71</v>
      </c>
      <c r="O2969" t="b">
        <v>1</v>
      </c>
      <c r="P2969" t="s">
        <v>8271</v>
      </c>
      <c r="Q2969" s="6">
        <f>E2969/D2969</f>
        <v>1.1392</v>
      </c>
      <c r="R2969">
        <f>IFERROR(ROUND(E2969/N2969,0),0)</f>
        <v>80</v>
      </c>
      <c r="S2969" t="str">
        <f t="shared" si="186"/>
        <v>theater</v>
      </c>
      <c r="T2969" t="str">
        <f t="shared" si="187"/>
        <v>plays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0">
        <f t="shared" si="184"/>
        <v>42618.165972222225</v>
      </c>
      <c r="K2970">
        <v>1470227660</v>
      </c>
      <c r="L2970" s="10">
        <f t="shared" si="185"/>
        <v>42604.523842592593</v>
      </c>
      <c r="M2970" t="b">
        <v>0</v>
      </c>
      <c r="N2970">
        <v>47</v>
      </c>
      <c r="O2970" t="b">
        <v>1</v>
      </c>
      <c r="P2970" t="s">
        <v>8271</v>
      </c>
      <c r="Q2970" s="6">
        <f>E2970/D2970</f>
        <v>1.06</v>
      </c>
      <c r="R2970">
        <f>IFERROR(ROUND(E2970/N2970,0),0)</f>
        <v>79</v>
      </c>
      <c r="S2970" t="str">
        <f t="shared" si="186"/>
        <v>theater</v>
      </c>
      <c r="T2970" t="str">
        <f t="shared" si="187"/>
        <v>plays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0">
        <f t="shared" si="184"/>
        <v>42146.952083333337</v>
      </c>
      <c r="K2971">
        <v>1428087153</v>
      </c>
      <c r="L2971" s="10">
        <f t="shared" si="185"/>
        <v>42116.786493055552</v>
      </c>
      <c r="M2971" t="b">
        <v>0</v>
      </c>
      <c r="N2971">
        <v>17</v>
      </c>
      <c r="O2971" t="b">
        <v>1</v>
      </c>
      <c r="P2971" t="s">
        <v>8271</v>
      </c>
      <c r="Q2971" s="6">
        <f>E2971/D2971</f>
        <v>1.625</v>
      </c>
      <c r="R2971">
        <f>IFERROR(ROUND(E2971/N2971,0),0)</f>
        <v>96</v>
      </c>
      <c r="S2971" t="str">
        <f t="shared" si="186"/>
        <v>theater</v>
      </c>
      <c r="T2971" t="str">
        <f t="shared" si="187"/>
        <v>plays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0">
        <f t="shared" si="184"/>
        <v>41857.669571759259</v>
      </c>
      <c r="K2972">
        <v>1403107451</v>
      </c>
      <c r="L2972" s="10">
        <f t="shared" si="185"/>
        <v>41827.669571759259</v>
      </c>
      <c r="M2972" t="b">
        <v>0</v>
      </c>
      <c r="N2972">
        <v>91</v>
      </c>
      <c r="O2972" t="b">
        <v>1</v>
      </c>
      <c r="P2972" t="s">
        <v>8271</v>
      </c>
      <c r="Q2972" s="6">
        <f>E2972/D2972</f>
        <v>1.06</v>
      </c>
      <c r="R2972">
        <f>IFERROR(ROUND(E2972/N2972,0),0)</f>
        <v>70</v>
      </c>
      <c r="S2972" t="str">
        <f t="shared" si="186"/>
        <v>theater</v>
      </c>
      <c r="T2972" t="str">
        <f t="shared" si="187"/>
        <v>plays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0">
        <f t="shared" si="184"/>
        <v>41901.658310185187</v>
      </c>
      <c r="K2973">
        <v>1406908078</v>
      </c>
      <c r="L2973" s="10">
        <f t="shared" si="185"/>
        <v>41871.658310185187</v>
      </c>
      <c r="M2973" t="b">
        <v>0</v>
      </c>
      <c r="N2973">
        <v>43</v>
      </c>
      <c r="O2973" t="b">
        <v>1</v>
      </c>
      <c r="P2973" t="s">
        <v>8271</v>
      </c>
      <c r="Q2973" s="6">
        <f>E2973/D2973</f>
        <v>1.0015624999999999</v>
      </c>
      <c r="R2973">
        <f>IFERROR(ROUND(E2973/N2973,0),0)</f>
        <v>75</v>
      </c>
      <c r="S2973" t="str">
        <f t="shared" si="186"/>
        <v>theater</v>
      </c>
      <c r="T2973" t="str">
        <f t="shared" si="187"/>
        <v>plays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0">
        <f t="shared" si="184"/>
        <v>42728.041666666672</v>
      </c>
      <c r="K2974">
        <v>1479609520</v>
      </c>
      <c r="L2974" s="10">
        <f t="shared" si="185"/>
        <v>42713.110185185185</v>
      </c>
      <c r="M2974" t="b">
        <v>0</v>
      </c>
      <c r="N2974">
        <v>17</v>
      </c>
      <c r="O2974" t="b">
        <v>1</v>
      </c>
      <c r="P2974" t="s">
        <v>8271</v>
      </c>
      <c r="Q2974" s="6">
        <f>E2974/D2974</f>
        <v>1.0535000000000001</v>
      </c>
      <c r="R2974">
        <f>IFERROR(ROUND(E2974/N2974,0),0)</f>
        <v>124</v>
      </c>
      <c r="S2974" t="str">
        <f t="shared" si="186"/>
        <v>theater</v>
      </c>
      <c r="T2974" t="str">
        <f t="shared" si="187"/>
        <v>plays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0">
        <f t="shared" si="184"/>
        <v>42389.166666666672</v>
      </c>
      <c r="K2975">
        <v>1449171508</v>
      </c>
      <c r="L2975" s="10">
        <f t="shared" si="185"/>
        <v>42360.818379629629</v>
      </c>
      <c r="M2975" t="b">
        <v>0</v>
      </c>
      <c r="N2975">
        <v>33</v>
      </c>
      <c r="O2975" t="b">
        <v>1</v>
      </c>
      <c r="P2975" t="s">
        <v>8271</v>
      </c>
      <c r="Q2975" s="6">
        <f>E2975/D2975</f>
        <v>1.748</v>
      </c>
      <c r="R2975">
        <f>IFERROR(ROUND(E2975/N2975,0),0)</f>
        <v>265</v>
      </c>
      <c r="S2975" t="str">
        <f t="shared" si="186"/>
        <v>theater</v>
      </c>
      <c r="T2975" t="str">
        <f t="shared" si="187"/>
        <v>plays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0">
        <f t="shared" si="184"/>
        <v>41927.065972222219</v>
      </c>
      <c r="K2976">
        <v>1409275671</v>
      </c>
      <c r="L2976" s="10">
        <f t="shared" si="185"/>
        <v>41899.061006944445</v>
      </c>
      <c r="M2976" t="b">
        <v>0</v>
      </c>
      <c r="N2976">
        <v>87</v>
      </c>
      <c r="O2976" t="b">
        <v>1</v>
      </c>
      <c r="P2976" t="s">
        <v>8271</v>
      </c>
      <c r="Q2976" s="6">
        <f>E2976/D2976</f>
        <v>1.02</v>
      </c>
      <c r="R2976">
        <f>IFERROR(ROUND(E2976/N2976,0),0)</f>
        <v>59</v>
      </c>
      <c r="S2976" t="str">
        <f t="shared" si="186"/>
        <v>theater</v>
      </c>
      <c r="T2976" t="str">
        <f t="shared" si="187"/>
        <v>plays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0">
        <f t="shared" si="184"/>
        <v>41989.125</v>
      </c>
      <c r="K2977">
        <v>1414599886</v>
      </c>
      <c r="L2977" s="10">
        <f t="shared" si="185"/>
        <v>41960.683865740742</v>
      </c>
      <c r="M2977" t="b">
        <v>0</v>
      </c>
      <c r="N2977">
        <v>113</v>
      </c>
      <c r="O2977" t="b">
        <v>1</v>
      </c>
      <c r="P2977" t="s">
        <v>8271</v>
      </c>
      <c r="Q2977" s="6">
        <f>E2977/D2977</f>
        <v>1.00125</v>
      </c>
      <c r="R2977">
        <f>IFERROR(ROUND(E2977/N2977,0),0)</f>
        <v>71</v>
      </c>
      <c r="S2977" t="str">
        <f t="shared" si="186"/>
        <v>theater</v>
      </c>
      <c r="T2977" t="str">
        <f t="shared" si="187"/>
        <v>plays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0">
        <f t="shared" si="184"/>
        <v>42461.5</v>
      </c>
      <c r="K2978">
        <v>1456421530</v>
      </c>
      <c r="L2978" s="10">
        <f t="shared" si="185"/>
        <v>42444.730671296296</v>
      </c>
      <c r="M2978" t="b">
        <v>0</v>
      </c>
      <c r="N2978">
        <v>14</v>
      </c>
      <c r="O2978" t="b">
        <v>1</v>
      </c>
      <c r="P2978" t="s">
        <v>8271</v>
      </c>
      <c r="Q2978" s="6">
        <f>E2978/D2978</f>
        <v>1.7142857142857142</v>
      </c>
      <c r="R2978">
        <f>IFERROR(ROUND(E2978/N2978,0),0)</f>
        <v>9</v>
      </c>
      <c r="S2978" t="str">
        <f t="shared" si="186"/>
        <v>theater</v>
      </c>
      <c r="T2978" t="str">
        <f t="shared" si="187"/>
        <v>plays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0">
        <f t="shared" si="184"/>
        <v>42105.093055555553</v>
      </c>
      <c r="K2979">
        <v>1421960934</v>
      </c>
      <c r="L2979" s="10">
        <f t="shared" si="185"/>
        <v>42045.88118055556</v>
      </c>
      <c r="M2979" t="b">
        <v>0</v>
      </c>
      <c r="N2979">
        <v>30</v>
      </c>
      <c r="O2979" t="b">
        <v>1</v>
      </c>
      <c r="P2979" t="s">
        <v>8271</v>
      </c>
      <c r="Q2979" s="6">
        <f>E2979/D2979</f>
        <v>1.1356666666666666</v>
      </c>
      <c r="R2979">
        <f>IFERROR(ROUND(E2979/N2979,0),0)</f>
        <v>114</v>
      </c>
      <c r="S2979" t="str">
        <f t="shared" si="186"/>
        <v>theater</v>
      </c>
      <c r="T2979" t="str">
        <f t="shared" si="187"/>
        <v>plays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0">
        <f t="shared" si="184"/>
        <v>41951.249305555553</v>
      </c>
      <c r="K2980">
        <v>1412954547</v>
      </c>
      <c r="L2980" s="10">
        <f t="shared" si="185"/>
        <v>41941.640590277777</v>
      </c>
      <c r="M2980" t="b">
        <v>0</v>
      </c>
      <c r="N2980">
        <v>16</v>
      </c>
      <c r="O2980" t="b">
        <v>1</v>
      </c>
      <c r="P2980" t="s">
        <v>8271</v>
      </c>
      <c r="Q2980" s="6">
        <f>E2980/D2980</f>
        <v>1.2946666666666666</v>
      </c>
      <c r="R2980">
        <f>IFERROR(ROUND(E2980/N2980,0),0)</f>
        <v>61</v>
      </c>
      <c r="S2980" t="str">
        <f t="shared" si="186"/>
        <v>theater</v>
      </c>
      <c r="T2980" t="str">
        <f t="shared" si="187"/>
        <v>plays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0">
        <f t="shared" si="184"/>
        <v>42029.25</v>
      </c>
      <c r="K2981">
        <v>1419104823</v>
      </c>
      <c r="L2981" s="10">
        <f t="shared" si="185"/>
        <v>42012.824340277773</v>
      </c>
      <c r="M2981" t="b">
        <v>0</v>
      </c>
      <c r="N2981">
        <v>46</v>
      </c>
      <c r="O2981" t="b">
        <v>1</v>
      </c>
      <c r="P2981" t="s">
        <v>8271</v>
      </c>
      <c r="Q2981" s="6">
        <f>E2981/D2981</f>
        <v>1.014</v>
      </c>
      <c r="R2981">
        <f>IFERROR(ROUND(E2981/N2981,0),0)</f>
        <v>110</v>
      </c>
      <c r="S2981" t="str">
        <f t="shared" si="186"/>
        <v>theater</v>
      </c>
      <c r="T2981" t="str">
        <f t="shared" si="187"/>
        <v>plays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0">
        <f t="shared" si="184"/>
        <v>42259.083333333328</v>
      </c>
      <c r="K2982">
        <v>1438639130</v>
      </c>
      <c r="L2982" s="10">
        <f t="shared" si="185"/>
        <v>42238.915856481486</v>
      </c>
      <c r="M2982" t="b">
        <v>0</v>
      </c>
      <c r="N2982">
        <v>24</v>
      </c>
      <c r="O2982" t="b">
        <v>1</v>
      </c>
      <c r="P2982" t="s">
        <v>8271</v>
      </c>
      <c r="Q2982" s="6">
        <f>E2982/D2982</f>
        <v>1.0916666666666666</v>
      </c>
      <c r="R2982">
        <f>IFERROR(ROUND(E2982/N2982,0),0)</f>
        <v>136</v>
      </c>
      <c r="S2982" t="str">
        <f t="shared" si="186"/>
        <v>theater</v>
      </c>
      <c r="T2982" t="str">
        <f t="shared" si="187"/>
        <v>plays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0">
        <f t="shared" si="184"/>
        <v>42289.559675925921</v>
      </c>
      <c r="K2983">
        <v>1439126756</v>
      </c>
      <c r="L2983" s="10">
        <f t="shared" si="185"/>
        <v>42244.559675925921</v>
      </c>
      <c r="M2983" t="b">
        <v>1</v>
      </c>
      <c r="N2983">
        <v>97</v>
      </c>
      <c r="O2983" t="b">
        <v>1</v>
      </c>
      <c r="P2983" t="s">
        <v>8303</v>
      </c>
      <c r="Q2983" s="6">
        <f>E2983/D2983</f>
        <v>1.28925</v>
      </c>
      <c r="R2983">
        <f>IFERROR(ROUND(E2983/N2983,0),0)</f>
        <v>53</v>
      </c>
      <c r="S2983" t="str">
        <f t="shared" si="186"/>
        <v>theater</v>
      </c>
      <c r="T2983" t="str">
        <f t="shared" si="187"/>
        <v>spaces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0">
        <f t="shared" si="184"/>
        <v>42430.686840277776</v>
      </c>
      <c r="K2984">
        <v>1452616143</v>
      </c>
      <c r="L2984" s="10">
        <f t="shared" si="185"/>
        <v>42400.686840277776</v>
      </c>
      <c r="M2984" t="b">
        <v>1</v>
      </c>
      <c r="N2984">
        <v>59</v>
      </c>
      <c r="O2984" t="b">
        <v>1</v>
      </c>
      <c r="P2984" t="s">
        <v>8303</v>
      </c>
      <c r="Q2984" s="6">
        <f>E2984/D2984</f>
        <v>1.0206</v>
      </c>
      <c r="R2984">
        <f>IFERROR(ROUND(E2984/N2984,0),0)</f>
        <v>86</v>
      </c>
      <c r="S2984" t="str">
        <f t="shared" si="186"/>
        <v>theater</v>
      </c>
      <c r="T2984" t="str">
        <f t="shared" si="187"/>
        <v>spaces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0">
        <f t="shared" si="184"/>
        <v>41973.674027777779</v>
      </c>
      <c r="K2985">
        <v>1410534636</v>
      </c>
      <c r="L2985" s="10">
        <f t="shared" si="185"/>
        <v>41913.632361111115</v>
      </c>
      <c r="M2985" t="b">
        <v>1</v>
      </c>
      <c r="N2985">
        <v>1095</v>
      </c>
      <c r="O2985" t="b">
        <v>1</v>
      </c>
      <c r="P2985" t="s">
        <v>8303</v>
      </c>
      <c r="Q2985" s="6">
        <f>E2985/D2985</f>
        <v>1.465395775862069</v>
      </c>
      <c r="R2985">
        <f>IFERROR(ROUND(E2985/N2985,0),0)</f>
        <v>155</v>
      </c>
      <c r="S2985" t="str">
        <f t="shared" si="186"/>
        <v>theater</v>
      </c>
      <c r="T2985" t="str">
        <f t="shared" si="187"/>
        <v>spaces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0">
        <f t="shared" si="184"/>
        <v>42625.278715277775</v>
      </c>
      <c r="K2986">
        <v>1469428881</v>
      </c>
      <c r="L2986" s="10">
        <f t="shared" si="185"/>
        <v>42595.278715277775</v>
      </c>
      <c r="M2986" t="b">
        <v>1</v>
      </c>
      <c r="N2986">
        <v>218</v>
      </c>
      <c r="O2986" t="b">
        <v>1</v>
      </c>
      <c r="P2986" t="s">
        <v>8303</v>
      </c>
      <c r="Q2986" s="6">
        <f>E2986/D2986</f>
        <v>1.00352</v>
      </c>
      <c r="R2986">
        <f>IFERROR(ROUND(E2986/N2986,0),0)</f>
        <v>115</v>
      </c>
      <c r="S2986" t="str">
        <f t="shared" si="186"/>
        <v>theater</v>
      </c>
      <c r="T2986" t="str">
        <f t="shared" si="187"/>
        <v>spaces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0">
        <f t="shared" si="184"/>
        <v>42693.166666666672</v>
      </c>
      <c r="K2987">
        <v>1476228128</v>
      </c>
      <c r="L2987" s="10">
        <f t="shared" si="185"/>
        <v>42673.973703703705</v>
      </c>
      <c r="M2987" t="b">
        <v>0</v>
      </c>
      <c r="N2987">
        <v>111</v>
      </c>
      <c r="O2987" t="b">
        <v>1</v>
      </c>
      <c r="P2987" t="s">
        <v>8303</v>
      </c>
      <c r="Q2987" s="6">
        <f>E2987/D2987</f>
        <v>1.2164999999999999</v>
      </c>
      <c r="R2987">
        <f>IFERROR(ROUND(E2987/N2987,0),0)</f>
        <v>110</v>
      </c>
      <c r="S2987" t="str">
        <f t="shared" si="186"/>
        <v>theater</v>
      </c>
      <c r="T2987" t="str">
        <f t="shared" si="187"/>
        <v>spaces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0">
        <f t="shared" si="184"/>
        <v>42510.458402777775</v>
      </c>
      <c r="K2988">
        <v>1456920006</v>
      </c>
      <c r="L2988" s="10">
        <f t="shared" si="185"/>
        <v>42450.500069444446</v>
      </c>
      <c r="M2988" t="b">
        <v>0</v>
      </c>
      <c r="N2988">
        <v>56</v>
      </c>
      <c r="O2988" t="b">
        <v>1</v>
      </c>
      <c r="P2988" t="s">
        <v>8303</v>
      </c>
      <c r="Q2988" s="6">
        <f>E2988/D2988</f>
        <v>1.0549999999999999</v>
      </c>
      <c r="R2988">
        <f>IFERROR(ROUND(E2988/N2988,0),0)</f>
        <v>45</v>
      </c>
      <c r="S2988" t="str">
        <f t="shared" si="186"/>
        <v>theater</v>
      </c>
      <c r="T2988" t="str">
        <f t="shared" si="187"/>
        <v>spaces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0">
        <f t="shared" si="184"/>
        <v>42675</v>
      </c>
      <c r="K2989">
        <v>1473837751</v>
      </c>
      <c r="L2989" s="10">
        <f t="shared" si="185"/>
        <v>42646.307303240741</v>
      </c>
      <c r="M2989" t="b">
        <v>0</v>
      </c>
      <c r="N2989">
        <v>265</v>
      </c>
      <c r="O2989" t="b">
        <v>1</v>
      </c>
      <c r="P2989" t="s">
        <v>8303</v>
      </c>
      <c r="Q2989" s="6">
        <f>E2989/D2989</f>
        <v>1.1040080000000001</v>
      </c>
      <c r="R2989">
        <f>IFERROR(ROUND(E2989/N2989,0),0)</f>
        <v>104</v>
      </c>
      <c r="S2989" t="str">
        <f t="shared" si="186"/>
        <v>theater</v>
      </c>
      <c r="T2989" t="str">
        <f t="shared" si="187"/>
        <v>spaces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0">
        <f t="shared" si="184"/>
        <v>42560.36204861111</v>
      </c>
      <c r="K2990">
        <v>1463820081</v>
      </c>
      <c r="L2990" s="10">
        <f t="shared" si="185"/>
        <v>42530.36204861111</v>
      </c>
      <c r="M2990" t="b">
        <v>0</v>
      </c>
      <c r="N2990">
        <v>28</v>
      </c>
      <c r="O2990" t="b">
        <v>1</v>
      </c>
      <c r="P2990" t="s">
        <v>8303</v>
      </c>
      <c r="Q2990" s="6">
        <f>E2990/D2990</f>
        <v>1</v>
      </c>
      <c r="R2990">
        <f>IFERROR(ROUND(E2990/N2990,0),0)</f>
        <v>36</v>
      </c>
      <c r="S2990" t="str">
        <f t="shared" si="186"/>
        <v>theater</v>
      </c>
      <c r="T2990" t="str">
        <f t="shared" si="187"/>
        <v>spaces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0">
        <f t="shared" si="184"/>
        <v>42378.207638888889</v>
      </c>
      <c r="K2991">
        <v>1448756962</v>
      </c>
      <c r="L2991" s="10">
        <f t="shared" si="185"/>
        <v>42356.02039351852</v>
      </c>
      <c r="M2991" t="b">
        <v>0</v>
      </c>
      <c r="N2991">
        <v>364</v>
      </c>
      <c r="O2991" t="b">
        <v>1</v>
      </c>
      <c r="P2991" t="s">
        <v>8303</v>
      </c>
      <c r="Q2991" s="6">
        <f>E2991/D2991</f>
        <v>1.76535</v>
      </c>
      <c r="R2991">
        <f>IFERROR(ROUND(E2991/N2991,0),0)</f>
        <v>97</v>
      </c>
      <c r="S2991" t="str">
        <f t="shared" si="186"/>
        <v>theater</v>
      </c>
      <c r="T2991" t="str">
        <f t="shared" si="187"/>
        <v>spaces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0">
        <f t="shared" si="184"/>
        <v>42395.57430555555</v>
      </c>
      <c r="K2992">
        <v>1449150420</v>
      </c>
      <c r="L2992" s="10">
        <f t="shared" si="185"/>
        <v>42360.57430555555</v>
      </c>
      <c r="M2992" t="b">
        <v>0</v>
      </c>
      <c r="N2992">
        <v>27</v>
      </c>
      <c r="O2992" t="b">
        <v>1</v>
      </c>
      <c r="P2992" t="s">
        <v>8303</v>
      </c>
      <c r="Q2992" s="6">
        <f>E2992/D2992</f>
        <v>1</v>
      </c>
      <c r="R2992">
        <f>IFERROR(ROUND(E2992/N2992,0),0)</f>
        <v>370</v>
      </c>
      <c r="S2992" t="str">
        <f t="shared" si="186"/>
        <v>theater</v>
      </c>
      <c r="T2992" t="str">
        <f t="shared" si="187"/>
        <v>spaces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0">
        <f t="shared" si="184"/>
        <v>42781.837152777778</v>
      </c>
      <c r="K2993">
        <v>1483646730</v>
      </c>
      <c r="L2993" s="10">
        <f t="shared" si="185"/>
        <v>42759.837152777778</v>
      </c>
      <c r="M2993" t="b">
        <v>0</v>
      </c>
      <c r="N2993">
        <v>93</v>
      </c>
      <c r="O2993" t="b">
        <v>1</v>
      </c>
      <c r="P2993" t="s">
        <v>8303</v>
      </c>
      <c r="Q2993" s="6">
        <f>E2993/D2993</f>
        <v>1.0329411764705883</v>
      </c>
      <c r="R2993">
        <f>IFERROR(ROUND(E2993/N2993,0),0)</f>
        <v>94</v>
      </c>
      <c r="S2993" t="str">
        <f t="shared" si="186"/>
        <v>theater</v>
      </c>
      <c r="T2993" t="str">
        <f t="shared" si="187"/>
        <v>spaces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0">
        <f t="shared" si="184"/>
        <v>42671.767476851848</v>
      </c>
      <c r="K2994">
        <v>1473445510</v>
      </c>
      <c r="L2994" s="10">
        <f t="shared" si="185"/>
        <v>42641.767476851848</v>
      </c>
      <c r="M2994" t="b">
        <v>0</v>
      </c>
      <c r="N2994">
        <v>64</v>
      </c>
      <c r="O2994" t="b">
        <v>1</v>
      </c>
      <c r="P2994" t="s">
        <v>8303</v>
      </c>
      <c r="Q2994" s="6">
        <f>E2994/D2994</f>
        <v>1.0449999999999999</v>
      </c>
      <c r="R2994">
        <f>IFERROR(ROUND(E2994/N2994,0),0)</f>
        <v>49</v>
      </c>
      <c r="S2994" t="str">
        <f t="shared" si="186"/>
        <v>theater</v>
      </c>
      <c r="T2994" t="str">
        <f t="shared" si="187"/>
        <v>spaces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0">
        <f t="shared" si="184"/>
        <v>42439.838738425926</v>
      </c>
      <c r="K2995">
        <v>1453406867</v>
      </c>
      <c r="L2995" s="10">
        <f t="shared" si="185"/>
        <v>42409.838738425926</v>
      </c>
      <c r="M2995" t="b">
        <v>0</v>
      </c>
      <c r="N2995">
        <v>22</v>
      </c>
      <c r="O2995" t="b">
        <v>1</v>
      </c>
      <c r="P2995" t="s">
        <v>8303</v>
      </c>
      <c r="Q2995" s="6">
        <f>E2995/D2995</f>
        <v>1.0029999999999999</v>
      </c>
      <c r="R2995">
        <f>IFERROR(ROUND(E2995/N2995,0),0)</f>
        <v>46</v>
      </c>
      <c r="S2995" t="str">
        <f t="shared" si="186"/>
        <v>theater</v>
      </c>
      <c r="T2995" t="str">
        <f t="shared" si="187"/>
        <v>spaces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0">
        <f t="shared" si="184"/>
        <v>41934.478842592594</v>
      </c>
      <c r="K2996">
        <v>1409743772</v>
      </c>
      <c r="L2996" s="10">
        <f t="shared" si="185"/>
        <v>41904.478842592594</v>
      </c>
      <c r="M2996" t="b">
        <v>0</v>
      </c>
      <c r="N2996">
        <v>59</v>
      </c>
      <c r="O2996" t="b">
        <v>1</v>
      </c>
      <c r="P2996" t="s">
        <v>8303</v>
      </c>
      <c r="Q2996" s="6">
        <f>E2996/D2996</f>
        <v>4.577466666666667</v>
      </c>
      <c r="R2996">
        <f>IFERROR(ROUND(E2996/N2996,0),0)</f>
        <v>23</v>
      </c>
      <c r="S2996" t="str">
        <f t="shared" si="186"/>
        <v>theater</v>
      </c>
      <c r="T2996" t="str">
        <f t="shared" si="187"/>
        <v>spaces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0">
        <f t="shared" si="184"/>
        <v>42773.665173611109</v>
      </c>
      <c r="K2997">
        <v>1482249471</v>
      </c>
      <c r="L2997" s="10">
        <f t="shared" si="185"/>
        <v>42743.665173611109</v>
      </c>
      <c r="M2997" t="b">
        <v>0</v>
      </c>
      <c r="N2997">
        <v>249</v>
      </c>
      <c r="O2997" t="b">
        <v>1</v>
      </c>
      <c r="P2997" t="s">
        <v>8303</v>
      </c>
      <c r="Q2997" s="6">
        <f>E2997/D2997</f>
        <v>1.0496000000000001</v>
      </c>
      <c r="R2997">
        <f>IFERROR(ROUND(E2997/N2997,0),0)</f>
        <v>63</v>
      </c>
      <c r="S2997" t="str">
        <f t="shared" si="186"/>
        <v>theater</v>
      </c>
      <c r="T2997" t="str">
        <f t="shared" si="187"/>
        <v>spaces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0">
        <f t="shared" si="184"/>
        <v>42169.912499999999</v>
      </c>
      <c r="K2998">
        <v>1427493240</v>
      </c>
      <c r="L2998" s="10">
        <f t="shared" si="185"/>
        <v>42109.912499999999</v>
      </c>
      <c r="M2998" t="b">
        <v>0</v>
      </c>
      <c r="N2998">
        <v>392</v>
      </c>
      <c r="O2998" t="b">
        <v>1</v>
      </c>
      <c r="P2998" t="s">
        <v>8303</v>
      </c>
      <c r="Q2998" s="6">
        <f>E2998/D2998</f>
        <v>1.7194285714285715</v>
      </c>
      <c r="R2998">
        <f>IFERROR(ROUND(E2998/N2998,0),0)</f>
        <v>154</v>
      </c>
      <c r="S2998" t="str">
        <f t="shared" si="186"/>
        <v>theater</v>
      </c>
      <c r="T2998" t="str">
        <f t="shared" si="187"/>
        <v>spaces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0">
        <f t="shared" si="184"/>
        <v>42812.207638888889</v>
      </c>
      <c r="K2999">
        <v>1486661793</v>
      </c>
      <c r="L2999" s="10">
        <f t="shared" si="185"/>
        <v>42794.733715277776</v>
      </c>
      <c r="M2999" t="b">
        <v>0</v>
      </c>
      <c r="N2999">
        <v>115</v>
      </c>
      <c r="O2999" t="b">
        <v>1</v>
      </c>
      <c r="P2999" t="s">
        <v>8303</v>
      </c>
      <c r="Q2999" s="6">
        <f>E2999/D2999</f>
        <v>1.0373000000000001</v>
      </c>
      <c r="R2999">
        <f>IFERROR(ROUND(E2999/N2999,0),0)</f>
        <v>90</v>
      </c>
      <c r="S2999" t="str">
        <f t="shared" si="186"/>
        <v>theater</v>
      </c>
      <c r="T2999" t="str">
        <f t="shared" si="187"/>
        <v>spaces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0">
        <f t="shared" si="184"/>
        <v>41825.184027777781</v>
      </c>
      <c r="K3000">
        <v>1400474329</v>
      </c>
      <c r="L3000" s="10">
        <f t="shared" si="185"/>
        <v>41797.193622685183</v>
      </c>
      <c r="M3000" t="b">
        <v>0</v>
      </c>
      <c r="N3000">
        <v>433</v>
      </c>
      <c r="O3000" t="b">
        <v>1</v>
      </c>
      <c r="P3000" t="s">
        <v>8303</v>
      </c>
      <c r="Q3000" s="6">
        <f>E3000/D3000</f>
        <v>1.0302899999999999</v>
      </c>
      <c r="R3000">
        <f>IFERROR(ROUND(E3000/N3000,0),0)</f>
        <v>119</v>
      </c>
      <c r="S3000" t="str">
        <f t="shared" si="186"/>
        <v>theater</v>
      </c>
      <c r="T3000" t="str">
        <f t="shared" si="187"/>
        <v>spaces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0">
        <f t="shared" si="184"/>
        <v>42814.083333333328</v>
      </c>
      <c r="K3001">
        <v>1487094360</v>
      </c>
      <c r="L3001" s="10">
        <f t="shared" si="185"/>
        <v>42799.740277777775</v>
      </c>
      <c r="M3001" t="b">
        <v>0</v>
      </c>
      <c r="N3001">
        <v>20</v>
      </c>
      <c r="O3001" t="b">
        <v>1</v>
      </c>
      <c r="P3001" t="s">
        <v>8303</v>
      </c>
      <c r="Q3001" s="6">
        <f>E3001/D3001</f>
        <v>1.1888888888888889</v>
      </c>
      <c r="R3001">
        <f>IFERROR(ROUND(E3001/N3001,0),0)</f>
        <v>80</v>
      </c>
      <c r="S3001" t="str">
        <f t="shared" si="186"/>
        <v>theater</v>
      </c>
      <c r="T3001" t="str">
        <f t="shared" si="187"/>
        <v>spaces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0">
        <f t="shared" si="184"/>
        <v>42785.75</v>
      </c>
      <c r="K3002">
        <v>1484682670</v>
      </c>
      <c r="L3002" s="10">
        <f t="shared" si="185"/>
        <v>42771.827199074076</v>
      </c>
      <c r="M3002" t="b">
        <v>0</v>
      </c>
      <c r="N3002">
        <v>8</v>
      </c>
      <c r="O3002" t="b">
        <v>1</v>
      </c>
      <c r="P3002" t="s">
        <v>8303</v>
      </c>
      <c r="Q3002" s="6">
        <f>E3002/D3002</f>
        <v>1</v>
      </c>
      <c r="R3002">
        <f>IFERROR(ROUND(E3002/N3002,0),0)</f>
        <v>63</v>
      </c>
      <c r="S3002" t="str">
        <f t="shared" si="186"/>
        <v>theater</v>
      </c>
      <c r="T3002" t="str">
        <f t="shared" si="187"/>
        <v>spaces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0">
        <f t="shared" si="184"/>
        <v>42583.895625000005</v>
      </c>
      <c r="K3003">
        <v>1465853382</v>
      </c>
      <c r="L3003" s="10">
        <f t="shared" si="185"/>
        <v>42553.895625000005</v>
      </c>
      <c r="M3003" t="b">
        <v>0</v>
      </c>
      <c r="N3003">
        <v>175</v>
      </c>
      <c r="O3003" t="b">
        <v>1</v>
      </c>
      <c r="P3003" t="s">
        <v>8303</v>
      </c>
      <c r="Q3003" s="6">
        <f>E3003/D3003</f>
        <v>3.1869988910451896</v>
      </c>
      <c r="R3003">
        <f>IFERROR(ROUND(E3003/N3003,0),0)</f>
        <v>131</v>
      </c>
      <c r="S3003" t="str">
        <f t="shared" si="186"/>
        <v>theater</v>
      </c>
      <c r="T3003" t="str">
        <f t="shared" si="187"/>
        <v>spaces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0">
        <f t="shared" si="184"/>
        <v>41288.83625</v>
      </c>
      <c r="K3004">
        <v>1353960252</v>
      </c>
      <c r="L3004" s="10">
        <f t="shared" si="185"/>
        <v>41258.83625</v>
      </c>
      <c r="M3004" t="b">
        <v>0</v>
      </c>
      <c r="N3004">
        <v>104</v>
      </c>
      <c r="O3004" t="b">
        <v>1</v>
      </c>
      <c r="P3004" t="s">
        <v>8303</v>
      </c>
      <c r="Q3004" s="6">
        <f>E3004/D3004</f>
        <v>1.0850614285714286</v>
      </c>
      <c r="R3004">
        <f>IFERROR(ROUND(E3004/N3004,0),0)</f>
        <v>73</v>
      </c>
      <c r="S3004" t="str">
        <f t="shared" si="186"/>
        <v>theater</v>
      </c>
      <c r="T3004" t="str">
        <f t="shared" si="187"/>
        <v>spaces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0">
        <f t="shared" si="184"/>
        <v>42449.249305555553</v>
      </c>
      <c r="K3005">
        <v>1454098976</v>
      </c>
      <c r="L3005" s="10">
        <f t="shared" si="185"/>
        <v>42417.849259259259</v>
      </c>
      <c r="M3005" t="b">
        <v>0</v>
      </c>
      <c r="N3005">
        <v>17</v>
      </c>
      <c r="O3005" t="b">
        <v>1</v>
      </c>
      <c r="P3005" t="s">
        <v>8303</v>
      </c>
      <c r="Q3005" s="6">
        <f>E3005/D3005</f>
        <v>1.0116666666666667</v>
      </c>
      <c r="R3005">
        <f>IFERROR(ROUND(E3005/N3005,0),0)</f>
        <v>179</v>
      </c>
      <c r="S3005" t="str">
        <f t="shared" si="186"/>
        <v>theater</v>
      </c>
      <c r="T3005" t="str">
        <f t="shared" si="187"/>
        <v>spaces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0">
        <f t="shared" si="184"/>
        <v>41977.922731481478</v>
      </c>
      <c r="K3006">
        <v>1413493724</v>
      </c>
      <c r="L3006" s="10">
        <f t="shared" si="185"/>
        <v>41947.881064814814</v>
      </c>
      <c r="M3006" t="b">
        <v>0</v>
      </c>
      <c r="N3006">
        <v>277</v>
      </c>
      <c r="O3006" t="b">
        <v>1</v>
      </c>
      <c r="P3006" t="s">
        <v>8303</v>
      </c>
      <c r="Q3006" s="6">
        <f>E3006/D3006</f>
        <v>1.12815</v>
      </c>
      <c r="R3006">
        <f>IFERROR(ROUND(E3006/N3006,0),0)</f>
        <v>163</v>
      </c>
      <c r="S3006" t="str">
        <f t="shared" si="186"/>
        <v>theater</v>
      </c>
      <c r="T3006" t="str">
        <f t="shared" si="187"/>
        <v>spaces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0">
        <f t="shared" si="184"/>
        <v>41937.674826388888</v>
      </c>
      <c r="K3007">
        <v>1410019905</v>
      </c>
      <c r="L3007" s="10">
        <f t="shared" si="185"/>
        <v>41907.674826388888</v>
      </c>
      <c r="M3007" t="b">
        <v>0</v>
      </c>
      <c r="N3007">
        <v>118</v>
      </c>
      <c r="O3007" t="b">
        <v>1</v>
      </c>
      <c r="P3007" t="s">
        <v>8303</v>
      </c>
      <c r="Q3007" s="6">
        <f>E3007/D3007</f>
        <v>1.2049622641509434</v>
      </c>
      <c r="R3007">
        <f>IFERROR(ROUND(E3007/N3007,0),0)</f>
        <v>108</v>
      </c>
      <c r="S3007" t="str">
        <f t="shared" si="186"/>
        <v>theater</v>
      </c>
      <c r="T3007" t="str">
        <f t="shared" si="187"/>
        <v>spaces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0">
        <f t="shared" si="184"/>
        <v>42006.756840277776</v>
      </c>
      <c r="K3008">
        <v>1415988591</v>
      </c>
      <c r="L3008" s="10">
        <f t="shared" si="185"/>
        <v>41976.756840277776</v>
      </c>
      <c r="M3008" t="b">
        <v>0</v>
      </c>
      <c r="N3008">
        <v>97</v>
      </c>
      <c r="O3008" t="b">
        <v>1</v>
      </c>
      <c r="P3008" t="s">
        <v>8303</v>
      </c>
      <c r="Q3008" s="6">
        <f>E3008/D3008</f>
        <v>1.0774999999999999</v>
      </c>
      <c r="R3008">
        <f>IFERROR(ROUND(E3008/N3008,0),0)</f>
        <v>89</v>
      </c>
      <c r="S3008" t="str">
        <f t="shared" si="186"/>
        <v>theater</v>
      </c>
      <c r="T3008" t="str">
        <f t="shared" si="187"/>
        <v>spaces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0">
        <f t="shared" si="184"/>
        <v>42138.216238425928</v>
      </c>
      <c r="K3009">
        <v>1428124283</v>
      </c>
      <c r="L3009" s="10">
        <f t="shared" si="185"/>
        <v>42117.216238425928</v>
      </c>
      <c r="M3009" t="b">
        <v>0</v>
      </c>
      <c r="N3009">
        <v>20</v>
      </c>
      <c r="O3009" t="b">
        <v>1</v>
      </c>
      <c r="P3009" t="s">
        <v>8303</v>
      </c>
      <c r="Q3009" s="6">
        <f>E3009/D3009</f>
        <v>1.8</v>
      </c>
      <c r="R3009">
        <f>IFERROR(ROUND(E3009/N3009,0),0)</f>
        <v>54</v>
      </c>
      <c r="S3009" t="str">
        <f t="shared" si="186"/>
        <v>theater</v>
      </c>
      <c r="T3009" t="str">
        <f t="shared" si="187"/>
        <v>spaces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0">
        <f t="shared" si="184"/>
        <v>42409.212025462963</v>
      </c>
      <c r="K3010">
        <v>1450760719</v>
      </c>
      <c r="L3010" s="10">
        <f t="shared" si="185"/>
        <v>42379.212025462963</v>
      </c>
      <c r="M3010" t="b">
        <v>0</v>
      </c>
      <c r="N3010">
        <v>26</v>
      </c>
      <c r="O3010" t="b">
        <v>1</v>
      </c>
      <c r="P3010" t="s">
        <v>8303</v>
      </c>
      <c r="Q3010" s="6">
        <f>E3010/D3010</f>
        <v>1.0116666666666667</v>
      </c>
      <c r="R3010">
        <f>IFERROR(ROUND(E3010/N3010,0),0)</f>
        <v>117</v>
      </c>
      <c r="S3010" t="str">
        <f t="shared" si="186"/>
        <v>theater</v>
      </c>
      <c r="T3010" t="str">
        <f t="shared" si="187"/>
        <v>spaces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0">
        <f t="shared" ref="J3011:J3074" si="188">(I3011/86400)+25569+(-5+24)</f>
        <v>41988.611574074079</v>
      </c>
      <c r="K3011">
        <v>1414417240</v>
      </c>
      <c r="L3011" s="10">
        <f t="shared" ref="L3011:L3074" si="189">(K3011/86400)+25569+(-5+24)</f>
        <v>41958.569907407407</v>
      </c>
      <c r="M3011" t="b">
        <v>0</v>
      </c>
      <c r="N3011">
        <v>128</v>
      </c>
      <c r="O3011" t="b">
        <v>1</v>
      </c>
      <c r="P3011" t="s">
        <v>8303</v>
      </c>
      <c r="Q3011" s="6">
        <f>E3011/D3011</f>
        <v>1.19756</v>
      </c>
      <c r="R3011">
        <f>IFERROR(ROUND(E3011/N3011,0),0)</f>
        <v>234</v>
      </c>
      <c r="S3011" t="str">
        <f t="shared" ref="S3011:S3074" si="190">LEFT(P3011,FIND("/",P3011)-1)</f>
        <v>theater</v>
      </c>
      <c r="T3011" t="str">
        <f t="shared" ref="T3011:T3074" si="191">RIGHT(P3011,LEN(P3011)-FIND("/",P3011))</f>
        <v>spaces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0">
        <f t="shared" si="188"/>
        <v>42075.832395833335</v>
      </c>
      <c r="K3012">
        <v>1419364719</v>
      </c>
      <c r="L3012" s="10">
        <f t="shared" si="189"/>
        <v>42015.832395833335</v>
      </c>
      <c r="M3012" t="b">
        <v>0</v>
      </c>
      <c r="N3012">
        <v>15</v>
      </c>
      <c r="O3012" t="b">
        <v>1</v>
      </c>
      <c r="P3012" t="s">
        <v>8303</v>
      </c>
      <c r="Q3012" s="6">
        <f>E3012/D3012</f>
        <v>1.58</v>
      </c>
      <c r="R3012">
        <f>IFERROR(ROUND(E3012/N3012,0),0)</f>
        <v>158</v>
      </c>
      <c r="S3012" t="str">
        <f t="shared" si="190"/>
        <v>theater</v>
      </c>
      <c r="T3012" t="str">
        <f t="shared" si="191"/>
        <v>spaces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0">
        <f t="shared" si="188"/>
        <v>42380.957638888889</v>
      </c>
      <c r="K3013">
        <v>1448536516</v>
      </c>
      <c r="L3013" s="10">
        <f t="shared" si="189"/>
        <v>42353.468935185185</v>
      </c>
      <c r="M3013" t="b">
        <v>0</v>
      </c>
      <c r="N3013">
        <v>25</v>
      </c>
      <c r="O3013" t="b">
        <v>1</v>
      </c>
      <c r="P3013" t="s">
        <v>8303</v>
      </c>
      <c r="Q3013" s="6">
        <f>E3013/D3013</f>
        <v>1.2366666666666666</v>
      </c>
      <c r="R3013">
        <f>IFERROR(ROUND(E3013/N3013,0),0)</f>
        <v>15</v>
      </c>
      <c r="S3013" t="str">
        <f t="shared" si="190"/>
        <v>theater</v>
      </c>
      <c r="T3013" t="str">
        <f t="shared" si="191"/>
        <v>spaces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0">
        <f t="shared" si="188"/>
        <v>42064.702893518523</v>
      </c>
      <c r="K3014">
        <v>1421772730</v>
      </c>
      <c r="L3014" s="10">
        <f t="shared" si="189"/>
        <v>42043.702893518523</v>
      </c>
      <c r="M3014" t="b">
        <v>0</v>
      </c>
      <c r="N3014">
        <v>55</v>
      </c>
      <c r="O3014" t="b">
        <v>1</v>
      </c>
      <c r="P3014" t="s">
        <v>8303</v>
      </c>
      <c r="Q3014" s="6">
        <f>E3014/D3014</f>
        <v>1.1712499999999999</v>
      </c>
      <c r="R3014">
        <f>IFERROR(ROUND(E3014/N3014,0),0)</f>
        <v>85</v>
      </c>
      <c r="S3014" t="str">
        <f t="shared" si="190"/>
        <v>theater</v>
      </c>
      <c r="T3014" t="str">
        <f t="shared" si="191"/>
        <v>spaces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0">
        <f t="shared" si="188"/>
        <v>42195.836215277777</v>
      </c>
      <c r="K3015">
        <v>1432325049</v>
      </c>
      <c r="L3015" s="10">
        <f t="shared" si="189"/>
        <v>42165.836215277777</v>
      </c>
      <c r="M3015" t="b">
        <v>0</v>
      </c>
      <c r="N3015">
        <v>107</v>
      </c>
      <c r="O3015" t="b">
        <v>1</v>
      </c>
      <c r="P3015" t="s">
        <v>8303</v>
      </c>
      <c r="Q3015" s="6">
        <f>E3015/D3015</f>
        <v>1.5696000000000001</v>
      </c>
      <c r="R3015">
        <f>IFERROR(ROUND(E3015/N3015,0),0)</f>
        <v>147</v>
      </c>
      <c r="S3015" t="str">
        <f t="shared" si="190"/>
        <v>theater</v>
      </c>
      <c r="T3015" t="str">
        <f t="shared" si="191"/>
        <v>spaces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0">
        <f t="shared" si="188"/>
        <v>41967.208333333336</v>
      </c>
      <c r="K3016">
        <v>1412737080</v>
      </c>
      <c r="L3016" s="10">
        <f t="shared" si="189"/>
        <v>41939.123611111107</v>
      </c>
      <c r="M3016" t="b">
        <v>0</v>
      </c>
      <c r="N3016">
        <v>557</v>
      </c>
      <c r="O3016" t="b">
        <v>1</v>
      </c>
      <c r="P3016" t="s">
        <v>8303</v>
      </c>
      <c r="Q3016" s="6">
        <f>E3016/D3016</f>
        <v>1.13104</v>
      </c>
      <c r="R3016">
        <f>IFERROR(ROUND(E3016/N3016,0),0)</f>
        <v>51</v>
      </c>
      <c r="S3016" t="str">
        <f t="shared" si="190"/>
        <v>theater</v>
      </c>
      <c r="T3016" t="str">
        <f t="shared" si="191"/>
        <v>spaces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0">
        <f t="shared" si="188"/>
        <v>41820.166666666664</v>
      </c>
      <c r="K3017">
        <v>1401125238</v>
      </c>
      <c r="L3017" s="10">
        <f t="shared" si="189"/>
        <v>41804.72729166667</v>
      </c>
      <c r="M3017" t="b">
        <v>0</v>
      </c>
      <c r="N3017">
        <v>40</v>
      </c>
      <c r="O3017" t="b">
        <v>1</v>
      </c>
      <c r="P3017" t="s">
        <v>8303</v>
      </c>
      <c r="Q3017" s="6">
        <f>E3017/D3017</f>
        <v>1.0317647058823529</v>
      </c>
      <c r="R3017">
        <f>IFERROR(ROUND(E3017/N3017,0),0)</f>
        <v>88</v>
      </c>
      <c r="S3017" t="str">
        <f t="shared" si="190"/>
        <v>theater</v>
      </c>
      <c r="T3017" t="str">
        <f t="shared" si="191"/>
        <v>spaces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0">
        <f t="shared" si="188"/>
        <v>41857.548055555555</v>
      </c>
      <c r="K3018">
        <v>1400504952</v>
      </c>
      <c r="L3018" s="10">
        <f t="shared" si="189"/>
        <v>41797.548055555555</v>
      </c>
      <c r="M3018" t="b">
        <v>0</v>
      </c>
      <c r="N3018">
        <v>36</v>
      </c>
      <c r="O3018" t="b">
        <v>1</v>
      </c>
      <c r="P3018" t="s">
        <v>8303</v>
      </c>
      <c r="Q3018" s="6">
        <f>E3018/D3018</f>
        <v>1.0261176470588236</v>
      </c>
      <c r="R3018">
        <f>IFERROR(ROUND(E3018/N3018,0),0)</f>
        <v>242</v>
      </c>
      <c r="S3018" t="str">
        <f t="shared" si="190"/>
        <v>theater</v>
      </c>
      <c r="T3018" t="str">
        <f t="shared" si="191"/>
        <v>spaces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0">
        <f t="shared" si="188"/>
        <v>41890.850034722222</v>
      </c>
      <c r="K3019">
        <v>1405974243</v>
      </c>
      <c r="L3019" s="10">
        <f t="shared" si="189"/>
        <v>41860.850034722222</v>
      </c>
      <c r="M3019" t="b">
        <v>0</v>
      </c>
      <c r="N3019">
        <v>159</v>
      </c>
      <c r="O3019" t="b">
        <v>1</v>
      </c>
      <c r="P3019" t="s">
        <v>8303</v>
      </c>
      <c r="Q3019" s="6">
        <f>E3019/D3019</f>
        <v>1.0584090909090909</v>
      </c>
      <c r="R3019">
        <f>IFERROR(ROUND(E3019/N3019,0),0)</f>
        <v>146</v>
      </c>
      <c r="S3019" t="str">
        <f t="shared" si="190"/>
        <v>theater</v>
      </c>
      <c r="T3019" t="str">
        <f t="shared" si="191"/>
        <v>spaces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0">
        <f t="shared" si="188"/>
        <v>42224.916666666672</v>
      </c>
      <c r="K3020">
        <v>1433747376</v>
      </c>
      <c r="L3020" s="10">
        <f t="shared" si="189"/>
        <v>42182.298333333332</v>
      </c>
      <c r="M3020" t="b">
        <v>0</v>
      </c>
      <c r="N3020">
        <v>41</v>
      </c>
      <c r="O3020" t="b">
        <v>1</v>
      </c>
      <c r="P3020" t="s">
        <v>8303</v>
      </c>
      <c r="Q3020" s="6">
        <f>E3020/D3020</f>
        <v>1.0071428571428571</v>
      </c>
      <c r="R3020">
        <f>IFERROR(ROUND(E3020/N3020,0),0)</f>
        <v>103</v>
      </c>
      <c r="S3020" t="str">
        <f t="shared" si="190"/>
        <v>theater</v>
      </c>
      <c r="T3020" t="str">
        <f t="shared" si="191"/>
        <v>spaces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0">
        <f t="shared" si="188"/>
        <v>41805.125</v>
      </c>
      <c r="K3021">
        <v>1398801620</v>
      </c>
      <c r="L3021" s="10">
        <f t="shared" si="189"/>
        <v>41777.833564814813</v>
      </c>
      <c r="M3021" t="b">
        <v>0</v>
      </c>
      <c r="N3021">
        <v>226</v>
      </c>
      <c r="O3021" t="b">
        <v>1</v>
      </c>
      <c r="P3021" t="s">
        <v>8303</v>
      </c>
      <c r="Q3021" s="6">
        <f>E3021/D3021</f>
        <v>1.2123333333333333</v>
      </c>
      <c r="R3021">
        <f>IFERROR(ROUND(E3021/N3021,0),0)</f>
        <v>80</v>
      </c>
      <c r="S3021" t="str">
        <f t="shared" si="190"/>
        <v>theater</v>
      </c>
      <c r="T3021" t="str">
        <f t="shared" si="191"/>
        <v>spaces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0">
        <f t="shared" si="188"/>
        <v>42249.846446759257</v>
      </c>
      <c r="K3022">
        <v>1434399533</v>
      </c>
      <c r="L3022" s="10">
        <f t="shared" si="189"/>
        <v>42189.846446759257</v>
      </c>
      <c r="M3022" t="b">
        <v>0</v>
      </c>
      <c r="N3022">
        <v>30</v>
      </c>
      <c r="O3022" t="b">
        <v>1</v>
      </c>
      <c r="P3022" t="s">
        <v>8303</v>
      </c>
      <c r="Q3022" s="6">
        <f>E3022/D3022</f>
        <v>1.0057142857142858</v>
      </c>
      <c r="R3022">
        <f>IFERROR(ROUND(E3022/N3022,0),0)</f>
        <v>235</v>
      </c>
      <c r="S3022" t="str">
        <f t="shared" si="190"/>
        <v>theater</v>
      </c>
      <c r="T3022" t="str">
        <f t="shared" si="191"/>
        <v>spaces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0">
        <f t="shared" si="188"/>
        <v>42715.249305555553</v>
      </c>
      <c r="K3023">
        <v>1476715869</v>
      </c>
      <c r="L3023" s="10">
        <f t="shared" si="189"/>
        <v>42679.618854166663</v>
      </c>
      <c r="M3023" t="b">
        <v>0</v>
      </c>
      <c r="N3023">
        <v>103</v>
      </c>
      <c r="O3023" t="b">
        <v>1</v>
      </c>
      <c r="P3023" t="s">
        <v>8303</v>
      </c>
      <c r="Q3023" s="6">
        <f>E3023/D3023</f>
        <v>1.1602222222222223</v>
      </c>
      <c r="R3023">
        <f>IFERROR(ROUND(E3023/N3023,0),0)</f>
        <v>51</v>
      </c>
      <c r="S3023" t="str">
        <f t="shared" si="190"/>
        <v>theater</v>
      </c>
      <c r="T3023" t="str">
        <f t="shared" si="191"/>
        <v>spaces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0">
        <f t="shared" si="188"/>
        <v>42628.95380787037</v>
      </c>
      <c r="K3024">
        <v>1468450409</v>
      </c>
      <c r="L3024" s="10">
        <f t="shared" si="189"/>
        <v>42583.95380787037</v>
      </c>
      <c r="M3024" t="b">
        <v>0</v>
      </c>
      <c r="N3024">
        <v>62</v>
      </c>
      <c r="O3024" t="b">
        <v>1</v>
      </c>
      <c r="P3024" t="s">
        <v>8303</v>
      </c>
      <c r="Q3024" s="6">
        <f>E3024/D3024</f>
        <v>1.0087999999999999</v>
      </c>
      <c r="R3024">
        <f>IFERROR(ROUND(E3024/N3024,0),0)</f>
        <v>163</v>
      </c>
      <c r="S3024" t="str">
        <f t="shared" si="190"/>
        <v>theater</v>
      </c>
      <c r="T3024" t="str">
        <f t="shared" si="191"/>
        <v>spaces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0">
        <f t="shared" si="188"/>
        <v>42185.675763888888</v>
      </c>
      <c r="K3025">
        <v>1430151186</v>
      </c>
      <c r="L3025" s="10">
        <f t="shared" si="189"/>
        <v>42140.675763888888</v>
      </c>
      <c r="M3025" t="b">
        <v>0</v>
      </c>
      <c r="N3025">
        <v>6</v>
      </c>
      <c r="O3025" t="b">
        <v>1</v>
      </c>
      <c r="P3025" t="s">
        <v>8303</v>
      </c>
      <c r="Q3025" s="6">
        <f>E3025/D3025</f>
        <v>1.03</v>
      </c>
      <c r="R3025">
        <f>IFERROR(ROUND(E3025/N3025,0),0)</f>
        <v>120</v>
      </c>
      <c r="S3025" t="str">
        <f t="shared" si="190"/>
        <v>theater</v>
      </c>
      <c r="T3025" t="str">
        <f t="shared" si="191"/>
        <v>spaces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0">
        <f t="shared" si="188"/>
        <v>41207.993923611109</v>
      </c>
      <c r="K3026">
        <v>1346975475</v>
      </c>
      <c r="L3026" s="10">
        <f t="shared" si="189"/>
        <v>41177.993923611109</v>
      </c>
      <c r="M3026" t="b">
        <v>0</v>
      </c>
      <c r="N3026">
        <v>182</v>
      </c>
      <c r="O3026" t="b">
        <v>1</v>
      </c>
      <c r="P3026" t="s">
        <v>8303</v>
      </c>
      <c r="Q3026" s="6">
        <f>E3026/D3026</f>
        <v>2.4641999999999999</v>
      </c>
      <c r="R3026">
        <f>IFERROR(ROUND(E3026/N3026,0),0)</f>
        <v>68</v>
      </c>
      <c r="S3026" t="str">
        <f t="shared" si="190"/>
        <v>theater</v>
      </c>
      <c r="T3026" t="str">
        <f t="shared" si="191"/>
        <v>spaces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0">
        <f t="shared" si="188"/>
        <v>41808.666666666664</v>
      </c>
      <c r="K3027">
        <v>1399032813</v>
      </c>
      <c r="L3027" s="10">
        <f t="shared" si="189"/>
        <v>41780.509409722225</v>
      </c>
      <c r="M3027" t="b">
        <v>0</v>
      </c>
      <c r="N3027">
        <v>145</v>
      </c>
      <c r="O3027" t="b">
        <v>1</v>
      </c>
      <c r="P3027" t="s">
        <v>8303</v>
      </c>
      <c r="Q3027" s="6">
        <f>E3027/D3027</f>
        <v>3.0219999999999998</v>
      </c>
      <c r="R3027">
        <f>IFERROR(ROUND(E3027/N3027,0),0)</f>
        <v>52</v>
      </c>
      <c r="S3027" t="str">
        <f t="shared" si="190"/>
        <v>theater</v>
      </c>
      <c r="T3027" t="str">
        <f t="shared" si="191"/>
        <v>spaces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0">
        <f t="shared" si="188"/>
        <v>42816.459398148145</v>
      </c>
      <c r="K3028">
        <v>1487329292</v>
      </c>
      <c r="L3028" s="10">
        <f t="shared" si="189"/>
        <v>42802.459398148145</v>
      </c>
      <c r="M3028" t="b">
        <v>0</v>
      </c>
      <c r="N3028">
        <v>25</v>
      </c>
      <c r="O3028" t="b">
        <v>1</v>
      </c>
      <c r="P3028" t="s">
        <v>8303</v>
      </c>
      <c r="Q3028" s="6">
        <f>E3028/D3028</f>
        <v>1.4333333333333333</v>
      </c>
      <c r="R3028">
        <f>IFERROR(ROUND(E3028/N3028,0),0)</f>
        <v>52</v>
      </c>
      <c r="S3028" t="str">
        <f t="shared" si="190"/>
        <v>theater</v>
      </c>
      <c r="T3028" t="str">
        <f t="shared" si="191"/>
        <v>spaces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0">
        <f t="shared" si="188"/>
        <v>42102.662627314814</v>
      </c>
      <c r="K3029">
        <v>1424278451</v>
      </c>
      <c r="L3029" s="10">
        <f t="shared" si="189"/>
        <v>42072.704293981486</v>
      </c>
      <c r="M3029" t="b">
        <v>0</v>
      </c>
      <c r="N3029">
        <v>320</v>
      </c>
      <c r="O3029" t="b">
        <v>1</v>
      </c>
      <c r="P3029" t="s">
        <v>8303</v>
      </c>
      <c r="Q3029" s="6">
        <f>E3029/D3029</f>
        <v>1.3144</v>
      </c>
      <c r="R3029">
        <f>IFERROR(ROUND(E3029/N3029,0),0)</f>
        <v>164</v>
      </c>
      <c r="S3029" t="str">
        <f t="shared" si="190"/>
        <v>theater</v>
      </c>
      <c r="T3029" t="str">
        <f t="shared" si="191"/>
        <v>spaces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0">
        <f t="shared" si="188"/>
        <v>42616.264178240745</v>
      </c>
      <c r="K3030">
        <v>1468650025</v>
      </c>
      <c r="L3030" s="10">
        <f t="shared" si="189"/>
        <v>42586.264178240745</v>
      </c>
      <c r="M3030" t="b">
        <v>0</v>
      </c>
      <c r="N3030">
        <v>99</v>
      </c>
      <c r="O3030" t="b">
        <v>1</v>
      </c>
      <c r="P3030" t="s">
        <v>8303</v>
      </c>
      <c r="Q3030" s="6">
        <f>E3030/D3030</f>
        <v>1.6801999999999999</v>
      </c>
      <c r="R3030">
        <f>IFERROR(ROUND(E3030/N3030,0),0)</f>
        <v>85</v>
      </c>
      <c r="S3030" t="str">
        <f t="shared" si="190"/>
        <v>theater</v>
      </c>
      <c r="T3030" t="str">
        <f t="shared" si="191"/>
        <v>spaces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0">
        <f t="shared" si="188"/>
        <v>41980.190972222219</v>
      </c>
      <c r="K3031">
        <v>1413824447</v>
      </c>
      <c r="L3031" s="10">
        <f t="shared" si="189"/>
        <v>41951.708877314813</v>
      </c>
      <c r="M3031" t="b">
        <v>0</v>
      </c>
      <c r="N3031">
        <v>348</v>
      </c>
      <c r="O3031" t="b">
        <v>1</v>
      </c>
      <c r="P3031" t="s">
        <v>8303</v>
      </c>
      <c r="Q3031" s="6">
        <f>E3031/D3031</f>
        <v>1.0967666666666667</v>
      </c>
      <c r="R3031">
        <f>IFERROR(ROUND(E3031/N3031,0),0)</f>
        <v>95</v>
      </c>
      <c r="S3031" t="str">
        <f t="shared" si="190"/>
        <v>theater</v>
      </c>
      <c r="T3031" t="str">
        <f t="shared" si="191"/>
        <v>spaces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0">
        <f t="shared" si="188"/>
        <v>42282.747349537036</v>
      </c>
      <c r="K3032">
        <v>1439834171</v>
      </c>
      <c r="L3032" s="10">
        <f t="shared" si="189"/>
        <v>42252.747349537036</v>
      </c>
      <c r="M3032" t="b">
        <v>0</v>
      </c>
      <c r="N3032">
        <v>41</v>
      </c>
      <c r="O3032" t="b">
        <v>1</v>
      </c>
      <c r="P3032" t="s">
        <v>8303</v>
      </c>
      <c r="Q3032" s="6">
        <f>E3032/D3032</f>
        <v>1.0668571428571429</v>
      </c>
      <c r="R3032">
        <f>IFERROR(ROUND(E3032/N3032,0),0)</f>
        <v>46</v>
      </c>
      <c r="S3032" t="str">
        <f t="shared" si="190"/>
        <v>theater</v>
      </c>
      <c r="T3032" t="str">
        <f t="shared" si="191"/>
        <v>spaces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0">
        <f t="shared" si="188"/>
        <v>42676.882488425923</v>
      </c>
      <c r="K3033">
        <v>1471295447</v>
      </c>
      <c r="L3033" s="10">
        <f t="shared" si="189"/>
        <v>42616.882488425923</v>
      </c>
      <c r="M3033" t="b">
        <v>0</v>
      </c>
      <c r="N3033">
        <v>29</v>
      </c>
      <c r="O3033" t="b">
        <v>1</v>
      </c>
      <c r="P3033" t="s">
        <v>8303</v>
      </c>
      <c r="Q3033" s="6">
        <f>E3033/D3033</f>
        <v>1</v>
      </c>
      <c r="R3033">
        <f>IFERROR(ROUND(E3033/N3033,0),0)</f>
        <v>52</v>
      </c>
      <c r="S3033" t="str">
        <f t="shared" si="190"/>
        <v>theater</v>
      </c>
      <c r="T3033" t="str">
        <f t="shared" si="191"/>
        <v>spaces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0">
        <f t="shared" si="188"/>
        <v>42277.044664351852</v>
      </c>
      <c r="K3034">
        <v>1439341459</v>
      </c>
      <c r="L3034" s="10">
        <f t="shared" si="189"/>
        <v>42247.044664351852</v>
      </c>
      <c r="M3034" t="b">
        <v>0</v>
      </c>
      <c r="N3034">
        <v>25</v>
      </c>
      <c r="O3034" t="b">
        <v>1</v>
      </c>
      <c r="P3034" t="s">
        <v>8303</v>
      </c>
      <c r="Q3034" s="6">
        <f>E3034/D3034</f>
        <v>1.272</v>
      </c>
      <c r="R3034">
        <f>IFERROR(ROUND(E3034/N3034,0),0)</f>
        <v>51</v>
      </c>
      <c r="S3034" t="str">
        <f t="shared" si="190"/>
        <v>theater</v>
      </c>
      <c r="T3034" t="str">
        <f t="shared" si="191"/>
        <v>spaces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0">
        <f t="shared" si="188"/>
        <v>42619.110243055555</v>
      </c>
      <c r="K3035">
        <v>1468895925</v>
      </c>
      <c r="L3035" s="10">
        <f t="shared" si="189"/>
        <v>42589.110243055555</v>
      </c>
      <c r="M3035" t="b">
        <v>0</v>
      </c>
      <c r="N3035">
        <v>23</v>
      </c>
      <c r="O3035" t="b">
        <v>1</v>
      </c>
      <c r="P3035" t="s">
        <v>8303</v>
      </c>
      <c r="Q3035" s="6">
        <f>E3035/D3035</f>
        <v>1.4653333333333334</v>
      </c>
      <c r="R3035">
        <f>IFERROR(ROUND(E3035/N3035,0),0)</f>
        <v>191</v>
      </c>
      <c r="S3035" t="str">
        <f t="shared" si="190"/>
        <v>theater</v>
      </c>
      <c r="T3035" t="str">
        <f t="shared" si="191"/>
        <v>spaces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0">
        <f t="shared" si="188"/>
        <v>42694.165972222225</v>
      </c>
      <c r="K3036">
        <v>1475326255</v>
      </c>
      <c r="L3036" s="10">
        <f t="shared" si="189"/>
        <v>42663.535358796296</v>
      </c>
      <c r="M3036" t="b">
        <v>0</v>
      </c>
      <c r="N3036">
        <v>1260</v>
      </c>
      <c r="O3036" t="b">
        <v>1</v>
      </c>
      <c r="P3036" t="s">
        <v>8303</v>
      </c>
      <c r="Q3036" s="6">
        <f>E3036/D3036</f>
        <v>1.1253599999999999</v>
      </c>
      <c r="R3036">
        <f>IFERROR(ROUND(E3036/N3036,0),0)</f>
        <v>89</v>
      </c>
      <c r="S3036" t="str">
        <f t="shared" si="190"/>
        <v>theater</v>
      </c>
      <c r="T3036" t="str">
        <f t="shared" si="191"/>
        <v>spaces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0">
        <f t="shared" si="188"/>
        <v>41417.560289351852</v>
      </c>
      <c r="K3037">
        <v>1365082009</v>
      </c>
      <c r="L3037" s="10">
        <f t="shared" si="189"/>
        <v>41387.560289351852</v>
      </c>
      <c r="M3037" t="b">
        <v>0</v>
      </c>
      <c r="N3037">
        <v>307</v>
      </c>
      <c r="O3037" t="b">
        <v>1</v>
      </c>
      <c r="P3037" t="s">
        <v>8303</v>
      </c>
      <c r="Q3037" s="6">
        <f>E3037/D3037</f>
        <v>1.0878684000000001</v>
      </c>
      <c r="R3037">
        <f>IFERROR(ROUND(E3037/N3037,0),0)</f>
        <v>89</v>
      </c>
      <c r="S3037" t="str">
        <f t="shared" si="190"/>
        <v>theater</v>
      </c>
      <c r="T3037" t="str">
        <f t="shared" si="191"/>
        <v>spaces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0">
        <f t="shared" si="188"/>
        <v>41521.499305555553</v>
      </c>
      <c r="K3038">
        <v>1373568644</v>
      </c>
      <c r="L3038" s="10">
        <f t="shared" si="189"/>
        <v>41485.785231481481</v>
      </c>
      <c r="M3038" t="b">
        <v>0</v>
      </c>
      <c r="N3038">
        <v>329</v>
      </c>
      <c r="O3038" t="b">
        <v>1</v>
      </c>
      <c r="P3038" t="s">
        <v>8303</v>
      </c>
      <c r="Q3038" s="6">
        <f>E3038/D3038</f>
        <v>1.26732</v>
      </c>
      <c r="R3038">
        <f>IFERROR(ROUND(E3038/N3038,0),0)</f>
        <v>96</v>
      </c>
      <c r="S3038" t="str">
        <f t="shared" si="190"/>
        <v>theater</v>
      </c>
      <c r="T3038" t="str">
        <f t="shared" si="191"/>
        <v>spaces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0">
        <f t="shared" si="188"/>
        <v>40472.207638888889</v>
      </c>
      <c r="K3039">
        <v>1279574773</v>
      </c>
      <c r="L3039" s="10">
        <f t="shared" si="189"/>
        <v>40397.893206018518</v>
      </c>
      <c r="M3039" t="b">
        <v>0</v>
      </c>
      <c r="N3039">
        <v>32</v>
      </c>
      <c r="O3039" t="b">
        <v>1</v>
      </c>
      <c r="P3039" t="s">
        <v>8303</v>
      </c>
      <c r="Q3039" s="6">
        <f>E3039/D3039</f>
        <v>2.1320000000000001</v>
      </c>
      <c r="R3039">
        <f>IFERROR(ROUND(E3039/N3039,0),0)</f>
        <v>33</v>
      </c>
      <c r="S3039" t="str">
        <f t="shared" si="190"/>
        <v>theater</v>
      </c>
      <c r="T3039" t="str">
        <f t="shared" si="191"/>
        <v>spaces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0">
        <f t="shared" si="188"/>
        <v>42452.252280092594</v>
      </c>
      <c r="K3040">
        <v>1451887397</v>
      </c>
      <c r="L3040" s="10">
        <f t="shared" si="189"/>
        <v>42392.252280092594</v>
      </c>
      <c r="M3040" t="b">
        <v>0</v>
      </c>
      <c r="N3040">
        <v>27</v>
      </c>
      <c r="O3040" t="b">
        <v>1</v>
      </c>
      <c r="P3040" t="s">
        <v>8303</v>
      </c>
      <c r="Q3040" s="6">
        <f>E3040/D3040</f>
        <v>1.0049999999999999</v>
      </c>
      <c r="R3040">
        <f>IFERROR(ROUND(E3040/N3040,0),0)</f>
        <v>37</v>
      </c>
      <c r="S3040" t="str">
        <f t="shared" si="190"/>
        <v>theater</v>
      </c>
      <c r="T3040" t="str">
        <f t="shared" si="191"/>
        <v>spaces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0">
        <f t="shared" si="188"/>
        <v>41656.332638888889</v>
      </c>
      <c r="K3041">
        <v>1386011038</v>
      </c>
      <c r="L3041" s="10">
        <f t="shared" si="189"/>
        <v>41629.794421296298</v>
      </c>
      <c r="M3041" t="b">
        <v>0</v>
      </c>
      <c r="N3041">
        <v>236</v>
      </c>
      <c r="O3041" t="b">
        <v>1</v>
      </c>
      <c r="P3041" t="s">
        <v>8303</v>
      </c>
      <c r="Q3041" s="6">
        <f>E3041/D3041</f>
        <v>1.0871389999999999</v>
      </c>
      <c r="R3041">
        <f>IFERROR(ROUND(E3041/N3041,0),0)</f>
        <v>92</v>
      </c>
      <c r="S3041" t="str">
        <f t="shared" si="190"/>
        <v>theater</v>
      </c>
      <c r="T3041" t="str">
        <f t="shared" si="191"/>
        <v>spaces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0">
        <f t="shared" si="188"/>
        <v>42200.958333333328</v>
      </c>
      <c r="K3042">
        <v>1434999621</v>
      </c>
      <c r="L3042" s="10">
        <f t="shared" si="189"/>
        <v>42196.791909722218</v>
      </c>
      <c r="M3042" t="b">
        <v>0</v>
      </c>
      <c r="N3042">
        <v>42</v>
      </c>
      <c r="O3042" t="b">
        <v>1</v>
      </c>
      <c r="P3042" t="s">
        <v>8303</v>
      </c>
      <c r="Q3042" s="6">
        <f>E3042/D3042</f>
        <v>1.075</v>
      </c>
      <c r="R3042">
        <f>IFERROR(ROUND(E3042/N3042,0),0)</f>
        <v>77</v>
      </c>
      <c r="S3042" t="str">
        <f t="shared" si="190"/>
        <v>theater</v>
      </c>
      <c r="T3042" t="str">
        <f t="shared" si="191"/>
        <v>spaces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0">
        <f t="shared" si="188"/>
        <v>42408.868611111116</v>
      </c>
      <c r="K3043">
        <v>1450731048</v>
      </c>
      <c r="L3043" s="10">
        <f t="shared" si="189"/>
        <v>42378.868611111116</v>
      </c>
      <c r="M3043" t="b">
        <v>0</v>
      </c>
      <c r="N3043">
        <v>95</v>
      </c>
      <c r="O3043" t="b">
        <v>1</v>
      </c>
      <c r="P3043" t="s">
        <v>8303</v>
      </c>
      <c r="Q3043" s="6">
        <f>E3043/D3043</f>
        <v>1.1048192771084338</v>
      </c>
      <c r="R3043">
        <f>IFERROR(ROUND(E3043/N3043,0),0)</f>
        <v>97</v>
      </c>
      <c r="S3043" t="str">
        <f t="shared" si="190"/>
        <v>theater</v>
      </c>
      <c r="T3043" t="str">
        <f t="shared" si="191"/>
        <v>spaces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0">
        <f t="shared" si="188"/>
        <v>42302.688043981485</v>
      </c>
      <c r="K3044">
        <v>1441557047</v>
      </c>
      <c r="L3044" s="10">
        <f t="shared" si="189"/>
        <v>42272.688043981485</v>
      </c>
      <c r="M3044" t="b">
        <v>0</v>
      </c>
      <c r="N3044">
        <v>37</v>
      </c>
      <c r="O3044" t="b">
        <v>1</v>
      </c>
      <c r="P3044" t="s">
        <v>8303</v>
      </c>
      <c r="Q3044" s="6">
        <f>E3044/D3044</f>
        <v>1.28</v>
      </c>
      <c r="R3044">
        <f>IFERROR(ROUND(E3044/N3044,0),0)</f>
        <v>52</v>
      </c>
      <c r="S3044" t="str">
        <f t="shared" si="190"/>
        <v>theater</v>
      </c>
      <c r="T3044" t="str">
        <f t="shared" si="191"/>
        <v>spaces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0">
        <f t="shared" si="188"/>
        <v>42129.118055555555</v>
      </c>
      <c r="K3045">
        <v>1426815699</v>
      </c>
      <c r="L3045" s="10">
        <f t="shared" si="189"/>
        <v>42102.070590277777</v>
      </c>
      <c r="M3045" t="b">
        <v>0</v>
      </c>
      <c r="N3045">
        <v>128</v>
      </c>
      <c r="O3045" t="b">
        <v>1</v>
      </c>
      <c r="P3045" t="s">
        <v>8303</v>
      </c>
      <c r="Q3045" s="6">
        <f>E3045/D3045</f>
        <v>1.1000666666666667</v>
      </c>
      <c r="R3045">
        <f>IFERROR(ROUND(E3045/N3045,0),0)</f>
        <v>129</v>
      </c>
      <c r="S3045" t="str">
        <f t="shared" si="190"/>
        <v>theater</v>
      </c>
      <c r="T3045" t="str">
        <f t="shared" si="191"/>
        <v>spaces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0">
        <f t="shared" si="188"/>
        <v>42421.7268287037</v>
      </c>
      <c r="K3046">
        <v>1453137998</v>
      </c>
      <c r="L3046" s="10">
        <f t="shared" si="189"/>
        <v>42406.7268287037</v>
      </c>
      <c r="M3046" t="b">
        <v>0</v>
      </c>
      <c r="N3046">
        <v>156</v>
      </c>
      <c r="O3046" t="b">
        <v>1</v>
      </c>
      <c r="P3046" t="s">
        <v>8303</v>
      </c>
      <c r="Q3046" s="6">
        <f>E3046/D3046</f>
        <v>1.0934166666666667</v>
      </c>
      <c r="R3046">
        <f>IFERROR(ROUND(E3046/N3046,0),0)</f>
        <v>84</v>
      </c>
      <c r="S3046" t="str">
        <f t="shared" si="190"/>
        <v>theater</v>
      </c>
      <c r="T3046" t="str">
        <f t="shared" si="191"/>
        <v>spaces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0">
        <f t="shared" si="188"/>
        <v>41892.155729166669</v>
      </c>
      <c r="K3047">
        <v>1406087055</v>
      </c>
      <c r="L3047" s="10">
        <f t="shared" si="189"/>
        <v>41862.155729166669</v>
      </c>
      <c r="M3047" t="b">
        <v>0</v>
      </c>
      <c r="N3047">
        <v>64</v>
      </c>
      <c r="O3047" t="b">
        <v>1</v>
      </c>
      <c r="P3047" t="s">
        <v>8303</v>
      </c>
      <c r="Q3047" s="6">
        <f>E3047/D3047</f>
        <v>1.3270650000000002</v>
      </c>
      <c r="R3047">
        <f>IFERROR(ROUND(E3047/N3047,0),0)</f>
        <v>83</v>
      </c>
      <c r="S3047" t="str">
        <f t="shared" si="190"/>
        <v>theater</v>
      </c>
      <c r="T3047" t="str">
        <f t="shared" si="191"/>
        <v>spaces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0">
        <f t="shared" si="188"/>
        <v>41911.202777777777</v>
      </c>
      <c r="K3048">
        <v>1407784586</v>
      </c>
      <c r="L3048" s="10">
        <f t="shared" si="189"/>
        <v>41881.803078703706</v>
      </c>
      <c r="M3048" t="b">
        <v>0</v>
      </c>
      <c r="N3048">
        <v>58</v>
      </c>
      <c r="O3048" t="b">
        <v>1</v>
      </c>
      <c r="P3048" t="s">
        <v>8303</v>
      </c>
      <c r="Q3048" s="6">
        <f>E3048/D3048</f>
        <v>1.9084810126582279</v>
      </c>
      <c r="R3048">
        <f>IFERROR(ROUND(E3048/N3048,0),0)</f>
        <v>260</v>
      </c>
      <c r="S3048" t="str">
        <f t="shared" si="190"/>
        <v>theater</v>
      </c>
      <c r="T3048" t="str">
        <f t="shared" si="191"/>
        <v>spaces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0">
        <f t="shared" si="188"/>
        <v>42506.552777777775</v>
      </c>
      <c r="K3049">
        <v>1457999054</v>
      </c>
      <c r="L3049" s="10">
        <f t="shared" si="189"/>
        <v>42462.989050925928</v>
      </c>
      <c r="M3049" t="b">
        <v>0</v>
      </c>
      <c r="N3049">
        <v>20</v>
      </c>
      <c r="O3049" t="b">
        <v>1</v>
      </c>
      <c r="P3049" t="s">
        <v>8303</v>
      </c>
      <c r="Q3049" s="6">
        <f>E3049/D3049</f>
        <v>1.49</v>
      </c>
      <c r="R3049">
        <f>IFERROR(ROUND(E3049/N3049,0),0)</f>
        <v>37</v>
      </c>
      <c r="S3049" t="str">
        <f t="shared" si="190"/>
        <v>theater</v>
      </c>
      <c r="T3049" t="str">
        <f t="shared" si="191"/>
        <v>spaces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0">
        <f t="shared" si="188"/>
        <v>42023.890277777777</v>
      </c>
      <c r="K3050">
        <v>1417556262</v>
      </c>
      <c r="L3050" s="10">
        <f t="shared" si="189"/>
        <v>41994.901180555556</v>
      </c>
      <c r="M3050" t="b">
        <v>0</v>
      </c>
      <c r="N3050">
        <v>47</v>
      </c>
      <c r="O3050" t="b">
        <v>1</v>
      </c>
      <c r="P3050" t="s">
        <v>8303</v>
      </c>
      <c r="Q3050" s="6">
        <f>E3050/D3050</f>
        <v>1.6639999999999999</v>
      </c>
      <c r="R3050">
        <f>IFERROR(ROUND(E3050/N3050,0),0)</f>
        <v>177</v>
      </c>
      <c r="S3050" t="str">
        <f t="shared" si="190"/>
        <v>theater</v>
      </c>
      <c r="T3050" t="str">
        <f t="shared" si="191"/>
        <v>spaces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0">
        <f t="shared" si="188"/>
        <v>42188.014525462961</v>
      </c>
      <c r="K3051">
        <v>1431649255</v>
      </c>
      <c r="L3051" s="10">
        <f t="shared" si="189"/>
        <v>42158.014525462961</v>
      </c>
      <c r="M3051" t="b">
        <v>0</v>
      </c>
      <c r="N3051">
        <v>54</v>
      </c>
      <c r="O3051" t="b">
        <v>1</v>
      </c>
      <c r="P3051" t="s">
        <v>8303</v>
      </c>
      <c r="Q3051" s="6">
        <f>E3051/D3051</f>
        <v>1.0666666666666667</v>
      </c>
      <c r="R3051">
        <f>IFERROR(ROUND(E3051/N3051,0),0)</f>
        <v>74</v>
      </c>
      <c r="S3051" t="str">
        <f t="shared" si="190"/>
        <v>theater</v>
      </c>
      <c r="T3051" t="str">
        <f t="shared" si="191"/>
        <v>spaces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0">
        <f t="shared" si="188"/>
        <v>42514.16851851852</v>
      </c>
      <c r="K3052">
        <v>1459828960</v>
      </c>
      <c r="L3052" s="10">
        <f t="shared" si="189"/>
        <v>42484.16851851852</v>
      </c>
      <c r="M3052" t="b">
        <v>0</v>
      </c>
      <c r="N3052">
        <v>9</v>
      </c>
      <c r="O3052" t="b">
        <v>1</v>
      </c>
      <c r="P3052" t="s">
        <v>8303</v>
      </c>
      <c r="Q3052" s="6">
        <f>E3052/D3052</f>
        <v>1.06</v>
      </c>
      <c r="R3052">
        <f>IFERROR(ROUND(E3052/N3052,0),0)</f>
        <v>71</v>
      </c>
      <c r="S3052" t="str">
        <f t="shared" si="190"/>
        <v>theater</v>
      </c>
      <c r="T3052" t="str">
        <f t="shared" si="191"/>
        <v>spaces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0">
        <f t="shared" si="188"/>
        <v>42793.416030092594</v>
      </c>
      <c r="K3053">
        <v>1483955945</v>
      </c>
      <c r="L3053" s="10">
        <f t="shared" si="189"/>
        <v>42763.416030092594</v>
      </c>
      <c r="M3053" t="b">
        <v>1</v>
      </c>
      <c r="N3053">
        <v>35</v>
      </c>
      <c r="O3053" t="b">
        <v>0</v>
      </c>
      <c r="P3053" t="s">
        <v>8303</v>
      </c>
      <c r="Q3053" s="6">
        <f>E3053/D3053</f>
        <v>0.23628571428571429</v>
      </c>
      <c r="R3053">
        <f>IFERROR(ROUND(E3053/N3053,0),0)</f>
        <v>24</v>
      </c>
      <c r="S3053" t="str">
        <f t="shared" si="190"/>
        <v>theater</v>
      </c>
      <c r="T3053" t="str">
        <f t="shared" si="191"/>
        <v>spaces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0">
        <f t="shared" si="188"/>
        <v>42171.665972222225</v>
      </c>
      <c r="K3054">
        <v>1430237094</v>
      </c>
      <c r="L3054" s="10">
        <f t="shared" si="189"/>
        <v>42141.670069444444</v>
      </c>
      <c r="M3054" t="b">
        <v>0</v>
      </c>
      <c r="N3054">
        <v>2</v>
      </c>
      <c r="O3054" t="b">
        <v>0</v>
      </c>
      <c r="P3054" t="s">
        <v>8303</v>
      </c>
      <c r="Q3054" s="6">
        <f>E3054/D3054</f>
        <v>1.5E-3</v>
      </c>
      <c r="R3054">
        <f>IFERROR(ROUND(E3054/N3054,0),0)</f>
        <v>38</v>
      </c>
      <c r="S3054" t="str">
        <f t="shared" si="190"/>
        <v>theater</v>
      </c>
      <c r="T3054" t="str">
        <f t="shared" si="191"/>
        <v>spaces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0">
        <f t="shared" si="188"/>
        <v>41933.165972222225</v>
      </c>
      <c r="K3055">
        <v>1407781013</v>
      </c>
      <c r="L3055" s="10">
        <f t="shared" si="189"/>
        <v>41881.761724537035</v>
      </c>
      <c r="M3055" t="b">
        <v>0</v>
      </c>
      <c r="N3055">
        <v>3</v>
      </c>
      <c r="O3055" t="b">
        <v>0</v>
      </c>
      <c r="P3055" t="s">
        <v>8303</v>
      </c>
      <c r="Q3055" s="6">
        <f>E3055/D3055</f>
        <v>4.0000000000000001E-3</v>
      </c>
      <c r="R3055">
        <f>IFERROR(ROUND(E3055/N3055,0),0)</f>
        <v>13</v>
      </c>
      <c r="S3055" t="str">
        <f t="shared" si="190"/>
        <v>theater</v>
      </c>
      <c r="T3055" t="str">
        <f t="shared" si="191"/>
        <v>spaces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0">
        <f t="shared" si="188"/>
        <v>42084.044444444444</v>
      </c>
      <c r="K3056">
        <v>1422043154</v>
      </c>
      <c r="L3056" s="10">
        <f t="shared" si="189"/>
        <v>42046.832800925928</v>
      </c>
      <c r="M3056" t="b">
        <v>0</v>
      </c>
      <c r="N3056">
        <v>0</v>
      </c>
      <c r="O3056" t="b">
        <v>0</v>
      </c>
      <c r="P3056" t="s">
        <v>8303</v>
      </c>
      <c r="Q3056" s="6">
        <f>E3056/D3056</f>
        <v>0</v>
      </c>
      <c r="R3056">
        <f>IFERROR(ROUND(E3056/N3056,0),0)</f>
        <v>0</v>
      </c>
      <c r="S3056" t="str">
        <f t="shared" si="190"/>
        <v>theater</v>
      </c>
      <c r="T3056" t="str">
        <f t="shared" si="191"/>
        <v>spaces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0">
        <f t="shared" si="188"/>
        <v>42032.95821759259</v>
      </c>
      <c r="K3057">
        <v>1415660390</v>
      </c>
      <c r="L3057" s="10">
        <f t="shared" si="189"/>
        <v>41972.95821759259</v>
      </c>
      <c r="M3057" t="b">
        <v>0</v>
      </c>
      <c r="N3057">
        <v>1</v>
      </c>
      <c r="O3057" t="b">
        <v>0</v>
      </c>
      <c r="P3057" t="s">
        <v>8303</v>
      </c>
      <c r="Q3057" s="6">
        <f>E3057/D3057</f>
        <v>5.0000000000000002E-5</v>
      </c>
      <c r="R3057">
        <f>IFERROR(ROUND(E3057/N3057,0),0)</f>
        <v>1</v>
      </c>
      <c r="S3057" t="str">
        <f t="shared" si="190"/>
        <v>theater</v>
      </c>
      <c r="T3057" t="str">
        <f t="shared" si="191"/>
        <v>spaces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0">
        <f t="shared" si="188"/>
        <v>41930.636388888888</v>
      </c>
      <c r="K3058">
        <v>1406819784</v>
      </c>
      <c r="L3058" s="10">
        <f t="shared" si="189"/>
        <v>41870.636388888888</v>
      </c>
      <c r="M3058" t="b">
        <v>0</v>
      </c>
      <c r="N3058">
        <v>0</v>
      </c>
      <c r="O3058" t="b">
        <v>0</v>
      </c>
      <c r="P3058" t="s">
        <v>8303</v>
      </c>
      <c r="Q3058" s="6">
        <f>E3058/D3058</f>
        <v>0</v>
      </c>
      <c r="R3058">
        <f>IFERROR(ROUND(E3058/N3058,0),0)</f>
        <v>0</v>
      </c>
      <c r="S3058" t="str">
        <f t="shared" si="190"/>
        <v>theater</v>
      </c>
      <c r="T3058" t="str">
        <f t="shared" si="191"/>
        <v>spaces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0">
        <f t="shared" si="188"/>
        <v>42482.608923611115</v>
      </c>
      <c r="K3059">
        <v>1457105811</v>
      </c>
      <c r="L3059" s="10">
        <f t="shared" si="189"/>
        <v>42452.650590277779</v>
      </c>
      <c r="M3059" t="b">
        <v>0</v>
      </c>
      <c r="N3059">
        <v>0</v>
      </c>
      <c r="O3059" t="b">
        <v>0</v>
      </c>
      <c r="P3059" t="s">
        <v>8303</v>
      </c>
      <c r="Q3059" s="6">
        <f>E3059/D3059</f>
        <v>0</v>
      </c>
      <c r="R3059">
        <f>IFERROR(ROUND(E3059/N3059,0),0)</f>
        <v>0</v>
      </c>
      <c r="S3059" t="str">
        <f t="shared" si="190"/>
        <v>theater</v>
      </c>
      <c r="T3059" t="str">
        <f t="shared" si="191"/>
        <v>spaces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0">
        <f t="shared" si="188"/>
        <v>42529.374305555553</v>
      </c>
      <c r="K3060">
        <v>1459414740</v>
      </c>
      <c r="L3060" s="10">
        <f t="shared" si="189"/>
        <v>42479.374305555553</v>
      </c>
      <c r="M3060" t="b">
        <v>0</v>
      </c>
      <c r="N3060">
        <v>3</v>
      </c>
      <c r="O3060" t="b">
        <v>0</v>
      </c>
      <c r="P3060" t="s">
        <v>8303</v>
      </c>
      <c r="Q3060" s="6">
        <f>E3060/D3060</f>
        <v>1.6666666666666666E-4</v>
      </c>
      <c r="R3060">
        <f>IFERROR(ROUND(E3060/N3060,0),0)</f>
        <v>1</v>
      </c>
      <c r="S3060" t="str">
        <f t="shared" si="190"/>
        <v>theater</v>
      </c>
      <c r="T3060" t="str">
        <f t="shared" si="191"/>
        <v>spaces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0">
        <f t="shared" si="188"/>
        <v>41878.935717592591</v>
      </c>
      <c r="K3061">
        <v>1404944846</v>
      </c>
      <c r="L3061" s="10">
        <f t="shared" si="189"/>
        <v>41848.935717592591</v>
      </c>
      <c r="M3061" t="b">
        <v>0</v>
      </c>
      <c r="N3061">
        <v>11</v>
      </c>
      <c r="O3061" t="b">
        <v>0</v>
      </c>
      <c r="P3061" t="s">
        <v>8303</v>
      </c>
      <c r="Q3061" s="6">
        <f>E3061/D3061</f>
        <v>3.0066666666666665E-2</v>
      </c>
      <c r="R3061">
        <f>IFERROR(ROUND(E3061/N3061,0),0)</f>
        <v>41</v>
      </c>
      <c r="S3061" t="str">
        <f t="shared" si="190"/>
        <v>theater</v>
      </c>
      <c r="T3061" t="str">
        <f t="shared" si="191"/>
        <v>spaces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0">
        <f t="shared" si="188"/>
        <v>42294.274699074071</v>
      </c>
      <c r="K3062">
        <v>1440830134</v>
      </c>
      <c r="L3062" s="10">
        <f t="shared" si="189"/>
        <v>42264.274699074071</v>
      </c>
      <c r="M3062" t="b">
        <v>0</v>
      </c>
      <c r="N3062">
        <v>6</v>
      </c>
      <c r="O3062" t="b">
        <v>0</v>
      </c>
      <c r="P3062" t="s">
        <v>8303</v>
      </c>
      <c r="Q3062" s="6">
        <f>E3062/D3062</f>
        <v>1.5227272727272728E-3</v>
      </c>
      <c r="R3062">
        <f>IFERROR(ROUND(E3062/N3062,0),0)</f>
        <v>56</v>
      </c>
      <c r="S3062" t="str">
        <f t="shared" si="190"/>
        <v>theater</v>
      </c>
      <c r="T3062" t="str">
        <f t="shared" si="191"/>
        <v>spaces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0">
        <f t="shared" si="188"/>
        <v>41883.784120370372</v>
      </c>
      <c r="K3063">
        <v>1405363748</v>
      </c>
      <c r="L3063" s="10">
        <f t="shared" si="189"/>
        <v>41853.784120370372</v>
      </c>
      <c r="M3063" t="b">
        <v>0</v>
      </c>
      <c r="N3063">
        <v>0</v>
      </c>
      <c r="O3063" t="b">
        <v>0</v>
      </c>
      <c r="P3063" t="s">
        <v>8303</v>
      </c>
      <c r="Q3063" s="6">
        <f>E3063/D3063</f>
        <v>0</v>
      </c>
      <c r="R3063">
        <f>IFERROR(ROUND(E3063/N3063,0),0)</f>
        <v>0</v>
      </c>
      <c r="S3063" t="str">
        <f t="shared" si="190"/>
        <v>theater</v>
      </c>
      <c r="T3063" t="str">
        <f t="shared" si="191"/>
        <v>spaces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0">
        <f t="shared" si="188"/>
        <v>42296.75</v>
      </c>
      <c r="K3064">
        <v>1441111892</v>
      </c>
      <c r="L3064" s="10">
        <f t="shared" si="189"/>
        <v>42267.535787037035</v>
      </c>
      <c r="M3064" t="b">
        <v>0</v>
      </c>
      <c r="N3064">
        <v>67</v>
      </c>
      <c r="O3064" t="b">
        <v>0</v>
      </c>
      <c r="P3064" t="s">
        <v>8303</v>
      </c>
      <c r="Q3064" s="6">
        <f>E3064/D3064</f>
        <v>0.66839999999999999</v>
      </c>
      <c r="R3064">
        <f>IFERROR(ROUND(E3064/N3064,0),0)</f>
        <v>100</v>
      </c>
      <c r="S3064" t="str">
        <f t="shared" si="190"/>
        <v>theater</v>
      </c>
      <c r="T3064" t="str">
        <f t="shared" si="191"/>
        <v>spaces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0">
        <f t="shared" si="188"/>
        <v>42684.922893518524</v>
      </c>
      <c r="K3065">
        <v>1474150138</v>
      </c>
      <c r="L3065" s="10">
        <f t="shared" si="189"/>
        <v>42649.922893518524</v>
      </c>
      <c r="M3065" t="b">
        <v>0</v>
      </c>
      <c r="N3065">
        <v>23</v>
      </c>
      <c r="O3065" t="b">
        <v>0</v>
      </c>
      <c r="P3065" t="s">
        <v>8303</v>
      </c>
      <c r="Q3065" s="6">
        <f>E3065/D3065</f>
        <v>0.19566666666666666</v>
      </c>
      <c r="R3065">
        <f>IFERROR(ROUND(E3065/N3065,0),0)</f>
        <v>26</v>
      </c>
      <c r="S3065" t="str">
        <f t="shared" si="190"/>
        <v>theater</v>
      </c>
      <c r="T3065" t="str">
        <f t="shared" si="191"/>
        <v>spaces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0">
        <f t="shared" si="188"/>
        <v>42349.290972222225</v>
      </c>
      <c r="K3066">
        <v>1445483246</v>
      </c>
      <c r="L3066" s="10">
        <f t="shared" si="189"/>
        <v>42318.130162037036</v>
      </c>
      <c r="M3066" t="b">
        <v>0</v>
      </c>
      <c r="N3066">
        <v>72</v>
      </c>
      <c r="O3066" t="b">
        <v>0</v>
      </c>
      <c r="P3066" t="s">
        <v>8303</v>
      </c>
      <c r="Q3066" s="6">
        <f>E3066/D3066</f>
        <v>0.11294666666666667</v>
      </c>
      <c r="R3066">
        <f>IFERROR(ROUND(E3066/N3066,0),0)</f>
        <v>118</v>
      </c>
      <c r="S3066" t="str">
        <f t="shared" si="190"/>
        <v>theater</v>
      </c>
      <c r="T3066" t="str">
        <f t="shared" si="191"/>
        <v>spaces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0">
        <f t="shared" si="188"/>
        <v>41869.055231481485</v>
      </c>
      <c r="K3067">
        <v>1404523172</v>
      </c>
      <c r="L3067" s="10">
        <f t="shared" si="189"/>
        <v>41844.055231481485</v>
      </c>
      <c r="M3067" t="b">
        <v>0</v>
      </c>
      <c r="N3067">
        <v>2</v>
      </c>
      <c r="O3067" t="b">
        <v>0</v>
      </c>
      <c r="P3067" t="s">
        <v>8303</v>
      </c>
      <c r="Q3067" s="6">
        <f>E3067/D3067</f>
        <v>4.0000000000000002E-4</v>
      </c>
      <c r="R3067">
        <f>IFERROR(ROUND(E3067/N3067,0),0)</f>
        <v>5</v>
      </c>
      <c r="S3067" t="str">
        <f t="shared" si="190"/>
        <v>theater</v>
      </c>
      <c r="T3067" t="str">
        <f t="shared" si="191"/>
        <v>spaces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0">
        <f t="shared" si="188"/>
        <v>42580.228437500002</v>
      </c>
      <c r="K3068">
        <v>1465536537</v>
      </c>
      <c r="L3068" s="10">
        <f t="shared" si="189"/>
        <v>42550.228437500002</v>
      </c>
      <c r="M3068" t="b">
        <v>0</v>
      </c>
      <c r="N3068">
        <v>15</v>
      </c>
      <c r="O3068" t="b">
        <v>0</v>
      </c>
      <c r="P3068" t="s">
        <v>8303</v>
      </c>
      <c r="Q3068" s="6">
        <f>E3068/D3068</f>
        <v>0.11985714285714286</v>
      </c>
      <c r="R3068">
        <f>IFERROR(ROUND(E3068/N3068,0),0)</f>
        <v>2797</v>
      </c>
      <c r="S3068" t="str">
        <f t="shared" si="190"/>
        <v>theater</v>
      </c>
      <c r="T3068" t="str">
        <f t="shared" si="191"/>
        <v>spaces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0">
        <f t="shared" si="188"/>
        <v>42275.938414351855</v>
      </c>
      <c r="K3069">
        <v>1439245879</v>
      </c>
      <c r="L3069" s="10">
        <f t="shared" si="189"/>
        <v>42245.938414351855</v>
      </c>
      <c r="M3069" t="b">
        <v>0</v>
      </c>
      <c r="N3069">
        <v>1</v>
      </c>
      <c r="O3069" t="b">
        <v>0</v>
      </c>
      <c r="P3069" t="s">
        <v>8303</v>
      </c>
      <c r="Q3069" s="6">
        <f>E3069/D3069</f>
        <v>2.5000000000000001E-2</v>
      </c>
      <c r="R3069">
        <f>IFERROR(ROUND(E3069/N3069,0),0)</f>
        <v>200</v>
      </c>
      <c r="S3069" t="str">
        <f t="shared" si="190"/>
        <v>theater</v>
      </c>
      <c r="T3069" t="str">
        <f t="shared" si="191"/>
        <v>spaces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0">
        <f t="shared" si="188"/>
        <v>42312.691574074073</v>
      </c>
      <c r="K3070">
        <v>1442421352</v>
      </c>
      <c r="L3070" s="10">
        <f t="shared" si="189"/>
        <v>42282.691574074073</v>
      </c>
      <c r="M3070" t="b">
        <v>0</v>
      </c>
      <c r="N3070">
        <v>2</v>
      </c>
      <c r="O3070" t="b">
        <v>0</v>
      </c>
      <c r="P3070" t="s">
        <v>8303</v>
      </c>
      <c r="Q3070" s="6">
        <f>E3070/D3070</f>
        <v>6.9999999999999999E-4</v>
      </c>
      <c r="R3070">
        <f>IFERROR(ROUND(E3070/N3070,0),0)</f>
        <v>88</v>
      </c>
      <c r="S3070" t="str">
        <f t="shared" si="190"/>
        <v>theater</v>
      </c>
      <c r="T3070" t="str">
        <f t="shared" si="191"/>
        <v>spaces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0">
        <f t="shared" si="188"/>
        <v>42006.833726851852</v>
      </c>
      <c r="K3071">
        <v>1415995234</v>
      </c>
      <c r="L3071" s="10">
        <f t="shared" si="189"/>
        <v>41976.833726851852</v>
      </c>
      <c r="M3071" t="b">
        <v>0</v>
      </c>
      <c r="N3071">
        <v>7</v>
      </c>
      <c r="O3071" t="b">
        <v>0</v>
      </c>
      <c r="P3071" t="s">
        <v>8303</v>
      </c>
      <c r="Q3071" s="6">
        <f>E3071/D3071</f>
        <v>0.14099999999999999</v>
      </c>
      <c r="R3071">
        <f>IFERROR(ROUND(E3071/N3071,0),0)</f>
        <v>20</v>
      </c>
      <c r="S3071" t="str">
        <f t="shared" si="190"/>
        <v>theater</v>
      </c>
      <c r="T3071" t="str">
        <f t="shared" si="191"/>
        <v>spaces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0">
        <f t="shared" si="188"/>
        <v>42730.733437499999</v>
      </c>
      <c r="K3072">
        <v>1479317769</v>
      </c>
      <c r="L3072" s="10">
        <f t="shared" si="189"/>
        <v>42709.733437499999</v>
      </c>
      <c r="M3072" t="b">
        <v>0</v>
      </c>
      <c r="N3072">
        <v>16</v>
      </c>
      <c r="O3072" t="b">
        <v>0</v>
      </c>
      <c r="P3072" t="s">
        <v>8303</v>
      </c>
      <c r="Q3072" s="6">
        <f>E3072/D3072</f>
        <v>3.3399999999999999E-2</v>
      </c>
      <c r="R3072">
        <f>IFERROR(ROUND(E3072/N3072,0),0)</f>
        <v>21</v>
      </c>
      <c r="S3072" t="str">
        <f t="shared" si="190"/>
        <v>theater</v>
      </c>
      <c r="T3072" t="str">
        <f t="shared" si="191"/>
        <v>spaces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0">
        <f t="shared" si="188"/>
        <v>42134.249305555553</v>
      </c>
      <c r="K3073">
        <v>1428082481</v>
      </c>
      <c r="L3073" s="10">
        <f t="shared" si="189"/>
        <v>42116.732418981483</v>
      </c>
      <c r="M3073" t="b">
        <v>0</v>
      </c>
      <c r="N3073">
        <v>117</v>
      </c>
      <c r="O3073" t="b">
        <v>0</v>
      </c>
      <c r="P3073" t="s">
        <v>8303</v>
      </c>
      <c r="Q3073" s="6">
        <f>E3073/D3073</f>
        <v>0.59775</v>
      </c>
      <c r="R3073">
        <f>IFERROR(ROUND(E3073/N3073,0),0)</f>
        <v>61</v>
      </c>
      <c r="S3073" t="str">
        <f t="shared" si="190"/>
        <v>theater</v>
      </c>
      <c r="T3073" t="str">
        <f t="shared" si="191"/>
        <v>spaces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0">
        <f t="shared" si="188"/>
        <v>42692.073611111111</v>
      </c>
      <c r="K3074">
        <v>1476549262</v>
      </c>
      <c r="L3074" s="10">
        <f t="shared" si="189"/>
        <v>42677.690532407403</v>
      </c>
      <c r="M3074" t="b">
        <v>0</v>
      </c>
      <c r="N3074">
        <v>2</v>
      </c>
      <c r="O3074" t="b">
        <v>0</v>
      </c>
      <c r="P3074" t="s">
        <v>8303</v>
      </c>
      <c r="Q3074" s="6">
        <f>E3074/D3074</f>
        <v>1.6666666666666666E-4</v>
      </c>
      <c r="R3074">
        <f>IFERROR(ROUND(E3074/N3074,0),0)</f>
        <v>1</v>
      </c>
      <c r="S3074" t="str">
        <f t="shared" si="190"/>
        <v>theater</v>
      </c>
      <c r="T3074" t="str">
        <f t="shared" si="191"/>
        <v>spaces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0">
        <f t="shared" ref="J3075:J3138" si="192">(I3075/86400)+25569+(-5+24)</f>
        <v>42188.804861111115</v>
      </c>
      <c r="K3075">
        <v>1429287900</v>
      </c>
      <c r="L3075" s="10">
        <f t="shared" ref="L3075:L3138" si="193">(K3075/86400)+25569+(-5+24)</f>
        <v>42130.684027777781</v>
      </c>
      <c r="M3075" t="b">
        <v>0</v>
      </c>
      <c r="N3075">
        <v>7</v>
      </c>
      <c r="O3075" t="b">
        <v>0</v>
      </c>
      <c r="P3075" t="s">
        <v>8303</v>
      </c>
      <c r="Q3075" s="6">
        <f>E3075/D3075</f>
        <v>2.3035714285714285E-4</v>
      </c>
      <c r="R3075">
        <f>IFERROR(ROUND(E3075/N3075,0),0)</f>
        <v>92</v>
      </c>
      <c r="S3075" t="str">
        <f t="shared" ref="S3075:S3138" si="194">LEFT(P3075,FIND("/",P3075)-1)</f>
        <v>theater</v>
      </c>
      <c r="T3075" t="str">
        <f t="shared" ref="T3075:T3138" si="195">RIGHT(P3075,LEN(P3075)-FIND("/",P3075))</f>
        <v>spaces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0">
        <f t="shared" si="192"/>
        <v>42458.571284722224</v>
      </c>
      <c r="K3076">
        <v>1455025359</v>
      </c>
      <c r="L3076" s="10">
        <f t="shared" si="193"/>
        <v>42428.571284722224</v>
      </c>
      <c r="M3076" t="b">
        <v>0</v>
      </c>
      <c r="N3076">
        <v>3</v>
      </c>
      <c r="O3076" t="b">
        <v>0</v>
      </c>
      <c r="P3076" t="s">
        <v>8303</v>
      </c>
      <c r="Q3076" s="6">
        <f>E3076/D3076</f>
        <v>8.8000000000000003E-4</v>
      </c>
      <c r="R3076">
        <f>IFERROR(ROUND(E3076/N3076,0),0)</f>
        <v>7</v>
      </c>
      <c r="S3076" t="str">
        <f t="shared" si="194"/>
        <v>theater</v>
      </c>
      <c r="T3076" t="str">
        <f t="shared" si="195"/>
        <v>spaces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0">
        <f t="shared" si="192"/>
        <v>42620.102314814816</v>
      </c>
      <c r="K3077">
        <v>1467253640</v>
      </c>
      <c r="L3077" s="10">
        <f t="shared" si="193"/>
        <v>42570.102314814816</v>
      </c>
      <c r="M3077" t="b">
        <v>0</v>
      </c>
      <c r="N3077">
        <v>20</v>
      </c>
      <c r="O3077" t="b">
        <v>0</v>
      </c>
      <c r="P3077" t="s">
        <v>8303</v>
      </c>
      <c r="Q3077" s="6">
        <f>E3077/D3077</f>
        <v>8.6400000000000005E-2</v>
      </c>
      <c r="R3077">
        <f>IFERROR(ROUND(E3077/N3077,0),0)</f>
        <v>65</v>
      </c>
      <c r="S3077" t="str">
        <f t="shared" si="194"/>
        <v>theater</v>
      </c>
      <c r="T3077" t="str">
        <f t="shared" si="195"/>
        <v>spaces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0">
        <f t="shared" si="192"/>
        <v>42305.651886574073</v>
      </c>
      <c r="K3078">
        <v>1439221123</v>
      </c>
      <c r="L3078" s="10">
        <f t="shared" si="193"/>
        <v>42245.651886574073</v>
      </c>
      <c r="M3078" t="b">
        <v>0</v>
      </c>
      <c r="N3078">
        <v>50</v>
      </c>
      <c r="O3078" t="b">
        <v>0</v>
      </c>
      <c r="P3078" t="s">
        <v>8303</v>
      </c>
      <c r="Q3078" s="6">
        <f>E3078/D3078</f>
        <v>0.15060000000000001</v>
      </c>
      <c r="R3078">
        <f>IFERROR(ROUND(E3078/N3078,0),0)</f>
        <v>30</v>
      </c>
      <c r="S3078" t="str">
        <f t="shared" si="194"/>
        <v>theater</v>
      </c>
      <c r="T3078" t="str">
        <f t="shared" si="195"/>
        <v>spaces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0">
        <f t="shared" si="192"/>
        <v>42815.956921296296</v>
      </c>
      <c r="K3079">
        <v>1485903478</v>
      </c>
      <c r="L3079" s="10">
        <f t="shared" si="193"/>
        <v>42785.956921296296</v>
      </c>
      <c r="M3079" t="b">
        <v>0</v>
      </c>
      <c r="N3079">
        <v>2</v>
      </c>
      <c r="O3079" t="b">
        <v>0</v>
      </c>
      <c r="P3079" t="s">
        <v>8303</v>
      </c>
      <c r="Q3079" s="6">
        <f>E3079/D3079</f>
        <v>4.7727272727272731E-3</v>
      </c>
      <c r="R3079">
        <f>IFERROR(ROUND(E3079/N3079,0),0)</f>
        <v>53</v>
      </c>
      <c r="S3079" t="str">
        <f t="shared" si="194"/>
        <v>theater</v>
      </c>
      <c r="T3079" t="str">
        <f t="shared" si="195"/>
        <v>spaces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0">
        <f t="shared" si="192"/>
        <v>42080.138831018514</v>
      </c>
      <c r="K3080">
        <v>1422328795</v>
      </c>
      <c r="L3080" s="10">
        <f t="shared" si="193"/>
        <v>42050.138831018514</v>
      </c>
      <c r="M3080" t="b">
        <v>0</v>
      </c>
      <c r="N3080">
        <v>3</v>
      </c>
      <c r="O3080" t="b">
        <v>0</v>
      </c>
      <c r="P3080" t="s">
        <v>8303</v>
      </c>
      <c r="Q3080" s="6">
        <f>E3080/D3080</f>
        <v>1.1833333333333333E-3</v>
      </c>
      <c r="R3080">
        <f>IFERROR(ROUND(E3080/N3080,0),0)</f>
        <v>24</v>
      </c>
      <c r="S3080" t="str">
        <f t="shared" si="194"/>
        <v>theater</v>
      </c>
      <c r="T3080" t="str">
        <f t="shared" si="195"/>
        <v>spaces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0">
        <f t="shared" si="192"/>
        <v>42104.671701388885</v>
      </c>
      <c r="K3081">
        <v>1424452035</v>
      </c>
      <c r="L3081" s="10">
        <f t="shared" si="193"/>
        <v>42074.713368055556</v>
      </c>
      <c r="M3081" t="b">
        <v>0</v>
      </c>
      <c r="N3081">
        <v>27</v>
      </c>
      <c r="O3081" t="b">
        <v>0</v>
      </c>
      <c r="P3081" t="s">
        <v>8303</v>
      </c>
      <c r="Q3081" s="6">
        <f>E3081/D3081</f>
        <v>8.4173998587352451E-3</v>
      </c>
      <c r="R3081">
        <f>IFERROR(ROUND(E3081/N3081,0),0)</f>
        <v>416</v>
      </c>
      <c r="S3081" t="str">
        <f t="shared" si="194"/>
        <v>theater</v>
      </c>
      <c r="T3081" t="str">
        <f t="shared" si="195"/>
        <v>spaces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0">
        <f t="shared" si="192"/>
        <v>42019.0699537037</v>
      </c>
      <c r="K3082">
        <v>1414456844</v>
      </c>
      <c r="L3082" s="10">
        <f t="shared" si="193"/>
        <v>41959.028287037036</v>
      </c>
      <c r="M3082" t="b">
        <v>0</v>
      </c>
      <c r="N3082">
        <v>7</v>
      </c>
      <c r="O3082" t="b">
        <v>0</v>
      </c>
      <c r="P3082" t="s">
        <v>8303</v>
      </c>
      <c r="Q3082" s="6">
        <f>E3082/D3082</f>
        <v>1.8799999999999999E-4</v>
      </c>
      <c r="R3082">
        <f>IFERROR(ROUND(E3082/N3082,0),0)</f>
        <v>54</v>
      </c>
      <c r="S3082" t="str">
        <f t="shared" si="194"/>
        <v>theater</v>
      </c>
      <c r="T3082" t="str">
        <f t="shared" si="195"/>
        <v>spaces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0">
        <f t="shared" si="192"/>
        <v>42286.181608796294</v>
      </c>
      <c r="K3083">
        <v>1440130891</v>
      </c>
      <c r="L3083" s="10">
        <f t="shared" si="193"/>
        <v>42256.181608796294</v>
      </c>
      <c r="M3083" t="b">
        <v>0</v>
      </c>
      <c r="N3083">
        <v>5</v>
      </c>
      <c r="O3083" t="b">
        <v>0</v>
      </c>
      <c r="P3083" t="s">
        <v>8303</v>
      </c>
      <c r="Q3083" s="6">
        <f>E3083/D3083</f>
        <v>2.1029999999999998E-3</v>
      </c>
      <c r="R3083">
        <f>IFERROR(ROUND(E3083/N3083,0),0)</f>
        <v>421</v>
      </c>
      <c r="S3083" t="str">
        <f t="shared" si="194"/>
        <v>theater</v>
      </c>
      <c r="T3083" t="str">
        <f t="shared" si="195"/>
        <v>spaces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0">
        <f t="shared" si="192"/>
        <v>42342.96465277778</v>
      </c>
      <c r="K3084">
        <v>1445033346</v>
      </c>
      <c r="L3084" s="10">
        <f t="shared" si="193"/>
        <v>42312.922986111109</v>
      </c>
      <c r="M3084" t="b">
        <v>0</v>
      </c>
      <c r="N3084">
        <v>0</v>
      </c>
      <c r="O3084" t="b">
        <v>0</v>
      </c>
      <c r="P3084" t="s">
        <v>8303</v>
      </c>
      <c r="Q3084" s="6">
        <f>E3084/D3084</f>
        <v>0</v>
      </c>
      <c r="R3084">
        <f>IFERROR(ROUND(E3084/N3084,0),0)</f>
        <v>0</v>
      </c>
      <c r="S3084" t="str">
        <f t="shared" si="194"/>
        <v>theater</v>
      </c>
      <c r="T3084" t="str">
        <f t="shared" si="195"/>
        <v>spaces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0">
        <f t="shared" si="192"/>
        <v>41902.208333333336</v>
      </c>
      <c r="K3085">
        <v>1406986278</v>
      </c>
      <c r="L3085" s="10">
        <f t="shared" si="193"/>
        <v>41872.563402777778</v>
      </c>
      <c r="M3085" t="b">
        <v>0</v>
      </c>
      <c r="N3085">
        <v>3</v>
      </c>
      <c r="O3085" t="b">
        <v>0</v>
      </c>
      <c r="P3085" t="s">
        <v>8303</v>
      </c>
      <c r="Q3085" s="6">
        <f>E3085/D3085</f>
        <v>2.8E-3</v>
      </c>
      <c r="R3085">
        <f>IFERROR(ROUND(E3085/N3085,0),0)</f>
        <v>19</v>
      </c>
      <c r="S3085" t="str">
        <f t="shared" si="194"/>
        <v>theater</v>
      </c>
      <c r="T3085" t="str">
        <f t="shared" si="195"/>
        <v>spaces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0">
        <f t="shared" si="192"/>
        <v>42148.783333333333</v>
      </c>
      <c r="K3086">
        <v>1428340931</v>
      </c>
      <c r="L3086" s="10">
        <f t="shared" si="193"/>
        <v>42119.723738425921</v>
      </c>
      <c r="M3086" t="b">
        <v>0</v>
      </c>
      <c r="N3086">
        <v>6</v>
      </c>
      <c r="O3086" t="b">
        <v>0</v>
      </c>
      <c r="P3086" t="s">
        <v>8303</v>
      </c>
      <c r="Q3086" s="6">
        <f>E3086/D3086</f>
        <v>0.11579206701157921</v>
      </c>
      <c r="R3086">
        <f>IFERROR(ROUND(E3086/N3086,0),0)</f>
        <v>78</v>
      </c>
      <c r="S3086" t="str">
        <f t="shared" si="194"/>
        <v>theater</v>
      </c>
      <c r="T3086" t="str">
        <f t="shared" si="195"/>
        <v>spaces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0">
        <f t="shared" si="192"/>
        <v>42295.883784722224</v>
      </c>
      <c r="K3087">
        <v>1440969159</v>
      </c>
      <c r="L3087" s="10">
        <f t="shared" si="193"/>
        <v>42265.883784722224</v>
      </c>
      <c r="M3087" t="b">
        <v>0</v>
      </c>
      <c r="N3087">
        <v>9</v>
      </c>
      <c r="O3087" t="b">
        <v>0</v>
      </c>
      <c r="P3087" t="s">
        <v>8303</v>
      </c>
      <c r="Q3087" s="6">
        <f>E3087/D3087</f>
        <v>2.4400000000000002E-2</v>
      </c>
      <c r="R3087">
        <f>IFERROR(ROUND(E3087/N3087,0),0)</f>
        <v>68</v>
      </c>
      <c r="S3087" t="str">
        <f t="shared" si="194"/>
        <v>theater</v>
      </c>
      <c r="T3087" t="str">
        <f t="shared" si="195"/>
        <v>spaces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0">
        <f t="shared" si="192"/>
        <v>42252.67082175926</v>
      </c>
      <c r="K3088">
        <v>1434643559</v>
      </c>
      <c r="L3088" s="10">
        <f t="shared" si="193"/>
        <v>42192.67082175926</v>
      </c>
      <c r="M3088" t="b">
        <v>0</v>
      </c>
      <c r="N3088">
        <v>3</v>
      </c>
      <c r="O3088" t="b">
        <v>0</v>
      </c>
      <c r="P3088" t="s">
        <v>8303</v>
      </c>
      <c r="Q3088" s="6">
        <f>E3088/D3088</f>
        <v>2.5000000000000001E-3</v>
      </c>
      <c r="R3088">
        <f>IFERROR(ROUND(E3088/N3088,0),0)</f>
        <v>17</v>
      </c>
      <c r="S3088" t="str">
        <f t="shared" si="194"/>
        <v>theater</v>
      </c>
      <c r="T3088" t="str">
        <f t="shared" si="195"/>
        <v>spaces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0">
        <f t="shared" si="192"/>
        <v>42744.192013888889</v>
      </c>
      <c r="K3089">
        <v>1477107390</v>
      </c>
      <c r="L3089" s="10">
        <f t="shared" si="193"/>
        <v>42684.150347222225</v>
      </c>
      <c r="M3089" t="b">
        <v>0</v>
      </c>
      <c r="N3089">
        <v>2</v>
      </c>
      <c r="O3089" t="b">
        <v>0</v>
      </c>
      <c r="P3089" t="s">
        <v>8303</v>
      </c>
      <c r="Q3089" s="6">
        <f>E3089/D3089</f>
        <v>6.2500000000000003E-3</v>
      </c>
      <c r="R3089">
        <f>IFERROR(ROUND(E3089/N3089,0),0)</f>
        <v>63</v>
      </c>
      <c r="S3089" t="str">
        <f t="shared" si="194"/>
        <v>theater</v>
      </c>
      <c r="T3089" t="str">
        <f t="shared" si="195"/>
        <v>spaces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0">
        <f t="shared" si="192"/>
        <v>42031.570138888885</v>
      </c>
      <c r="K3090">
        <v>1418046247</v>
      </c>
      <c r="L3090" s="10">
        <f t="shared" si="193"/>
        <v>42000.57230324074</v>
      </c>
      <c r="M3090" t="b">
        <v>0</v>
      </c>
      <c r="N3090">
        <v>3</v>
      </c>
      <c r="O3090" t="b">
        <v>0</v>
      </c>
      <c r="P3090" t="s">
        <v>8303</v>
      </c>
      <c r="Q3090" s="6">
        <f>E3090/D3090</f>
        <v>1.9384615384615384E-3</v>
      </c>
      <c r="R3090">
        <f>IFERROR(ROUND(E3090/N3090,0),0)</f>
        <v>42</v>
      </c>
      <c r="S3090" t="str">
        <f t="shared" si="194"/>
        <v>theater</v>
      </c>
      <c r="T3090" t="str">
        <f t="shared" si="195"/>
        <v>spaces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0">
        <f t="shared" si="192"/>
        <v>42579.082638888889</v>
      </c>
      <c r="K3091">
        <v>1465304483</v>
      </c>
      <c r="L3091" s="10">
        <f t="shared" si="193"/>
        <v>42547.542627314819</v>
      </c>
      <c r="M3091" t="b">
        <v>0</v>
      </c>
      <c r="N3091">
        <v>45</v>
      </c>
      <c r="O3091" t="b">
        <v>0</v>
      </c>
      <c r="P3091" t="s">
        <v>8303</v>
      </c>
      <c r="Q3091" s="6">
        <f>E3091/D3091</f>
        <v>0.23416000000000001</v>
      </c>
      <c r="R3091">
        <f>IFERROR(ROUND(E3091/N3091,0),0)</f>
        <v>130</v>
      </c>
      <c r="S3091" t="str">
        <f t="shared" si="194"/>
        <v>theater</v>
      </c>
      <c r="T3091" t="str">
        <f t="shared" si="195"/>
        <v>spaces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0">
        <f t="shared" si="192"/>
        <v>42144.777141203704</v>
      </c>
      <c r="K3092">
        <v>1425325145</v>
      </c>
      <c r="L3092" s="10">
        <f t="shared" si="193"/>
        <v>42084.818807870368</v>
      </c>
      <c r="M3092" t="b">
        <v>0</v>
      </c>
      <c r="N3092">
        <v>9</v>
      </c>
      <c r="O3092" t="b">
        <v>0</v>
      </c>
      <c r="P3092" t="s">
        <v>8303</v>
      </c>
      <c r="Q3092" s="6">
        <f>E3092/D3092</f>
        <v>5.080888888888889E-2</v>
      </c>
      <c r="R3092">
        <f>IFERROR(ROUND(E3092/N3092,0),0)</f>
        <v>1270</v>
      </c>
      <c r="S3092" t="str">
        <f t="shared" si="194"/>
        <v>theater</v>
      </c>
      <c r="T3092" t="str">
        <f t="shared" si="195"/>
        <v>spaces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0">
        <f t="shared" si="192"/>
        <v>42615.948414351849</v>
      </c>
      <c r="K3093">
        <v>1468622743</v>
      </c>
      <c r="L3093" s="10">
        <f t="shared" si="193"/>
        <v>42585.948414351849</v>
      </c>
      <c r="M3093" t="b">
        <v>0</v>
      </c>
      <c r="N3093">
        <v>9</v>
      </c>
      <c r="O3093" t="b">
        <v>0</v>
      </c>
      <c r="P3093" t="s">
        <v>8303</v>
      </c>
      <c r="Q3093" s="6">
        <f>E3093/D3093</f>
        <v>0.15920000000000001</v>
      </c>
      <c r="R3093">
        <f>IFERROR(ROUND(E3093/N3093,0),0)</f>
        <v>88</v>
      </c>
      <c r="S3093" t="str">
        <f t="shared" si="194"/>
        <v>theater</v>
      </c>
      <c r="T3093" t="str">
        <f t="shared" si="195"/>
        <v>spaces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0">
        <f t="shared" si="192"/>
        <v>42311.916666666672</v>
      </c>
      <c r="K3094">
        <v>1441723912</v>
      </c>
      <c r="L3094" s="10">
        <f t="shared" si="193"/>
        <v>42274.619351851856</v>
      </c>
      <c r="M3094" t="b">
        <v>0</v>
      </c>
      <c r="N3094">
        <v>21</v>
      </c>
      <c r="O3094" t="b">
        <v>0</v>
      </c>
      <c r="P3094" t="s">
        <v>8303</v>
      </c>
      <c r="Q3094" s="6">
        <f>E3094/D3094</f>
        <v>1.1831900000000001E-2</v>
      </c>
      <c r="R3094">
        <f>IFERROR(ROUND(E3094/N3094,0),0)</f>
        <v>56</v>
      </c>
      <c r="S3094" t="str">
        <f t="shared" si="194"/>
        <v>theater</v>
      </c>
      <c r="T3094" t="str">
        <f t="shared" si="195"/>
        <v>spaces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0">
        <f t="shared" si="192"/>
        <v>41810.165972222225</v>
      </c>
      <c r="K3095">
        <v>1398980941</v>
      </c>
      <c r="L3095" s="10">
        <f t="shared" si="193"/>
        <v>41779.909039351856</v>
      </c>
      <c r="M3095" t="b">
        <v>0</v>
      </c>
      <c r="N3095">
        <v>17</v>
      </c>
      <c r="O3095" t="b">
        <v>0</v>
      </c>
      <c r="P3095" t="s">
        <v>8303</v>
      </c>
      <c r="Q3095" s="6">
        <f>E3095/D3095</f>
        <v>0.22750000000000001</v>
      </c>
      <c r="R3095">
        <f>IFERROR(ROUND(E3095/N3095,0),0)</f>
        <v>54</v>
      </c>
      <c r="S3095" t="str">
        <f t="shared" si="194"/>
        <v>theater</v>
      </c>
      <c r="T3095" t="str">
        <f t="shared" si="195"/>
        <v>spaces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0">
        <f t="shared" si="192"/>
        <v>42286.795787037037</v>
      </c>
      <c r="K3096">
        <v>1437591956</v>
      </c>
      <c r="L3096" s="10">
        <f t="shared" si="193"/>
        <v>42226.795787037037</v>
      </c>
      <c r="M3096" t="b">
        <v>0</v>
      </c>
      <c r="N3096">
        <v>1</v>
      </c>
      <c r="O3096" t="b">
        <v>0</v>
      </c>
      <c r="P3096" t="s">
        <v>8303</v>
      </c>
      <c r="Q3096" s="6">
        <f>E3096/D3096</f>
        <v>2.5000000000000001E-4</v>
      </c>
      <c r="R3096">
        <f>IFERROR(ROUND(E3096/N3096,0),0)</f>
        <v>25</v>
      </c>
      <c r="S3096" t="str">
        <f t="shared" si="194"/>
        <v>theater</v>
      </c>
      <c r="T3096" t="str">
        <f t="shared" si="195"/>
        <v>spaces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0">
        <f t="shared" si="192"/>
        <v>42602.025231481486</v>
      </c>
      <c r="K3097">
        <v>1464827780</v>
      </c>
      <c r="L3097" s="10">
        <f t="shared" si="193"/>
        <v>42542.025231481486</v>
      </c>
      <c r="M3097" t="b">
        <v>0</v>
      </c>
      <c r="N3097">
        <v>1</v>
      </c>
      <c r="O3097" t="b">
        <v>0</v>
      </c>
      <c r="P3097" t="s">
        <v>8303</v>
      </c>
      <c r="Q3097" s="6">
        <f>E3097/D3097</f>
        <v>3.351206434316354E-3</v>
      </c>
      <c r="R3097">
        <f>IFERROR(ROUND(E3097/N3097,0),0)</f>
        <v>50</v>
      </c>
      <c r="S3097" t="str">
        <f t="shared" si="194"/>
        <v>theater</v>
      </c>
      <c r="T3097" t="str">
        <f t="shared" si="195"/>
        <v>spaces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0">
        <f t="shared" si="192"/>
        <v>42163.825532407413</v>
      </c>
      <c r="K3098">
        <v>1429559326</v>
      </c>
      <c r="L3098" s="10">
        <f t="shared" si="193"/>
        <v>42133.825532407413</v>
      </c>
      <c r="M3098" t="b">
        <v>0</v>
      </c>
      <c r="N3098">
        <v>14</v>
      </c>
      <c r="O3098" t="b">
        <v>0</v>
      </c>
      <c r="P3098" t="s">
        <v>8303</v>
      </c>
      <c r="Q3098" s="6">
        <f>E3098/D3098</f>
        <v>3.9750000000000001E-2</v>
      </c>
      <c r="R3098">
        <f>IFERROR(ROUND(E3098/N3098,0),0)</f>
        <v>57</v>
      </c>
      <c r="S3098" t="str">
        <f t="shared" si="194"/>
        <v>theater</v>
      </c>
      <c r="T3098" t="str">
        <f t="shared" si="195"/>
        <v>spaces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0">
        <f t="shared" si="192"/>
        <v>42669.583333333328</v>
      </c>
      <c r="K3099">
        <v>1474027501</v>
      </c>
      <c r="L3099" s="10">
        <f t="shared" si="193"/>
        <v>42648.503483796296</v>
      </c>
      <c r="M3099" t="b">
        <v>0</v>
      </c>
      <c r="N3099">
        <v>42</v>
      </c>
      <c r="O3099" t="b">
        <v>0</v>
      </c>
      <c r="P3099" t="s">
        <v>8303</v>
      </c>
      <c r="Q3099" s="6">
        <f>E3099/D3099</f>
        <v>0.17150000000000001</v>
      </c>
      <c r="R3099">
        <f>IFERROR(ROUND(E3099/N3099,0),0)</f>
        <v>41</v>
      </c>
      <c r="S3099" t="str">
        <f t="shared" si="194"/>
        <v>theater</v>
      </c>
      <c r="T3099" t="str">
        <f t="shared" si="195"/>
        <v>spaces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0">
        <f t="shared" si="192"/>
        <v>42427.01180555555</v>
      </c>
      <c r="K3100">
        <v>1450724449</v>
      </c>
      <c r="L3100" s="10">
        <f t="shared" si="193"/>
        <v>42378.792233796295</v>
      </c>
      <c r="M3100" t="b">
        <v>0</v>
      </c>
      <c r="N3100">
        <v>27</v>
      </c>
      <c r="O3100" t="b">
        <v>0</v>
      </c>
      <c r="P3100" t="s">
        <v>8303</v>
      </c>
      <c r="Q3100" s="6">
        <f>E3100/D3100</f>
        <v>3.608004104669061E-2</v>
      </c>
      <c r="R3100">
        <f>IFERROR(ROUND(E3100/N3100,0),0)</f>
        <v>65</v>
      </c>
      <c r="S3100" t="str">
        <f t="shared" si="194"/>
        <v>theater</v>
      </c>
      <c r="T3100" t="str">
        <f t="shared" si="195"/>
        <v>spaces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0">
        <f t="shared" si="192"/>
        <v>42431.189710648148</v>
      </c>
      <c r="K3101">
        <v>1452659591</v>
      </c>
      <c r="L3101" s="10">
        <f t="shared" si="193"/>
        <v>42401.189710648148</v>
      </c>
      <c r="M3101" t="b">
        <v>0</v>
      </c>
      <c r="N3101">
        <v>5</v>
      </c>
      <c r="O3101" t="b">
        <v>0</v>
      </c>
      <c r="P3101" t="s">
        <v>8303</v>
      </c>
      <c r="Q3101" s="6">
        <f>E3101/D3101</f>
        <v>0.13900000000000001</v>
      </c>
      <c r="R3101">
        <f>IFERROR(ROUND(E3101/N3101,0),0)</f>
        <v>56</v>
      </c>
      <c r="S3101" t="str">
        <f t="shared" si="194"/>
        <v>theater</v>
      </c>
      <c r="T3101" t="str">
        <f t="shared" si="195"/>
        <v>spaces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0">
        <f t="shared" si="192"/>
        <v>41951.622395833336</v>
      </c>
      <c r="K3102">
        <v>1411224975</v>
      </c>
      <c r="L3102" s="10">
        <f t="shared" si="193"/>
        <v>41921.622395833336</v>
      </c>
      <c r="M3102" t="b">
        <v>0</v>
      </c>
      <c r="N3102">
        <v>13</v>
      </c>
      <c r="O3102" t="b">
        <v>0</v>
      </c>
      <c r="P3102" t="s">
        <v>8303</v>
      </c>
      <c r="Q3102" s="6">
        <f>E3102/D3102</f>
        <v>0.15225</v>
      </c>
      <c r="R3102">
        <f>IFERROR(ROUND(E3102/N3102,0),0)</f>
        <v>141</v>
      </c>
      <c r="S3102" t="str">
        <f t="shared" si="194"/>
        <v>theater</v>
      </c>
      <c r="T3102" t="str">
        <f t="shared" si="195"/>
        <v>spaces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0">
        <f t="shared" si="192"/>
        <v>42220.330555555556</v>
      </c>
      <c r="K3103">
        <v>1434445937</v>
      </c>
      <c r="L3103" s="10">
        <f t="shared" si="193"/>
        <v>42190.383530092593</v>
      </c>
      <c r="M3103" t="b">
        <v>0</v>
      </c>
      <c r="N3103">
        <v>12</v>
      </c>
      <c r="O3103" t="b">
        <v>0</v>
      </c>
      <c r="P3103" t="s">
        <v>8303</v>
      </c>
      <c r="Q3103" s="6">
        <f>E3103/D3103</f>
        <v>0.12</v>
      </c>
      <c r="R3103">
        <f>IFERROR(ROUND(E3103/N3103,0),0)</f>
        <v>25</v>
      </c>
      <c r="S3103" t="str">
        <f t="shared" si="194"/>
        <v>theater</v>
      </c>
      <c r="T3103" t="str">
        <f t="shared" si="195"/>
        <v>spaces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0">
        <f t="shared" si="192"/>
        <v>42624.340486111112</v>
      </c>
      <c r="K3104">
        <v>1467619818</v>
      </c>
      <c r="L3104" s="10">
        <f t="shared" si="193"/>
        <v>42574.340486111112</v>
      </c>
      <c r="M3104" t="b">
        <v>0</v>
      </c>
      <c r="N3104">
        <v>90</v>
      </c>
      <c r="O3104" t="b">
        <v>0</v>
      </c>
      <c r="P3104" t="s">
        <v>8303</v>
      </c>
      <c r="Q3104" s="6">
        <f>E3104/D3104</f>
        <v>0.391125</v>
      </c>
      <c r="R3104">
        <f>IFERROR(ROUND(E3104/N3104,0),0)</f>
        <v>70</v>
      </c>
      <c r="S3104" t="str">
        <f t="shared" si="194"/>
        <v>theater</v>
      </c>
      <c r="T3104" t="str">
        <f t="shared" si="195"/>
        <v>spaces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0">
        <f t="shared" si="192"/>
        <v>42186.156319444446</v>
      </c>
      <c r="K3105">
        <v>1428896706</v>
      </c>
      <c r="L3105" s="10">
        <f t="shared" si="193"/>
        <v>42126.156319444446</v>
      </c>
      <c r="M3105" t="b">
        <v>0</v>
      </c>
      <c r="N3105">
        <v>2</v>
      </c>
      <c r="O3105" t="b">
        <v>0</v>
      </c>
      <c r="P3105" t="s">
        <v>8303</v>
      </c>
      <c r="Q3105" s="6">
        <f>E3105/D3105</f>
        <v>2.6829268292682929E-3</v>
      </c>
      <c r="R3105">
        <f>IFERROR(ROUND(E3105/N3105,0),0)</f>
        <v>6</v>
      </c>
      <c r="S3105" t="str">
        <f t="shared" si="194"/>
        <v>theater</v>
      </c>
      <c r="T3105" t="str">
        <f t="shared" si="195"/>
        <v>spaces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0">
        <f t="shared" si="192"/>
        <v>42057.083333333328</v>
      </c>
      <c r="K3106">
        <v>1420235311</v>
      </c>
      <c r="L3106" s="10">
        <f t="shared" si="193"/>
        <v>42025.908692129626</v>
      </c>
      <c r="M3106" t="b">
        <v>0</v>
      </c>
      <c r="N3106">
        <v>5</v>
      </c>
      <c r="O3106" t="b">
        <v>0</v>
      </c>
      <c r="P3106" t="s">
        <v>8303</v>
      </c>
      <c r="Q3106" s="6">
        <f>E3106/D3106</f>
        <v>0.29625000000000001</v>
      </c>
      <c r="R3106">
        <f>IFERROR(ROUND(E3106/N3106,0),0)</f>
        <v>237</v>
      </c>
      <c r="S3106" t="str">
        <f t="shared" si="194"/>
        <v>theater</v>
      </c>
      <c r="T3106" t="str">
        <f t="shared" si="195"/>
        <v>spaces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0">
        <f t="shared" si="192"/>
        <v>41950.208333333336</v>
      </c>
      <c r="K3107">
        <v>1408986916</v>
      </c>
      <c r="L3107" s="10">
        <f t="shared" si="193"/>
        <v>41895.718935185185</v>
      </c>
      <c r="M3107" t="b">
        <v>0</v>
      </c>
      <c r="N3107">
        <v>31</v>
      </c>
      <c r="O3107" t="b">
        <v>0</v>
      </c>
      <c r="P3107" t="s">
        <v>8303</v>
      </c>
      <c r="Q3107" s="6">
        <f>E3107/D3107</f>
        <v>0.4236099230111206</v>
      </c>
      <c r="R3107">
        <f>IFERROR(ROUND(E3107/N3107,0),0)</f>
        <v>80</v>
      </c>
      <c r="S3107" t="str">
        <f t="shared" si="194"/>
        <v>theater</v>
      </c>
      <c r="T3107" t="str">
        <f t="shared" si="195"/>
        <v>spaces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0">
        <f t="shared" si="192"/>
        <v>42282.916666666672</v>
      </c>
      <c r="K3108">
        <v>1440497876</v>
      </c>
      <c r="L3108" s="10">
        <f t="shared" si="193"/>
        <v>42260.429120370369</v>
      </c>
      <c r="M3108" t="b">
        <v>0</v>
      </c>
      <c r="N3108">
        <v>4</v>
      </c>
      <c r="O3108" t="b">
        <v>0</v>
      </c>
      <c r="P3108" t="s">
        <v>8303</v>
      </c>
      <c r="Q3108" s="6">
        <f>E3108/D3108</f>
        <v>4.1000000000000002E-2</v>
      </c>
      <c r="R3108">
        <f>IFERROR(ROUND(E3108/N3108,0),0)</f>
        <v>10</v>
      </c>
      <c r="S3108" t="str">
        <f t="shared" si="194"/>
        <v>theater</v>
      </c>
      <c r="T3108" t="str">
        <f t="shared" si="195"/>
        <v>spaces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0">
        <f t="shared" si="192"/>
        <v>42154.814247685186</v>
      </c>
      <c r="K3109">
        <v>1430767951</v>
      </c>
      <c r="L3109" s="10">
        <f t="shared" si="193"/>
        <v>42147.814247685186</v>
      </c>
      <c r="M3109" t="b">
        <v>0</v>
      </c>
      <c r="N3109">
        <v>29</v>
      </c>
      <c r="O3109" t="b">
        <v>0</v>
      </c>
      <c r="P3109" t="s">
        <v>8303</v>
      </c>
      <c r="Q3109" s="6">
        <f>E3109/D3109</f>
        <v>0.197625</v>
      </c>
      <c r="R3109">
        <f>IFERROR(ROUND(E3109/N3109,0),0)</f>
        <v>273</v>
      </c>
      <c r="S3109" t="str">
        <f t="shared" si="194"/>
        <v>theater</v>
      </c>
      <c r="T3109" t="str">
        <f t="shared" si="195"/>
        <v>spaces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0">
        <f t="shared" si="192"/>
        <v>42141.638819444444</v>
      </c>
      <c r="K3110">
        <v>1425053994</v>
      </c>
      <c r="L3110" s="10">
        <f t="shared" si="193"/>
        <v>42081.680486111116</v>
      </c>
      <c r="M3110" t="b">
        <v>0</v>
      </c>
      <c r="N3110">
        <v>2</v>
      </c>
      <c r="O3110" t="b">
        <v>0</v>
      </c>
      <c r="P3110" t="s">
        <v>8303</v>
      </c>
      <c r="Q3110" s="6">
        <f>E3110/D3110</f>
        <v>5.1999999999999995E-4</v>
      </c>
      <c r="R3110">
        <f>IFERROR(ROUND(E3110/N3110,0),0)</f>
        <v>13</v>
      </c>
      <c r="S3110" t="str">
        <f t="shared" si="194"/>
        <v>theater</v>
      </c>
      <c r="T3110" t="str">
        <f t="shared" si="195"/>
        <v>spaces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0">
        <f t="shared" si="192"/>
        <v>41898.125115740739</v>
      </c>
      <c r="K3111">
        <v>1406170810</v>
      </c>
      <c r="L3111" s="10">
        <f t="shared" si="193"/>
        <v>41863.125115740739</v>
      </c>
      <c r="M3111" t="b">
        <v>0</v>
      </c>
      <c r="N3111">
        <v>114</v>
      </c>
      <c r="O3111" t="b">
        <v>0</v>
      </c>
      <c r="P3111" t="s">
        <v>8303</v>
      </c>
      <c r="Q3111" s="6">
        <f>E3111/D3111</f>
        <v>0.25030188679245285</v>
      </c>
      <c r="R3111">
        <f>IFERROR(ROUND(E3111/N3111,0),0)</f>
        <v>58</v>
      </c>
      <c r="S3111" t="str">
        <f t="shared" si="194"/>
        <v>theater</v>
      </c>
      <c r="T3111" t="str">
        <f t="shared" si="195"/>
        <v>spaces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0">
        <f t="shared" si="192"/>
        <v>42804.031469907408</v>
      </c>
      <c r="K3112">
        <v>1484009119</v>
      </c>
      <c r="L3112" s="10">
        <f t="shared" si="193"/>
        <v>42764.031469907408</v>
      </c>
      <c r="M3112" t="b">
        <v>0</v>
      </c>
      <c r="N3112">
        <v>1</v>
      </c>
      <c r="O3112" t="b">
        <v>0</v>
      </c>
      <c r="P3112" t="s">
        <v>8303</v>
      </c>
      <c r="Q3112" s="6">
        <f>E3112/D3112</f>
        <v>4.0000000000000002E-4</v>
      </c>
      <c r="R3112">
        <f>IFERROR(ROUND(E3112/N3112,0),0)</f>
        <v>10</v>
      </c>
      <c r="S3112" t="str">
        <f t="shared" si="194"/>
        <v>theater</v>
      </c>
      <c r="T3112" t="str">
        <f t="shared" si="195"/>
        <v>spaces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0">
        <f t="shared" si="192"/>
        <v>41935.595138888893</v>
      </c>
      <c r="K3113">
        <v>1409753820</v>
      </c>
      <c r="L3113" s="10">
        <f t="shared" si="193"/>
        <v>41904.595138888893</v>
      </c>
      <c r="M3113" t="b">
        <v>0</v>
      </c>
      <c r="N3113">
        <v>76</v>
      </c>
      <c r="O3113" t="b">
        <v>0</v>
      </c>
      <c r="P3113" t="s">
        <v>8303</v>
      </c>
      <c r="Q3113" s="6">
        <f>E3113/D3113</f>
        <v>0.26640000000000003</v>
      </c>
      <c r="R3113">
        <f>IFERROR(ROUND(E3113/N3113,0),0)</f>
        <v>70</v>
      </c>
      <c r="S3113" t="str">
        <f t="shared" si="194"/>
        <v>theater</v>
      </c>
      <c r="T3113" t="str">
        <f t="shared" si="195"/>
        <v>spaces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0">
        <f t="shared" si="192"/>
        <v>42694.121921296297</v>
      </c>
      <c r="K3114">
        <v>1472784934</v>
      </c>
      <c r="L3114" s="10">
        <f t="shared" si="193"/>
        <v>42634.121921296297</v>
      </c>
      <c r="M3114" t="b">
        <v>0</v>
      </c>
      <c r="N3114">
        <v>9</v>
      </c>
      <c r="O3114" t="b">
        <v>0</v>
      </c>
      <c r="P3114" t="s">
        <v>8303</v>
      </c>
      <c r="Q3114" s="6">
        <f>E3114/D3114</f>
        <v>4.7363636363636365E-2</v>
      </c>
      <c r="R3114">
        <f>IFERROR(ROUND(E3114/N3114,0),0)</f>
        <v>58</v>
      </c>
      <c r="S3114" t="str">
        <f t="shared" si="194"/>
        <v>theater</v>
      </c>
      <c r="T3114" t="str">
        <f t="shared" si="195"/>
        <v>spaces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0">
        <f t="shared" si="192"/>
        <v>42130.731273148151</v>
      </c>
      <c r="K3115">
        <v>1426699982</v>
      </c>
      <c r="L3115" s="10">
        <f t="shared" si="193"/>
        <v>42100.731273148151</v>
      </c>
      <c r="M3115" t="b">
        <v>0</v>
      </c>
      <c r="N3115">
        <v>37</v>
      </c>
      <c r="O3115" t="b">
        <v>0</v>
      </c>
      <c r="P3115" t="s">
        <v>8303</v>
      </c>
      <c r="Q3115" s="6">
        <f>E3115/D3115</f>
        <v>4.2435339894712751E-2</v>
      </c>
      <c r="R3115">
        <f>IFERROR(ROUND(E3115/N3115,0),0)</f>
        <v>125</v>
      </c>
      <c r="S3115" t="str">
        <f t="shared" si="194"/>
        <v>theater</v>
      </c>
      <c r="T3115" t="str">
        <f t="shared" si="195"/>
        <v>spaces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0">
        <f t="shared" si="192"/>
        <v>41922.632523148146</v>
      </c>
      <c r="K3116">
        <v>1406128250</v>
      </c>
      <c r="L3116" s="10">
        <f t="shared" si="193"/>
        <v>41862.632523148146</v>
      </c>
      <c r="M3116" t="b">
        <v>0</v>
      </c>
      <c r="N3116">
        <v>0</v>
      </c>
      <c r="O3116" t="b">
        <v>0</v>
      </c>
      <c r="P3116" t="s">
        <v>8303</v>
      </c>
      <c r="Q3116" s="6">
        <f>E3116/D3116</f>
        <v>0</v>
      </c>
      <c r="R3116">
        <f>IFERROR(ROUND(E3116/N3116,0),0)</f>
        <v>0</v>
      </c>
      <c r="S3116" t="str">
        <f t="shared" si="194"/>
        <v>theater</v>
      </c>
      <c r="T3116" t="str">
        <f t="shared" si="195"/>
        <v>spaces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0">
        <f t="shared" si="192"/>
        <v>42545.447071759263</v>
      </c>
      <c r="K3117">
        <v>1462531427</v>
      </c>
      <c r="L3117" s="10">
        <f t="shared" si="193"/>
        <v>42515.447071759263</v>
      </c>
      <c r="M3117" t="b">
        <v>0</v>
      </c>
      <c r="N3117">
        <v>1</v>
      </c>
      <c r="O3117" t="b">
        <v>0</v>
      </c>
      <c r="P3117" t="s">
        <v>8303</v>
      </c>
      <c r="Q3117" s="6">
        <f>E3117/D3117</f>
        <v>0.03</v>
      </c>
      <c r="R3117">
        <f>IFERROR(ROUND(E3117/N3117,0),0)</f>
        <v>300</v>
      </c>
      <c r="S3117" t="str">
        <f t="shared" si="194"/>
        <v>theater</v>
      </c>
      <c r="T3117" t="str">
        <f t="shared" si="195"/>
        <v>spaces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0">
        <f t="shared" si="192"/>
        <v>42114.515335648146</v>
      </c>
      <c r="K3118">
        <v>1426681325</v>
      </c>
      <c r="L3118" s="10">
        <f t="shared" si="193"/>
        <v>42100.515335648146</v>
      </c>
      <c r="M3118" t="b">
        <v>0</v>
      </c>
      <c r="N3118">
        <v>10</v>
      </c>
      <c r="O3118" t="b">
        <v>0</v>
      </c>
      <c r="P3118" t="s">
        <v>8303</v>
      </c>
      <c r="Q3118" s="6">
        <f>E3118/D3118</f>
        <v>0.57333333333333336</v>
      </c>
      <c r="R3118">
        <f>IFERROR(ROUND(E3118/N3118,0),0)</f>
        <v>43</v>
      </c>
      <c r="S3118" t="str">
        <f t="shared" si="194"/>
        <v>theater</v>
      </c>
      <c r="T3118" t="str">
        <f t="shared" si="195"/>
        <v>spaces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0">
        <f t="shared" si="192"/>
        <v>42536.55</v>
      </c>
      <c r="K3119">
        <v>1463648360</v>
      </c>
      <c r="L3119" s="10">
        <f t="shared" si="193"/>
        <v>42528.374537037038</v>
      </c>
      <c r="M3119" t="b">
        <v>0</v>
      </c>
      <c r="N3119">
        <v>1</v>
      </c>
      <c r="O3119" t="b">
        <v>0</v>
      </c>
      <c r="P3119" t="s">
        <v>8303</v>
      </c>
      <c r="Q3119" s="6">
        <f>E3119/D3119</f>
        <v>1E-3</v>
      </c>
      <c r="R3119">
        <f>IFERROR(ROUND(E3119/N3119,0),0)</f>
        <v>1</v>
      </c>
      <c r="S3119" t="str">
        <f t="shared" si="194"/>
        <v>theater</v>
      </c>
      <c r="T3119" t="str">
        <f t="shared" si="195"/>
        <v>spaces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0">
        <f t="shared" si="192"/>
        <v>42572.649571759262</v>
      </c>
      <c r="K3120">
        <v>1465832123</v>
      </c>
      <c r="L3120" s="10">
        <f t="shared" si="193"/>
        <v>42553.649571759262</v>
      </c>
      <c r="M3120" t="b">
        <v>0</v>
      </c>
      <c r="N3120">
        <v>2</v>
      </c>
      <c r="O3120" t="b">
        <v>0</v>
      </c>
      <c r="P3120" t="s">
        <v>8303</v>
      </c>
      <c r="Q3120" s="6">
        <f>E3120/D3120</f>
        <v>3.0999999999999999E-3</v>
      </c>
      <c r="R3120">
        <f>IFERROR(ROUND(E3120/N3120,0),0)</f>
        <v>775</v>
      </c>
      <c r="S3120" t="str">
        <f t="shared" si="194"/>
        <v>theater</v>
      </c>
      <c r="T3120" t="str">
        <f t="shared" si="195"/>
        <v>spaces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0">
        <f t="shared" si="192"/>
        <v>42109.003842592589</v>
      </c>
      <c r="K3121">
        <v>1424826332</v>
      </c>
      <c r="L3121" s="10">
        <f t="shared" si="193"/>
        <v>42079.04550925926</v>
      </c>
      <c r="M3121" t="b">
        <v>0</v>
      </c>
      <c r="N3121">
        <v>1</v>
      </c>
      <c r="O3121" t="b">
        <v>0</v>
      </c>
      <c r="P3121" t="s">
        <v>8303</v>
      </c>
      <c r="Q3121" s="6">
        <f>E3121/D3121</f>
        <v>5.0000000000000001E-4</v>
      </c>
      <c r="R3121">
        <f>IFERROR(ROUND(E3121/N3121,0),0)</f>
        <v>5</v>
      </c>
      <c r="S3121" t="str">
        <f t="shared" si="194"/>
        <v>theater</v>
      </c>
      <c r="T3121" t="str">
        <f t="shared" si="195"/>
        <v>spaces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0">
        <f t="shared" si="192"/>
        <v>42514.900416666671</v>
      </c>
      <c r="K3122">
        <v>1457303796</v>
      </c>
      <c r="L3122" s="10">
        <f t="shared" si="193"/>
        <v>42454.942083333328</v>
      </c>
      <c r="M3122" t="b">
        <v>0</v>
      </c>
      <c r="N3122">
        <v>10</v>
      </c>
      <c r="O3122" t="b">
        <v>0</v>
      </c>
      <c r="P3122" t="s">
        <v>8303</v>
      </c>
      <c r="Q3122" s="6">
        <f>E3122/D3122</f>
        <v>9.8461538461538464E-5</v>
      </c>
      <c r="R3122">
        <f>IFERROR(ROUND(E3122/N3122,0),0)</f>
        <v>13</v>
      </c>
      <c r="S3122" t="str">
        <f t="shared" si="194"/>
        <v>theater</v>
      </c>
      <c r="T3122" t="str">
        <f t="shared" si="195"/>
        <v>spaces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0">
        <f t="shared" si="192"/>
        <v>41927.679803240739</v>
      </c>
      <c r="K3123">
        <v>1406564335</v>
      </c>
      <c r="L3123" s="10">
        <f t="shared" si="193"/>
        <v>41867.679803240739</v>
      </c>
      <c r="M3123" t="b">
        <v>0</v>
      </c>
      <c r="N3123">
        <v>1</v>
      </c>
      <c r="O3123" t="b">
        <v>0</v>
      </c>
      <c r="P3123" t="s">
        <v>8303</v>
      </c>
      <c r="Q3123" s="6">
        <f>E3123/D3123</f>
        <v>6.6666666666666671E-3</v>
      </c>
      <c r="R3123">
        <f>IFERROR(ROUND(E3123/N3123,0),0)</f>
        <v>10</v>
      </c>
      <c r="S3123" t="str">
        <f t="shared" si="194"/>
        <v>theater</v>
      </c>
      <c r="T3123" t="str">
        <f t="shared" si="195"/>
        <v>spaces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0">
        <f t="shared" si="192"/>
        <v>42702.973750000005</v>
      </c>
      <c r="K3124">
        <v>1478298132</v>
      </c>
      <c r="L3124" s="10">
        <f t="shared" si="193"/>
        <v>42697.932083333333</v>
      </c>
      <c r="M3124" t="b">
        <v>0</v>
      </c>
      <c r="N3124">
        <v>2</v>
      </c>
      <c r="O3124" t="b">
        <v>0</v>
      </c>
      <c r="P3124" t="s">
        <v>8303</v>
      </c>
      <c r="Q3124" s="6">
        <f>E3124/D3124</f>
        <v>0.58291457286432158</v>
      </c>
      <c r="R3124">
        <f>IFERROR(ROUND(E3124/N3124,0),0)</f>
        <v>58</v>
      </c>
      <c r="S3124" t="str">
        <f t="shared" si="194"/>
        <v>theater</v>
      </c>
      <c r="T3124" t="str">
        <f t="shared" si="195"/>
        <v>spaces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0">
        <f t="shared" si="192"/>
        <v>42579.993032407408</v>
      </c>
      <c r="K3125">
        <v>1465516198</v>
      </c>
      <c r="L3125" s="10">
        <f t="shared" si="193"/>
        <v>42549.993032407408</v>
      </c>
      <c r="M3125" t="b">
        <v>0</v>
      </c>
      <c r="N3125">
        <v>348</v>
      </c>
      <c r="O3125" t="b">
        <v>0</v>
      </c>
      <c r="P3125" t="s">
        <v>8303</v>
      </c>
      <c r="Q3125" s="6">
        <f>E3125/D3125</f>
        <v>0.68153600000000003</v>
      </c>
      <c r="R3125">
        <f>IFERROR(ROUND(E3125/N3125,0),0)</f>
        <v>245</v>
      </c>
      <c r="S3125" t="str">
        <f t="shared" si="194"/>
        <v>theater</v>
      </c>
      <c r="T3125" t="str">
        <f t="shared" si="195"/>
        <v>spaces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0">
        <f t="shared" si="192"/>
        <v>42056.780104166668</v>
      </c>
      <c r="K3126">
        <v>1417718601</v>
      </c>
      <c r="L3126" s="10">
        <f t="shared" si="193"/>
        <v>41996.780104166668</v>
      </c>
      <c r="M3126" t="b">
        <v>0</v>
      </c>
      <c r="N3126">
        <v>4</v>
      </c>
      <c r="O3126" t="b">
        <v>0</v>
      </c>
      <c r="P3126" t="s">
        <v>8303</v>
      </c>
      <c r="Q3126" s="6">
        <f>E3126/D3126</f>
        <v>3.2499999999999997E-5</v>
      </c>
      <c r="R3126">
        <f>IFERROR(ROUND(E3126/N3126,0),0)</f>
        <v>7</v>
      </c>
      <c r="S3126" t="str">
        <f t="shared" si="194"/>
        <v>theater</v>
      </c>
      <c r="T3126" t="str">
        <f t="shared" si="195"/>
        <v>spaces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0">
        <f t="shared" si="192"/>
        <v>42395.20685185185</v>
      </c>
      <c r="K3127">
        <v>1449550672</v>
      </c>
      <c r="L3127" s="10">
        <f t="shared" si="193"/>
        <v>42365.20685185185</v>
      </c>
      <c r="M3127" t="b">
        <v>0</v>
      </c>
      <c r="N3127">
        <v>0</v>
      </c>
      <c r="O3127" t="b">
        <v>0</v>
      </c>
      <c r="P3127" t="s">
        <v>8303</v>
      </c>
      <c r="Q3127" s="6">
        <f>E3127/D3127</f>
        <v>0</v>
      </c>
      <c r="R3127">
        <f>IFERROR(ROUND(E3127/N3127,0),0)</f>
        <v>0</v>
      </c>
      <c r="S3127" t="str">
        <f t="shared" si="194"/>
        <v>theater</v>
      </c>
      <c r="T3127" t="str">
        <f t="shared" si="195"/>
        <v>spaces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0">
        <f t="shared" si="192"/>
        <v>42475.976412037038</v>
      </c>
      <c r="K3128">
        <v>1456532762</v>
      </c>
      <c r="L3128" s="10">
        <f t="shared" si="193"/>
        <v>42446.018078703702</v>
      </c>
      <c r="M3128" t="b">
        <v>0</v>
      </c>
      <c r="N3128">
        <v>17</v>
      </c>
      <c r="O3128" t="b">
        <v>0</v>
      </c>
      <c r="P3128" t="s">
        <v>8303</v>
      </c>
      <c r="Q3128" s="6">
        <f>E3128/D3128</f>
        <v>4.1599999999999998E-2</v>
      </c>
      <c r="R3128">
        <f>IFERROR(ROUND(E3128/N3128,0),0)</f>
        <v>61</v>
      </c>
      <c r="S3128" t="str">
        <f t="shared" si="194"/>
        <v>theater</v>
      </c>
      <c r="T3128" t="str">
        <f t="shared" si="195"/>
        <v>spaces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0">
        <f t="shared" si="192"/>
        <v>42083.856817129628</v>
      </c>
      <c r="K3129">
        <v>1422650029</v>
      </c>
      <c r="L3129" s="10">
        <f t="shared" si="193"/>
        <v>42053.856817129628</v>
      </c>
      <c r="M3129" t="b">
        <v>0</v>
      </c>
      <c r="N3129">
        <v>0</v>
      </c>
      <c r="O3129" t="b">
        <v>0</v>
      </c>
      <c r="P3129" t="s">
        <v>8303</v>
      </c>
      <c r="Q3129" s="6">
        <f>E3129/D3129</f>
        <v>0</v>
      </c>
      <c r="R3129">
        <f>IFERROR(ROUND(E3129/N3129,0),0)</f>
        <v>0</v>
      </c>
      <c r="S3129" t="str">
        <f t="shared" si="194"/>
        <v>theater</v>
      </c>
      <c r="T3129" t="str">
        <f t="shared" si="195"/>
        <v>spaces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0">
        <f t="shared" si="192"/>
        <v>42829.784039351856</v>
      </c>
      <c r="K3130">
        <v>1487101741</v>
      </c>
      <c r="L3130" s="10">
        <f t="shared" si="193"/>
        <v>42799.825706018513</v>
      </c>
      <c r="M3130" t="b">
        <v>0</v>
      </c>
      <c r="N3130">
        <v>117</v>
      </c>
      <c r="O3130" t="b">
        <v>0</v>
      </c>
      <c r="P3130" t="s">
        <v>8271</v>
      </c>
      <c r="Q3130" s="6">
        <f>E3130/D3130</f>
        <v>1.0860666666666667</v>
      </c>
      <c r="R3130">
        <f>IFERROR(ROUND(E3130/N3130,0),0)</f>
        <v>139</v>
      </c>
      <c r="S3130" t="str">
        <f t="shared" si="194"/>
        <v>theater</v>
      </c>
      <c r="T3130" t="str">
        <f t="shared" si="195"/>
        <v>plays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0">
        <f t="shared" si="192"/>
        <v>42862.801145833335</v>
      </c>
      <c r="K3131">
        <v>1489090419</v>
      </c>
      <c r="L3131" s="10">
        <f t="shared" si="193"/>
        <v>42822.842812499999</v>
      </c>
      <c r="M3131" t="b">
        <v>0</v>
      </c>
      <c r="N3131">
        <v>1</v>
      </c>
      <c r="O3131" t="b">
        <v>0</v>
      </c>
      <c r="P3131" t="s">
        <v>8271</v>
      </c>
      <c r="Q3131" s="6">
        <f>E3131/D3131</f>
        <v>8.0000000000000002E-3</v>
      </c>
      <c r="R3131">
        <f>IFERROR(ROUND(E3131/N3131,0),0)</f>
        <v>10</v>
      </c>
      <c r="S3131" t="str">
        <f t="shared" si="194"/>
        <v>theater</v>
      </c>
      <c r="T3131" t="str">
        <f t="shared" si="195"/>
        <v>plays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0">
        <f t="shared" si="192"/>
        <v>42858.207638888889</v>
      </c>
      <c r="K3132">
        <v>1489504916</v>
      </c>
      <c r="L3132" s="10">
        <f t="shared" si="193"/>
        <v>42827.640231481477</v>
      </c>
      <c r="M3132" t="b">
        <v>0</v>
      </c>
      <c r="N3132">
        <v>4</v>
      </c>
      <c r="O3132" t="b">
        <v>0</v>
      </c>
      <c r="P3132" t="s">
        <v>8271</v>
      </c>
      <c r="Q3132" s="6">
        <f>E3132/D3132</f>
        <v>3.7499999999999999E-2</v>
      </c>
      <c r="R3132">
        <f>IFERROR(ROUND(E3132/N3132,0),0)</f>
        <v>94</v>
      </c>
      <c r="S3132" t="str">
        <f t="shared" si="194"/>
        <v>theater</v>
      </c>
      <c r="T3132" t="str">
        <f t="shared" si="195"/>
        <v>plays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0">
        <f t="shared" si="192"/>
        <v>42852.537557870368</v>
      </c>
      <c r="K3133">
        <v>1489067645</v>
      </c>
      <c r="L3133" s="10">
        <f t="shared" si="193"/>
        <v>42822.579224537039</v>
      </c>
      <c r="M3133" t="b">
        <v>0</v>
      </c>
      <c r="N3133">
        <v>12</v>
      </c>
      <c r="O3133" t="b">
        <v>0</v>
      </c>
      <c r="P3133" t="s">
        <v>8271</v>
      </c>
      <c r="Q3133" s="6">
        <f>E3133/D3133</f>
        <v>0.15731707317073171</v>
      </c>
      <c r="R3133">
        <f>IFERROR(ROUND(E3133/N3133,0),0)</f>
        <v>54</v>
      </c>
      <c r="S3133" t="str">
        <f t="shared" si="194"/>
        <v>theater</v>
      </c>
      <c r="T3133" t="str">
        <f t="shared" si="195"/>
        <v>plays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0">
        <f t="shared" si="192"/>
        <v>42865.308564814812</v>
      </c>
      <c r="K3134">
        <v>1487579060</v>
      </c>
      <c r="L3134" s="10">
        <f t="shared" si="193"/>
        <v>42805.350231481483</v>
      </c>
      <c r="M3134" t="b">
        <v>0</v>
      </c>
      <c r="N3134">
        <v>1</v>
      </c>
      <c r="O3134" t="b">
        <v>0</v>
      </c>
      <c r="P3134" t="s">
        <v>8271</v>
      </c>
      <c r="Q3134" s="6">
        <f>E3134/D3134</f>
        <v>3.3333333333333332E-4</v>
      </c>
      <c r="R3134">
        <f>IFERROR(ROUND(E3134/N3134,0),0)</f>
        <v>10</v>
      </c>
      <c r="S3134" t="str">
        <f t="shared" si="194"/>
        <v>theater</v>
      </c>
      <c r="T3134" t="str">
        <f t="shared" si="195"/>
        <v>plays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0">
        <f t="shared" si="192"/>
        <v>42837.523541666669</v>
      </c>
      <c r="K3135">
        <v>1487770434</v>
      </c>
      <c r="L3135" s="10">
        <f t="shared" si="193"/>
        <v>42807.565208333333</v>
      </c>
      <c r="M3135" t="b">
        <v>0</v>
      </c>
      <c r="N3135">
        <v>16</v>
      </c>
      <c r="O3135" t="b">
        <v>0</v>
      </c>
      <c r="P3135" t="s">
        <v>8271</v>
      </c>
      <c r="Q3135" s="6">
        <f>E3135/D3135</f>
        <v>1.08</v>
      </c>
      <c r="R3135">
        <f>IFERROR(ROUND(E3135/N3135,0),0)</f>
        <v>34</v>
      </c>
      <c r="S3135" t="str">
        <f t="shared" si="194"/>
        <v>theater</v>
      </c>
      <c r="T3135" t="str">
        <f t="shared" si="195"/>
        <v>plays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0">
        <f t="shared" si="192"/>
        <v>42840.678460648152</v>
      </c>
      <c r="K3136">
        <v>1488820619</v>
      </c>
      <c r="L3136" s="10">
        <f t="shared" si="193"/>
        <v>42819.720127314809</v>
      </c>
      <c r="M3136" t="b">
        <v>0</v>
      </c>
      <c r="N3136">
        <v>12</v>
      </c>
      <c r="O3136" t="b">
        <v>0</v>
      </c>
      <c r="P3136" t="s">
        <v>8271</v>
      </c>
      <c r="Q3136" s="6">
        <f>E3136/D3136</f>
        <v>0.22500000000000001</v>
      </c>
      <c r="R3136">
        <f>IFERROR(ROUND(E3136/N3136,0),0)</f>
        <v>19</v>
      </c>
      <c r="S3136" t="str">
        <f t="shared" si="194"/>
        <v>theater</v>
      </c>
      <c r="T3136" t="str">
        <f t="shared" si="195"/>
        <v>plays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0">
        <f t="shared" si="192"/>
        <v>42848.151863425926</v>
      </c>
      <c r="K3137">
        <v>1489376321</v>
      </c>
      <c r="L3137" s="10">
        <f t="shared" si="193"/>
        <v>42826.151863425926</v>
      </c>
      <c r="M3137" t="b">
        <v>0</v>
      </c>
      <c r="N3137">
        <v>7</v>
      </c>
      <c r="O3137" t="b">
        <v>0</v>
      </c>
      <c r="P3137" t="s">
        <v>8271</v>
      </c>
      <c r="Q3137" s="6">
        <f>E3137/D3137</f>
        <v>0.20849420849420849</v>
      </c>
      <c r="R3137">
        <f>IFERROR(ROUND(E3137/N3137,0),0)</f>
        <v>23</v>
      </c>
      <c r="S3137" t="str">
        <f t="shared" si="194"/>
        <v>theater</v>
      </c>
      <c r="T3137" t="str">
        <f t="shared" si="195"/>
        <v>plays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0">
        <f t="shared" si="192"/>
        <v>42844.957638888889</v>
      </c>
      <c r="K3138">
        <v>1487847954</v>
      </c>
      <c r="L3138" s="10">
        <f t="shared" si="193"/>
        <v>42808.462430555555</v>
      </c>
      <c r="M3138" t="b">
        <v>0</v>
      </c>
      <c r="N3138">
        <v>22</v>
      </c>
      <c r="O3138" t="b">
        <v>0</v>
      </c>
      <c r="P3138" t="s">
        <v>8271</v>
      </c>
      <c r="Q3138" s="6">
        <f>E3138/D3138</f>
        <v>1.278</v>
      </c>
      <c r="R3138">
        <f>IFERROR(ROUND(E3138/N3138,0),0)</f>
        <v>29</v>
      </c>
      <c r="S3138" t="str">
        <f t="shared" si="194"/>
        <v>theater</v>
      </c>
      <c r="T3138" t="str">
        <f t="shared" si="195"/>
        <v>plays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0">
        <f t="shared" ref="J3139:J3202" si="196">(I3139/86400)+25569+(-5+24)</f>
        <v>42877.8</v>
      </c>
      <c r="K3139">
        <v>1489439669</v>
      </c>
      <c r="L3139" s="10">
        <f t="shared" ref="L3139:L3202" si="197">(K3139/86400)+25569+(-5+24)</f>
        <v>42826.885057870371</v>
      </c>
      <c r="M3139" t="b">
        <v>0</v>
      </c>
      <c r="N3139">
        <v>1</v>
      </c>
      <c r="O3139" t="b">
        <v>0</v>
      </c>
      <c r="P3139" t="s">
        <v>8271</v>
      </c>
      <c r="Q3139" s="6">
        <f>E3139/D3139</f>
        <v>3.3333333333333333E-2</v>
      </c>
      <c r="R3139">
        <f>IFERROR(ROUND(E3139/N3139,0),0)</f>
        <v>50</v>
      </c>
      <c r="S3139" t="str">
        <f t="shared" ref="S3139:S3202" si="198">LEFT(P3139,FIND("/",P3139)-1)</f>
        <v>theater</v>
      </c>
      <c r="T3139" t="str">
        <f t="shared" ref="T3139:T3202" si="199">RIGHT(P3139,LEN(P3139)-FIND("/",P3139))</f>
        <v>plays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0">
        <f t="shared" si="196"/>
        <v>42847.645914351851</v>
      </c>
      <c r="K3140">
        <v>1489591807</v>
      </c>
      <c r="L3140" s="10">
        <f t="shared" si="197"/>
        <v>42828.645914351851</v>
      </c>
      <c r="M3140" t="b">
        <v>0</v>
      </c>
      <c r="N3140">
        <v>0</v>
      </c>
      <c r="O3140" t="b">
        <v>0</v>
      </c>
      <c r="P3140" t="s">
        <v>8271</v>
      </c>
      <c r="Q3140" s="6">
        <f>E3140/D3140</f>
        <v>0</v>
      </c>
      <c r="R3140">
        <f>IFERROR(ROUND(E3140/N3140,0),0)</f>
        <v>0</v>
      </c>
      <c r="S3140" t="str">
        <f t="shared" si="198"/>
        <v>theater</v>
      </c>
      <c r="T3140" t="str">
        <f t="shared" si="199"/>
        <v>plays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0">
        <f t="shared" si="196"/>
        <v>42838.189583333333</v>
      </c>
      <c r="K3141">
        <v>1487485760</v>
      </c>
      <c r="L3141" s="10">
        <f t="shared" si="197"/>
        <v>42804.270370370374</v>
      </c>
      <c r="M3141" t="b">
        <v>0</v>
      </c>
      <c r="N3141">
        <v>6</v>
      </c>
      <c r="O3141" t="b">
        <v>0</v>
      </c>
      <c r="P3141" t="s">
        <v>8271</v>
      </c>
      <c r="Q3141" s="6">
        <f>E3141/D3141</f>
        <v>5.3999999999999999E-2</v>
      </c>
      <c r="R3141">
        <f>IFERROR(ROUND(E3141/N3141,0),0)</f>
        <v>450</v>
      </c>
      <c r="S3141" t="str">
        <f t="shared" si="198"/>
        <v>theater</v>
      </c>
      <c r="T3141" t="str">
        <f t="shared" si="199"/>
        <v>plays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0">
        <f t="shared" si="196"/>
        <v>42851.677118055552</v>
      </c>
      <c r="K3142">
        <v>1488993303</v>
      </c>
      <c r="L3142" s="10">
        <f t="shared" si="197"/>
        <v>42821.718784722223</v>
      </c>
      <c r="M3142" t="b">
        <v>0</v>
      </c>
      <c r="N3142">
        <v>4</v>
      </c>
      <c r="O3142" t="b">
        <v>0</v>
      </c>
      <c r="P3142" t="s">
        <v>8271</v>
      </c>
      <c r="Q3142" s="6">
        <f>E3142/D3142</f>
        <v>9.5999999999999992E-3</v>
      </c>
      <c r="R3142">
        <f>IFERROR(ROUND(E3142/N3142,0),0)</f>
        <v>24</v>
      </c>
      <c r="S3142" t="str">
        <f t="shared" si="198"/>
        <v>theater</v>
      </c>
      <c r="T3142" t="str">
        <f t="shared" si="199"/>
        <v>plays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0">
        <f t="shared" si="196"/>
        <v>42860.833333333328</v>
      </c>
      <c r="K3143">
        <v>1488823488</v>
      </c>
      <c r="L3143" s="10">
        <f t="shared" si="197"/>
        <v>42819.753333333334</v>
      </c>
      <c r="M3143" t="b">
        <v>0</v>
      </c>
      <c r="N3143">
        <v>8</v>
      </c>
      <c r="O3143" t="b">
        <v>0</v>
      </c>
      <c r="P3143" t="s">
        <v>8271</v>
      </c>
      <c r="Q3143" s="6">
        <f>E3143/D3143</f>
        <v>0.51600000000000001</v>
      </c>
      <c r="R3143">
        <f>IFERROR(ROUND(E3143/N3143,0),0)</f>
        <v>32</v>
      </c>
      <c r="S3143" t="str">
        <f t="shared" si="198"/>
        <v>theater</v>
      </c>
      <c r="T3143" t="str">
        <f t="shared" si="199"/>
        <v>plays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0">
        <f t="shared" si="196"/>
        <v>42832.471516203703</v>
      </c>
      <c r="K3144">
        <v>1487333939</v>
      </c>
      <c r="L3144" s="10">
        <f t="shared" si="197"/>
        <v>42802.513182870374</v>
      </c>
      <c r="M3144" t="b">
        <v>0</v>
      </c>
      <c r="N3144">
        <v>3</v>
      </c>
      <c r="O3144" t="b">
        <v>0</v>
      </c>
      <c r="P3144" t="s">
        <v>8271</v>
      </c>
      <c r="Q3144" s="6">
        <f>E3144/D3144</f>
        <v>1.6363636363636365E-2</v>
      </c>
      <c r="R3144">
        <f>IFERROR(ROUND(E3144/N3144,0),0)</f>
        <v>15</v>
      </c>
      <c r="S3144" t="str">
        <f t="shared" si="198"/>
        <v>theater</v>
      </c>
      <c r="T3144" t="str">
        <f t="shared" si="199"/>
        <v>plays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0">
        <f t="shared" si="196"/>
        <v>42853.358287037037</v>
      </c>
      <c r="K3145">
        <v>1489480556</v>
      </c>
      <c r="L3145" s="10">
        <f t="shared" si="197"/>
        <v>42827.358287037037</v>
      </c>
      <c r="M3145" t="b">
        <v>0</v>
      </c>
      <c r="N3145">
        <v>0</v>
      </c>
      <c r="O3145" t="b">
        <v>0</v>
      </c>
      <c r="P3145" t="s">
        <v>8271</v>
      </c>
      <c r="Q3145" s="6">
        <f>E3145/D3145</f>
        <v>0</v>
      </c>
      <c r="R3145">
        <f>IFERROR(ROUND(E3145/N3145,0),0)</f>
        <v>0</v>
      </c>
      <c r="S3145" t="str">
        <f t="shared" si="198"/>
        <v>theater</v>
      </c>
      <c r="T3145" t="str">
        <f t="shared" si="199"/>
        <v>plays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0">
        <f t="shared" si="196"/>
        <v>42832.25</v>
      </c>
      <c r="K3146">
        <v>1488459307</v>
      </c>
      <c r="L3146" s="10">
        <f t="shared" si="197"/>
        <v>42815.538275462968</v>
      </c>
      <c r="M3146" t="b">
        <v>0</v>
      </c>
      <c r="N3146">
        <v>30</v>
      </c>
      <c r="O3146" t="b">
        <v>0</v>
      </c>
      <c r="P3146" t="s">
        <v>8271</v>
      </c>
      <c r="Q3146" s="6">
        <f>E3146/D3146</f>
        <v>0.754</v>
      </c>
      <c r="R3146">
        <f>IFERROR(ROUND(E3146/N3146,0),0)</f>
        <v>251</v>
      </c>
      <c r="S3146" t="str">
        <f t="shared" si="198"/>
        <v>theater</v>
      </c>
      <c r="T3146" t="str">
        <f t="shared" si="199"/>
        <v>plays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0">
        <f t="shared" si="196"/>
        <v>42840.999236111107</v>
      </c>
      <c r="K3147">
        <v>1485478734</v>
      </c>
      <c r="L3147" s="10">
        <f t="shared" si="197"/>
        <v>42781.040902777779</v>
      </c>
      <c r="M3147" t="b">
        <v>0</v>
      </c>
      <c r="N3147">
        <v>0</v>
      </c>
      <c r="O3147" t="b">
        <v>0</v>
      </c>
      <c r="P3147" t="s">
        <v>8271</v>
      </c>
      <c r="Q3147" s="6">
        <f>E3147/D3147</f>
        <v>0</v>
      </c>
      <c r="R3147">
        <f>IFERROR(ROUND(E3147/N3147,0),0)</f>
        <v>0</v>
      </c>
      <c r="S3147" t="str">
        <f t="shared" si="198"/>
        <v>theater</v>
      </c>
      <c r="T3147" t="str">
        <f t="shared" si="199"/>
        <v>plays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0">
        <f t="shared" si="196"/>
        <v>42860.640810185185</v>
      </c>
      <c r="K3148">
        <v>1488471766</v>
      </c>
      <c r="L3148" s="10">
        <f t="shared" si="197"/>
        <v>42815.682476851856</v>
      </c>
      <c r="M3148" t="b">
        <v>0</v>
      </c>
      <c r="N3148">
        <v>12</v>
      </c>
      <c r="O3148" t="b">
        <v>0</v>
      </c>
      <c r="P3148" t="s">
        <v>8271</v>
      </c>
      <c r="Q3148" s="6">
        <f>E3148/D3148</f>
        <v>0.105</v>
      </c>
      <c r="R3148">
        <f>IFERROR(ROUND(E3148/N3148,0),0)</f>
        <v>438</v>
      </c>
      <c r="S3148" t="str">
        <f t="shared" si="198"/>
        <v>theater</v>
      </c>
      <c r="T3148" t="str">
        <f t="shared" si="199"/>
        <v>plays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0">
        <f t="shared" si="196"/>
        <v>41969.011053240742</v>
      </c>
      <c r="K3149">
        <v>1411859755</v>
      </c>
      <c r="L3149" s="10">
        <f t="shared" si="197"/>
        <v>41928.96938657407</v>
      </c>
      <c r="M3149" t="b">
        <v>1</v>
      </c>
      <c r="N3149">
        <v>213</v>
      </c>
      <c r="O3149" t="b">
        <v>1</v>
      </c>
      <c r="P3149" t="s">
        <v>8271</v>
      </c>
      <c r="Q3149" s="6">
        <f>E3149/D3149</f>
        <v>1.1752499999999999</v>
      </c>
      <c r="R3149">
        <f>IFERROR(ROUND(E3149/N3149,0),0)</f>
        <v>110</v>
      </c>
      <c r="S3149" t="str">
        <f t="shared" si="198"/>
        <v>theater</v>
      </c>
      <c r="T3149" t="str">
        <f t="shared" si="199"/>
        <v>plays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0">
        <f t="shared" si="196"/>
        <v>41932.166666666664</v>
      </c>
      <c r="K3150">
        <v>1410278284</v>
      </c>
      <c r="L3150" s="10">
        <f t="shared" si="197"/>
        <v>41910.665324074071</v>
      </c>
      <c r="M3150" t="b">
        <v>1</v>
      </c>
      <c r="N3150">
        <v>57</v>
      </c>
      <c r="O3150" t="b">
        <v>1</v>
      </c>
      <c r="P3150" t="s">
        <v>8271</v>
      </c>
      <c r="Q3150" s="6">
        <f>E3150/D3150</f>
        <v>1.3116666666666668</v>
      </c>
      <c r="R3150">
        <f>IFERROR(ROUND(E3150/N3150,0),0)</f>
        <v>41</v>
      </c>
      <c r="S3150" t="str">
        <f t="shared" si="198"/>
        <v>theater</v>
      </c>
      <c r="T3150" t="str">
        <f t="shared" si="199"/>
        <v>plays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0">
        <f t="shared" si="196"/>
        <v>41269.083333333336</v>
      </c>
      <c r="K3151">
        <v>1352766300</v>
      </c>
      <c r="L3151" s="10">
        <f t="shared" si="197"/>
        <v>41245.017361111109</v>
      </c>
      <c r="M3151" t="b">
        <v>1</v>
      </c>
      <c r="N3151">
        <v>25</v>
      </c>
      <c r="O3151" t="b">
        <v>1</v>
      </c>
      <c r="P3151" t="s">
        <v>8271</v>
      </c>
      <c r="Q3151" s="6">
        <f>E3151/D3151</f>
        <v>1.04</v>
      </c>
      <c r="R3151">
        <f>IFERROR(ROUND(E3151/N3151,0),0)</f>
        <v>52</v>
      </c>
      <c r="S3151" t="str">
        <f t="shared" si="198"/>
        <v>theater</v>
      </c>
      <c r="T3151" t="str">
        <f t="shared" si="199"/>
        <v>plays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0">
        <f t="shared" si="196"/>
        <v>40587.166666666664</v>
      </c>
      <c r="K3152">
        <v>1288160403</v>
      </c>
      <c r="L3152" s="10">
        <f t="shared" si="197"/>
        <v>40497.263923611114</v>
      </c>
      <c r="M3152" t="b">
        <v>1</v>
      </c>
      <c r="N3152">
        <v>104</v>
      </c>
      <c r="O3152" t="b">
        <v>1</v>
      </c>
      <c r="P3152" t="s">
        <v>8271</v>
      </c>
      <c r="Q3152" s="6">
        <f>E3152/D3152</f>
        <v>1.01</v>
      </c>
      <c r="R3152">
        <f>IFERROR(ROUND(E3152/N3152,0),0)</f>
        <v>34</v>
      </c>
      <c r="S3152" t="str">
        <f t="shared" si="198"/>
        <v>theater</v>
      </c>
      <c r="T3152" t="str">
        <f t="shared" si="199"/>
        <v>plays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0">
        <f t="shared" si="196"/>
        <v>41911.83997685185</v>
      </c>
      <c r="K3153">
        <v>1407787774</v>
      </c>
      <c r="L3153" s="10">
        <f t="shared" si="197"/>
        <v>41881.83997685185</v>
      </c>
      <c r="M3153" t="b">
        <v>1</v>
      </c>
      <c r="N3153">
        <v>34</v>
      </c>
      <c r="O3153" t="b">
        <v>1</v>
      </c>
      <c r="P3153" t="s">
        <v>8271</v>
      </c>
      <c r="Q3153" s="6">
        <f>E3153/D3153</f>
        <v>1.004</v>
      </c>
      <c r="R3153">
        <f>IFERROR(ROUND(E3153/N3153,0),0)</f>
        <v>103</v>
      </c>
      <c r="S3153" t="str">
        <f t="shared" si="198"/>
        <v>theater</v>
      </c>
      <c r="T3153" t="str">
        <f t="shared" si="199"/>
        <v>plays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0">
        <f t="shared" si="196"/>
        <v>41599.867673611108</v>
      </c>
      <c r="K3154">
        <v>1380833367</v>
      </c>
      <c r="L3154" s="10">
        <f t="shared" si="197"/>
        <v>41569.867673611108</v>
      </c>
      <c r="M3154" t="b">
        <v>1</v>
      </c>
      <c r="N3154">
        <v>67</v>
      </c>
      <c r="O3154" t="b">
        <v>1</v>
      </c>
      <c r="P3154" t="s">
        <v>8271</v>
      </c>
      <c r="Q3154" s="6">
        <f>E3154/D3154</f>
        <v>1.0595454545454546</v>
      </c>
      <c r="R3154">
        <f>IFERROR(ROUND(E3154/N3154,0),0)</f>
        <v>35</v>
      </c>
      <c r="S3154" t="str">
        <f t="shared" si="198"/>
        <v>theater</v>
      </c>
      <c r="T3154" t="str">
        <f t="shared" si="199"/>
        <v>plays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0">
        <f t="shared" si="196"/>
        <v>40683.207638888889</v>
      </c>
      <c r="K3155">
        <v>1301542937</v>
      </c>
      <c r="L3155" s="10">
        <f t="shared" si="197"/>
        <v>40652.154363425929</v>
      </c>
      <c r="M3155" t="b">
        <v>1</v>
      </c>
      <c r="N3155">
        <v>241</v>
      </c>
      <c r="O3155" t="b">
        <v>1</v>
      </c>
      <c r="P3155" t="s">
        <v>8271</v>
      </c>
      <c r="Q3155" s="6">
        <f>E3155/D3155</f>
        <v>3.3558333333333334</v>
      </c>
      <c r="R3155">
        <f>IFERROR(ROUND(E3155/N3155,0),0)</f>
        <v>42</v>
      </c>
      <c r="S3155" t="str">
        <f t="shared" si="198"/>
        <v>theater</v>
      </c>
      <c r="T3155" t="str">
        <f t="shared" si="199"/>
        <v>plays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0">
        <f t="shared" si="196"/>
        <v>41019.834004629629</v>
      </c>
      <c r="K3156">
        <v>1330722058</v>
      </c>
      <c r="L3156" s="10">
        <f t="shared" si="197"/>
        <v>40989.875671296293</v>
      </c>
      <c r="M3156" t="b">
        <v>1</v>
      </c>
      <c r="N3156">
        <v>123</v>
      </c>
      <c r="O3156" t="b">
        <v>1</v>
      </c>
      <c r="P3156" t="s">
        <v>8271</v>
      </c>
      <c r="Q3156" s="6">
        <f>E3156/D3156</f>
        <v>1.1292857142857142</v>
      </c>
      <c r="R3156">
        <f>IFERROR(ROUND(E3156/N3156,0),0)</f>
        <v>64</v>
      </c>
      <c r="S3156" t="str">
        <f t="shared" si="198"/>
        <v>theater</v>
      </c>
      <c r="T3156" t="str">
        <f t="shared" si="199"/>
        <v>plays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0">
        <f t="shared" si="196"/>
        <v>41282.499131944445</v>
      </c>
      <c r="K3157">
        <v>1353412725</v>
      </c>
      <c r="L3157" s="10">
        <f t="shared" si="197"/>
        <v>41252.499131944445</v>
      </c>
      <c r="M3157" t="b">
        <v>1</v>
      </c>
      <c r="N3157">
        <v>302</v>
      </c>
      <c r="O3157" t="b">
        <v>1</v>
      </c>
      <c r="P3157" t="s">
        <v>8271</v>
      </c>
      <c r="Q3157" s="6">
        <f>E3157/D3157</f>
        <v>1.885046</v>
      </c>
      <c r="R3157">
        <f>IFERROR(ROUND(E3157/N3157,0),0)</f>
        <v>31</v>
      </c>
      <c r="S3157" t="str">
        <f t="shared" si="198"/>
        <v>theater</v>
      </c>
      <c r="T3157" t="str">
        <f t="shared" si="199"/>
        <v>plays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0">
        <f t="shared" si="196"/>
        <v>41080.953055555554</v>
      </c>
      <c r="K3158">
        <v>1335567144</v>
      </c>
      <c r="L3158" s="10">
        <f t="shared" si="197"/>
        <v>41045.953055555554</v>
      </c>
      <c r="M3158" t="b">
        <v>1</v>
      </c>
      <c r="N3158">
        <v>89</v>
      </c>
      <c r="O3158" t="b">
        <v>1</v>
      </c>
      <c r="P3158" t="s">
        <v>8271</v>
      </c>
      <c r="Q3158" s="6">
        <f>E3158/D3158</f>
        <v>1.0181818181818181</v>
      </c>
      <c r="R3158">
        <f>IFERROR(ROUND(E3158/N3158,0),0)</f>
        <v>63</v>
      </c>
      <c r="S3158" t="str">
        <f t="shared" si="198"/>
        <v>theater</v>
      </c>
      <c r="T3158" t="str">
        <f t="shared" si="199"/>
        <v>plays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0">
        <f t="shared" si="196"/>
        <v>41858.208333333336</v>
      </c>
      <c r="K3159">
        <v>1404932105</v>
      </c>
      <c r="L3159" s="10">
        <f t="shared" si="197"/>
        <v>41848.788252314815</v>
      </c>
      <c r="M3159" t="b">
        <v>1</v>
      </c>
      <c r="N3159">
        <v>41</v>
      </c>
      <c r="O3159" t="b">
        <v>1</v>
      </c>
      <c r="P3159" t="s">
        <v>8271</v>
      </c>
      <c r="Q3159" s="6">
        <f>E3159/D3159</f>
        <v>1.01</v>
      </c>
      <c r="R3159">
        <f>IFERROR(ROUND(E3159/N3159,0),0)</f>
        <v>99</v>
      </c>
      <c r="S3159" t="str">
        <f t="shared" si="198"/>
        <v>theater</v>
      </c>
      <c r="T3159" t="str">
        <f t="shared" si="199"/>
        <v>plays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0">
        <f t="shared" si="196"/>
        <v>41496.839722222227</v>
      </c>
      <c r="K3160">
        <v>1371931752</v>
      </c>
      <c r="L3160" s="10">
        <f t="shared" si="197"/>
        <v>41466.839722222227</v>
      </c>
      <c r="M3160" t="b">
        <v>1</v>
      </c>
      <c r="N3160">
        <v>69</v>
      </c>
      <c r="O3160" t="b">
        <v>1</v>
      </c>
      <c r="P3160" t="s">
        <v>8271</v>
      </c>
      <c r="Q3160" s="6">
        <f>E3160/D3160</f>
        <v>1.1399999999999999</v>
      </c>
      <c r="R3160">
        <f>IFERROR(ROUND(E3160/N3160,0),0)</f>
        <v>83</v>
      </c>
      <c r="S3160" t="str">
        <f t="shared" si="198"/>
        <v>theater</v>
      </c>
      <c r="T3160" t="str">
        <f t="shared" si="199"/>
        <v>plays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0">
        <f t="shared" si="196"/>
        <v>40945.958333333336</v>
      </c>
      <c r="K3161">
        <v>1323221761</v>
      </c>
      <c r="L3161" s="10">
        <f t="shared" si="197"/>
        <v>40903.066678240742</v>
      </c>
      <c r="M3161" t="b">
        <v>1</v>
      </c>
      <c r="N3161">
        <v>52</v>
      </c>
      <c r="O3161" t="b">
        <v>1</v>
      </c>
      <c r="P3161" t="s">
        <v>8271</v>
      </c>
      <c r="Q3161" s="6">
        <f>E3161/D3161</f>
        <v>1.3348133333333334</v>
      </c>
      <c r="R3161">
        <f>IFERROR(ROUND(E3161/N3161,0),0)</f>
        <v>39</v>
      </c>
      <c r="S3161" t="str">
        <f t="shared" si="198"/>
        <v>theater</v>
      </c>
      <c r="T3161" t="str">
        <f t="shared" si="199"/>
        <v>plays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0">
        <f t="shared" si="196"/>
        <v>41883.207638888889</v>
      </c>
      <c r="K3162">
        <v>1405923687</v>
      </c>
      <c r="L3162" s="10">
        <f t="shared" si="197"/>
        <v>41860.26489583333</v>
      </c>
      <c r="M3162" t="b">
        <v>1</v>
      </c>
      <c r="N3162">
        <v>57</v>
      </c>
      <c r="O3162" t="b">
        <v>1</v>
      </c>
      <c r="P3162" t="s">
        <v>8271</v>
      </c>
      <c r="Q3162" s="6">
        <f>E3162/D3162</f>
        <v>1.0153333333333334</v>
      </c>
      <c r="R3162">
        <f>IFERROR(ROUND(E3162/N3162,0),0)</f>
        <v>80</v>
      </c>
      <c r="S3162" t="str">
        <f t="shared" si="198"/>
        <v>theater</v>
      </c>
      <c r="T3162" t="str">
        <f t="shared" si="199"/>
        <v>plays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0">
        <f t="shared" si="196"/>
        <v>41946.536134259259</v>
      </c>
      <c r="K3163">
        <v>1410785522</v>
      </c>
      <c r="L3163" s="10">
        <f t="shared" si="197"/>
        <v>41916.536134259259</v>
      </c>
      <c r="M3163" t="b">
        <v>1</v>
      </c>
      <c r="N3163">
        <v>74</v>
      </c>
      <c r="O3163" t="b">
        <v>1</v>
      </c>
      <c r="P3163" t="s">
        <v>8271</v>
      </c>
      <c r="Q3163" s="6">
        <f>E3163/D3163</f>
        <v>1.0509999999999999</v>
      </c>
      <c r="R3163">
        <f>IFERROR(ROUND(E3163/N3163,0),0)</f>
        <v>28</v>
      </c>
      <c r="S3163" t="str">
        <f t="shared" si="198"/>
        <v>theater</v>
      </c>
      <c r="T3163" t="str">
        <f t="shared" si="199"/>
        <v>plays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0">
        <f t="shared" si="196"/>
        <v>41846.083333333336</v>
      </c>
      <c r="K3164">
        <v>1402331262</v>
      </c>
      <c r="L3164" s="10">
        <f t="shared" si="197"/>
        <v>41818.685902777775</v>
      </c>
      <c r="M3164" t="b">
        <v>1</v>
      </c>
      <c r="N3164">
        <v>63</v>
      </c>
      <c r="O3164" t="b">
        <v>1</v>
      </c>
      <c r="P3164" t="s">
        <v>8271</v>
      </c>
      <c r="Q3164" s="6">
        <f>E3164/D3164</f>
        <v>1.2715000000000001</v>
      </c>
      <c r="R3164">
        <f>IFERROR(ROUND(E3164/N3164,0),0)</f>
        <v>81</v>
      </c>
      <c r="S3164" t="str">
        <f t="shared" si="198"/>
        <v>theater</v>
      </c>
      <c r="T3164" t="str">
        <f t="shared" si="199"/>
        <v>plays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0">
        <f t="shared" si="196"/>
        <v>41824.753761574073</v>
      </c>
      <c r="K3165">
        <v>1400263525</v>
      </c>
      <c r="L3165" s="10">
        <f t="shared" si="197"/>
        <v>41794.753761574073</v>
      </c>
      <c r="M3165" t="b">
        <v>1</v>
      </c>
      <c r="N3165">
        <v>72</v>
      </c>
      <c r="O3165" t="b">
        <v>1</v>
      </c>
      <c r="P3165" t="s">
        <v>8271</v>
      </c>
      <c r="Q3165" s="6">
        <f>E3165/D3165</f>
        <v>1.1115384615384616</v>
      </c>
      <c r="R3165">
        <f>IFERROR(ROUND(E3165/N3165,0),0)</f>
        <v>201</v>
      </c>
      <c r="S3165" t="str">
        <f t="shared" si="198"/>
        <v>theater</v>
      </c>
      <c r="T3165" t="str">
        <f t="shared" si="199"/>
        <v>plays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0">
        <f t="shared" si="196"/>
        <v>41818.805729166663</v>
      </c>
      <c r="K3166">
        <v>1399490415</v>
      </c>
      <c r="L3166" s="10">
        <f t="shared" si="197"/>
        <v>41785.805729166663</v>
      </c>
      <c r="M3166" t="b">
        <v>1</v>
      </c>
      <c r="N3166">
        <v>71</v>
      </c>
      <c r="O3166" t="b">
        <v>1</v>
      </c>
      <c r="P3166" t="s">
        <v>8271</v>
      </c>
      <c r="Q3166" s="6">
        <f>E3166/D3166</f>
        <v>1.0676000000000001</v>
      </c>
      <c r="R3166">
        <f>IFERROR(ROUND(E3166/N3166,0),0)</f>
        <v>38</v>
      </c>
      <c r="S3166" t="str">
        <f t="shared" si="198"/>
        <v>theater</v>
      </c>
      <c r="T3166" t="str">
        <f t="shared" si="199"/>
        <v>plays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0">
        <f t="shared" si="196"/>
        <v>40685.165972222225</v>
      </c>
      <c r="K3167">
        <v>1302493760</v>
      </c>
      <c r="L3167" s="10">
        <f t="shared" si="197"/>
        <v>40663.159259259257</v>
      </c>
      <c r="M3167" t="b">
        <v>1</v>
      </c>
      <c r="N3167">
        <v>21</v>
      </c>
      <c r="O3167" t="b">
        <v>1</v>
      </c>
      <c r="P3167" t="s">
        <v>8271</v>
      </c>
      <c r="Q3167" s="6">
        <f>E3167/D3167</f>
        <v>1.6266666666666667</v>
      </c>
      <c r="R3167">
        <f>IFERROR(ROUND(E3167/N3167,0),0)</f>
        <v>58</v>
      </c>
      <c r="S3167" t="str">
        <f t="shared" si="198"/>
        <v>theater</v>
      </c>
      <c r="T3167" t="str">
        <f t="shared" si="199"/>
        <v>plays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0">
        <f t="shared" si="196"/>
        <v>41988.332638888889</v>
      </c>
      <c r="K3168">
        <v>1414514153</v>
      </c>
      <c r="L3168" s="10">
        <f t="shared" si="197"/>
        <v>41959.69158564815</v>
      </c>
      <c r="M3168" t="b">
        <v>1</v>
      </c>
      <c r="N3168">
        <v>930</v>
      </c>
      <c r="O3168" t="b">
        <v>1</v>
      </c>
      <c r="P3168" t="s">
        <v>8271</v>
      </c>
      <c r="Q3168" s="6">
        <f>E3168/D3168</f>
        <v>1.6022808571428573</v>
      </c>
      <c r="R3168">
        <f>IFERROR(ROUND(E3168/N3168,0),0)</f>
        <v>60</v>
      </c>
      <c r="S3168" t="str">
        <f t="shared" si="198"/>
        <v>theater</v>
      </c>
      <c r="T3168" t="str">
        <f t="shared" si="199"/>
        <v>plays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0">
        <f t="shared" si="196"/>
        <v>41872.175706018519</v>
      </c>
      <c r="K3169">
        <v>1405743181</v>
      </c>
      <c r="L3169" s="10">
        <f t="shared" si="197"/>
        <v>41858.175706018519</v>
      </c>
      <c r="M3169" t="b">
        <v>1</v>
      </c>
      <c r="N3169">
        <v>55</v>
      </c>
      <c r="O3169" t="b">
        <v>1</v>
      </c>
      <c r="P3169" t="s">
        <v>8271</v>
      </c>
      <c r="Q3169" s="6">
        <f>E3169/D3169</f>
        <v>1.1616666666666666</v>
      </c>
      <c r="R3169">
        <f>IFERROR(ROUND(E3169/N3169,0),0)</f>
        <v>63</v>
      </c>
      <c r="S3169" t="str">
        <f t="shared" si="198"/>
        <v>theater</v>
      </c>
      <c r="T3169" t="str">
        <f t="shared" si="199"/>
        <v>plays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0">
        <f t="shared" si="196"/>
        <v>41822.916666666664</v>
      </c>
      <c r="K3170">
        <v>1399948353</v>
      </c>
      <c r="L3170" s="10">
        <f t="shared" si="197"/>
        <v>41791.105937500004</v>
      </c>
      <c r="M3170" t="b">
        <v>1</v>
      </c>
      <c r="N3170">
        <v>61</v>
      </c>
      <c r="O3170" t="b">
        <v>1</v>
      </c>
      <c r="P3170" t="s">
        <v>8271</v>
      </c>
      <c r="Q3170" s="6">
        <f>E3170/D3170</f>
        <v>1.242</v>
      </c>
      <c r="R3170">
        <f>IFERROR(ROUND(E3170/N3170,0),0)</f>
        <v>51</v>
      </c>
      <c r="S3170" t="str">
        <f t="shared" si="198"/>
        <v>theater</v>
      </c>
      <c r="T3170" t="str">
        <f t="shared" si="199"/>
        <v>plays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0">
        <f t="shared" si="196"/>
        <v>41640.207638888889</v>
      </c>
      <c r="K3171">
        <v>1384364561</v>
      </c>
      <c r="L3171" s="10">
        <f t="shared" si="197"/>
        <v>41610.737974537034</v>
      </c>
      <c r="M3171" t="b">
        <v>1</v>
      </c>
      <c r="N3171">
        <v>82</v>
      </c>
      <c r="O3171" t="b">
        <v>1</v>
      </c>
      <c r="P3171" t="s">
        <v>8271</v>
      </c>
      <c r="Q3171" s="6">
        <f>E3171/D3171</f>
        <v>1.030125</v>
      </c>
      <c r="R3171">
        <f>IFERROR(ROUND(E3171/N3171,0),0)</f>
        <v>101</v>
      </c>
      <c r="S3171" t="str">
        <f t="shared" si="198"/>
        <v>theater</v>
      </c>
      <c r="T3171" t="str">
        <f t="shared" si="199"/>
        <v>plays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0">
        <f t="shared" si="196"/>
        <v>41841.166666666664</v>
      </c>
      <c r="K3172">
        <v>1401414944</v>
      </c>
      <c r="L3172" s="10">
        <f t="shared" si="197"/>
        <v>41808.080370370371</v>
      </c>
      <c r="M3172" t="b">
        <v>1</v>
      </c>
      <c r="N3172">
        <v>71</v>
      </c>
      <c r="O3172" t="b">
        <v>1</v>
      </c>
      <c r="P3172" t="s">
        <v>8271</v>
      </c>
      <c r="Q3172" s="6">
        <f>E3172/D3172</f>
        <v>1.1225000000000001</v>
      </c>
      <c r="R3172">
        <f>IFERROR(ROUND(E3172/N3172,0),0)</f>
        <v>32</v>
      </c>
      <c r="S3172" t="str">
        <f t="shared" si="198"/>
        <v>theater</v>
      </c>
      <c r="T3172" t="str">
        <f t="shared" si="199"/>
        <v>plays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0">
        <f t="shared" si="196"/>
        <v>42515.608310185184</v>
      </c>
      <c r="K3173">
        <v>1459953358</v>
      </c>
      <c r="L3173" s="10">
        <f t="shared" si="197"/>
        <v>42485.608310185184</v>
      </c>
      <c r="M3173" t="b">
        <v>1</v>
      </c>
      <c r="N3173">
        <v>117</v>
      </c>
      <c r="O3173" t="b">
        <v>1</v>
      </c>
      <c r="P3173" t="s">
        <v>8271</v>
      </c>
      <c r="Q3173" s="6">
        <f>E3173/D3173</f>
        <v>1.0881428571428571</v>
      </c>
      <c r="R3173">
        <f>IFERROR(ROUND(E3173/N3173,0),0)</f>
        <v>65</v>
      </c>
      <c r="S3173" t="str">
        <f t="shared" si="198"/>
        <v>theater</v>
      </c>
      <c r="T3173" t="str">
        <f t="shared" si="199"/>
        <v>plays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0">
        <f t="shared" si="196"/>
        <v>40972.729953703703</v>
      </c>
      <c r="K3174">
        <v>1326648668</v>
      </c>
      <c r="L3174" s="10">
        <f t="shared" si="197"/>
        <v>40942.729953703703</v>
      </c>
      <c r="M3174" t="b">
        <v>1</v>
      </c>
      <c r="N3174">
        <v>29</v>
      </c>
      <c r="O3174" t="b">
        <v>1</v>
      </c>
      <c r="P3174" t="s">
        <v>8271</v>
      </c>
      <c r="Q3174" s="6">
        <f>E3174/D3174</f>
        <v>1.1499999999999999</v>
      </c>
      <c r="R3174">
        <f>IFERROR(ROUND(E3174/N3174,0),0)</f>
        <v>79</v>
      </c>
      <c r="S3174" t="str">
        <f t="shared" si="198"/>
        <v>theater</v>
      </c>
      <c r="T3174" t="str">
        <f t="shared" si="199"/>
        <v>plays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0">
        <f t="shared" si="196"/>
        <v>41927.878379629634</v>
      </c>
      <c r="K3175">
        <v>1409173492</v>
      </c>
      <c r="L3175" s="10">
        <f t="shared" si="197"/>
        <v>41897.878379629634</v>
      </c>
      <c r="M3175" t="b">
        <v>1</v>
      </c>
      <c r="N3175">
        <v>74</v>
      </c>
      <c r="O3175" t="b">
        <v>1</v>
      </c>
      <c r="P3175" t="s">
        <v>8271</v>
      </c>
      <c r="Q3175" s="6">
        <f>E3175/D3175</f>
        <v>1.03</v>
      </c>
      <c r="R3175">
        <f>IFERROR(ROUND(E3175/N3175,0),0)</f>
        <v>139</v>
      </c>
      <c r="S3175" t="str">
        <f t="shared" si="198"/>
        <v>theater</v>
      </c>
      <c r="T3175" t="str">
        <f t="shared" si="199"/>
        <v>plays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0">
        <f t="shared" si="196"/>
        <v>41895.864675925928</v>
      </c>
      <c r="K3176">
        <v>1407789908</v>
      </c>
      <c r="L3176" s="10">
        <f t="shared" si="197"/>
        <v>41881.864675925928</v>
      </c>
      <c r="M3176" t="b">
        <v>1</v>
      </c>
      <c r="N3176">
        <v>23</v>
      </c>
      <c r="O3176" t="b">
        <v>1</v>
      </c>
      <c r="P3176" t="s">
        <v>8271</v>
      </c>
      <c r="Q3176" s="6">
        <f>E3176/D3176</f>
        <v>1.0113333333333334</v>
      </c>
      <c r="R3176">
        <f>IFERROR(ROUND(E3176/N3176,0),0)</f>
        <v>132</v>
      </c>
      <c r="S3176" t="str">
        <f t="shared" si="198"/>
        <v>theater</v>
      </c>
      <c r="T3176" t="str">
        <f t="shared" si="199"/>
        <v>plays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0">
        <f t="shared" si="196"/>
        <v>40610.886886574073</v>
      </c>
      <c r="K3177">
        <v>1292793427</v>
      </c>
      <c r="L3177" s="10">
        <f t="shared" si="197"/>
        <v>40550.886886574073</v>
      </c>
      <c r="M3177" t="b">
        <v>1</v>
      </c>
      <c r="N3177">
        <v>60</v>
      </c>
      <c r="O3177" t="b">
        <v>1</v>
      </c>
      <c r="P3177" t="s">
        <v>8271</v>
      </c>
      <c r="Q3177" s="6">
        <f>E3177/D3177</f>
        <v>1.0955999999999999</v>
      </c>
      <c r="R3177">
        <f>IFERROR(ROUND(E3177/N3177,0),0)</f>
        <v>91</v>
      </c>
      <c r="S3177" t="str">
        <f t="shared" si="198"/>
        <v>theater</v>
      </c>
      <c r="T3177" t="str">
        <f t="shared" si="199"/>
        <v>plays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0">
        <f t="shared" si="196"/>
        <v>41523.625</v>
      </c>
      <c r="K3178">
        <v>1374531631</v>
      </c>
      <c r="L3178" s="10">
        <f t="shared" si="197"/>
        <v>41496.930914351848</v>
      </c>
      <c r="M3178" t="b">
        <v>1</v>
      </c>
      <c r="N3178">
        <v>55</v>
      </c>
      <c r="O3178" t="b">
        <v>1</v>
      </c>
      <c r="P3178" t="s">
        <v>8271</v>
      </c>
      <c r="Q3178" s="6">
        <f>E3178/D3178</f>
        <v>1.148421052631579</v>
      </c>
      <c r="R3178">
        <f>IFERROR(ROUND(E3178/N3178,0),0)</f>
        <v>40</v>
      </c>
      <c r="S3178" t="str">
        <f t="shared" si="198"/>
        <v>theater</v>
      </c>
      <c r="T3178" t="str">
        <f t="shared" si="199"/>
        <v>plays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0">
        <f t="shared" si="196"/>
        <v>41830.666770833333</v>
      </c>
      <c r="K3179">
        <v>1400774409</v>
      </c>
      <c r="L3179" s="10">
        <f t="shared" si="197"/>
        <v>41800.666770833333</v>
      </c>
      <c r="M3179" t="b">
        <v>1</v>
      </c>
      <c r="N3179">
        <v>51</v>
      </c>
      <c r="O3179" t="b">
        <v>1</v>
      </c>
      <c r="P3179" t="s">
        <v>8271</v>
      </c>
      <c r="Q3179" s="6">
        <f>E3179/D3179</f>
        <v>1.1739999999999999</v>
      </c>
      <c r="R3179">
        <f>IFERROR(ROUND(E3179/N3179,0),0)</f>
        <v>58</v>
      </c>
      <c r="S3179" t="str">
        <f t="shared" si="198"/>
        <v>theater</v>
      </c>
      <c r="T3179" t="str">
        <f t="shared" si="199"/>
        <v>plays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0">
        <f t="shared" si="196"/>
        <v>41855.605034722219</v>
      </c>
      <c r="K3180">
        <v>1402929075</v>
      </c>
      <c r="L3180" s="10">
        <f t="shared" si="197"/>
        <v>41825.605034722219</v>
      </c>
      <c r="M3180" t="b">
        <v>1</v>
      </c>
      <c r="N3180">
        <v>78</v>
      </c>
      <c r="O3180" t="b">
        <v>1</v>
      </c>
      <c r="P3180" t="s">
        <v>8271</v>
      </c>
      <c r="Q3180" s="6">
        <f>E3180/D3180</f>
        <v>1.7173333333333334</v>
      </c>
      <c r="R3180">
        <f>IFERROR(ROUND(E3180/N3180,0),0)</f>
        <v>33</v>
      </c>
      <c r="S3180" t="str">
        <f t="shared" si="198"/>
        <v>theater</v>
      </c>
      <c r="T3180" t="str">
        <f t="shared" si="199"/>
        <v>plays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0">
        <f t="shared" si="196"/>
        <v>41419.702210648145</v>
      </c>
      <c r="K3181">
        <v>1365699071</v>
      </c>
      <c r="L3181" s="10">
        <f t="shared" si="197"/>
        <v>41394.702210648145</v>
      </c>
      <c r="M3181" t="b">
        <v>1</v>
      </c>
      <c r="N3181">
        <v>62</v>
      </c>
      <c r="O3181" t="b">
        <v>1</v>
      </c>
      <c r="P3181" t="s">
        <v>8271</v>
      </c>
      <c r="Q3181" s="6">
        <f>E3181/D3181</f>
        <v>1.1416238095238094</v>
      </c>
      <c r="R3181">
        <f>IFERROR(ROUND(E3181/N3181,0),0)</f>
        <v>77</v>
      </c>
      <c r="S3181" t="str">
        <f t="shared" si="198"/>
        <v>theater</v>
      </c>
      <c r="T3181" t="str">
        <f t="shared" si="199"/>
        <v>plays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0">
        <f t="shared" si="196"/>
        <v>41829.412604166668</v>
      </c>
      <c r="K3182">
        <v>1400666049</v>
      </c>
      <c r="L3182" s="10">
        <f t="shared" si="197"/>
        <v>41799.412604166668</v>
      </c>
      <c r="M3182" t="b">
        <v>1</v>
      </c>
      <c r="N3182">
        <v>45</v>
      </c>
      <c r="O3182" t="b">
        <v>1</v>
      </c>
      <c r="P3182" t="s">
        <v>8271</v>
      </c>
      <c r="Q3182" s="6">
        <f>E3182/D3182</f>
        <v>1.1975</v>
      </c>
      <c r="R3182">
        <f>IFERROR(ROUND(E3182/N3182,0),0)</f>
        <v>32</v>
      </c>
      <c r="S3182" t="str">
        <f t="shared" si="198"/>
        <v>theater</v>
      </c>
      <c r="T3182" t="str">
        <f t="shared" si="199"/>
        <v>plays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0">
        <f t="shared" si="196"/>
        <v>41824.666666666664</v>
      </c>
      <c r="K3183">
        <v>1400570787</v>
      </c>
      <c r="L3183" s="10">
        <f t="shared" si="197"/>
        <v>41798.310034722221</v>
      </c>
      <c r="M3183" t="b">
        <v>1</v>
      </c>
      <c r="N3183">
        <v>15</v>
      </c>
      <c r="O3183" t="b">
        <v>1</v>
      </c>
      <c r="P3183" t="s">
        <v>8271</v>
      </c>
      <c r="Q3183" s="6">
        <f>E3183/D3183</f>
        <v>1.0900000000000001</v>
      </c>
      <c r="R3183">
        <f>IFERROR(ROUND(E3183/N3183,0),0)</f>
        <v>36</v>
      </c>
      <c r="S3183" t="str">
        <f t="shared" si="198"/>
        <v>theater</v>
      </c>
      <c r="T3183" t="str">
        <f t="shared" si="199"/>
        <v>plays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0">
        <f t="shared" si="196"/>
        <v>40958.708333333336</v>
      </c>
      <c r="K3184">
        <v>1323211621</v>
      </c>
      <c r="L3184" s="10">
        <f t="shared" si="197"/>
        <v>40902.949317129627</v>
      </c>
      <c r="M3184" t="b">
        <v>1</v>
      </c>
      <c r="N3184">
        <v>151</v>
      </c>
      <c r="O3184" t="b">
        <v>1</v>
      </c>
      <c r="P3184" t="s">
        <v>8271</v>
      </c>
      <c r="Q3184" s="6">
        <f>E3184/D3184</f>
        <v>1.0088571428571429</v>
      </c>
      <c r="R3184">
        <f>IFERROR(ROUND(E3184/N3184,0),0)</f>
        <v>47</v>
      </c>
      <c r="S3184" t="str">
        <f t="shared" si="198"/>
        <v>theater</v>
      </c>
      <c r="T3184" t="str">
        <f t="shared" si="199"/>
        <v>plays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0">
        <f t="shared" si="196"/>
        <v>41528.79478009259</v>
      </c>
      <c r="K3185">
        <v>1375729469</v>
      </c>
      <c r="L3185" s="10">
        <f t="shared" si="197"/>
        <v>41510.79478009259</v>
      </c>
      <c r="M3185" t="b">
        <v>1</v>
      </c>
      <c r="N3185">
        <v>68</v>
      </c>
      <c r="O3185" t="b">
        <v>1</v>
      </c>
      <c r="P3185" t="s">
        <v>8271</v>
      </c>
      <c r="Q3185" s="6">
        <f>E3185/D3185</f>
        <v>1.0900000000000001</v>
      </c>
      <c r="R3185">
        <f>IFERROR(ROUND(E3185/N3185,0),0)</f>
        <v>40</v>
      </c>
      <c r="S3185" t="str">
        <f t="shared" si="198"/>
        <v>theater</v>
      </c>
      <c r="T3185" t="str">
        <f t="shared" si="199"/>
        <v>plays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0">
        <f t="shared" si="196"/>
        <v>41840.993414351848</v>
      </c>
      <c r="K3186">
        <v>1401666631</v>
      </c>
      <c r="L3186" s="10">
        <f t="shared" si="197"/>
        <v>41810.993414351848</v>
      </c>
      <c r="M3186" t="b">
        <v>1</v>
      </c>
      <c r="N3186">
        <v>46</v>
      </c>
      <c r="O3186" t="b">
        <v>1</v>
      </c>
      <c r="P3186" t="s">
        <v>8271</v>
      </c>
      <c r="Q3186" s="6">
        <f>E3186/D3186</f>
        <v>1.0720930232558139</v>
      </c>
      <c r="R3186">
        <f>IFERROR(ROUND(E3186/N3186,0),0)</f>
        <v>100</v>
      </c>
      <c r="S3186" t="str">
        <f t="shared" si="198"/>
        <v>theater</v>
      </c>
      <c r="T3186" t="str">
        <f t="shared" si="199"/>
        <v>plays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0">
        <f t="shared" si="196"/>
        <v>41855.977326388893</v>
      </c>
      <c r="K3187">
        <v>1404948441</v>
      </c>
      <c r="L3187" s="10">
        <f t="shared" si="197"/>
        <v>41848.977326388893</v>
      </c>
      <c r="M3187" t="b">
        <v>1</v>
      </c>
      <c r="N3187">
        <v>24</v>
      </c>
      <c r="O3187" t="b">
        <v>1</v>
      </c>
      <c r="P3187" t="s">
        <v>8271</v>
      </c>
      <c r="Q3187" s="6">
        <f>E3187/D3187</f>
        <v>1</v>
      </c>
      <c r="R3187">
        <f>IFERROR(ROUND(E3187/N3187,0),0)</f>
        <v>42</v>
      </c>
      <c r="S3187" t="str">
        <f t="shared" si="198"/>
        <v>theater</v>
      </c>
      <c r="T3187" t="str">
        <f t="shared" si="199"/>
        <v>plays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0">
        <f t="shared" si="196"/>
        <v>41917.875</v>
      </c>
      <c r="K3188">
        <v>1408313438</v>
      </c>
      <c r="L3188" s="10">
        <f t="shared" si="197"/>
        <v>41887.924050925925</v>
      </c>
      <c r="M3188" t="b">
        <v>1</v>
      </c>
      <c r="N3188">
        <v>70</v>
      </c>
      <c r="O3188" t="b">
        <v>1</v>
      </c>
      <c r="P3188" t="s">
        <v>8271</v>
      </c>
      <c r="Q3188" s="6">
        <f>E3188/D3188</f>
        <v>1.0218750000000001</v>
      </c>
      <c r="R3188">
        <f>IFERROR(ROUND(E3188/N3188,0),0)</f>
        <v>47</v>
      </c>
      <c r="S3188" t="str">
        <f t="shared" si="198"/>
        <v>theater</v>
      </c>
      <c r="T3188" t="str">
        <f t="shared" si="199"/>
        <v>plays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0">
        <f t="shared" si="196"/>
        <v>41874.666354166664</v>
      </c>
      <c r="K3189">
        <v>1405439973</v>
      </c>
      <c r="L3189" s="10">
        <f t="shared" si="197"/>
        <v>41854.666354166664</v>
      </c>
      <c r="M3189" t="b">
        <v>1</v>
      </c>
      <c r="N3189">
        <v>244</v>
      </c>
      <c r="O3189" t="b">
        <v>1</v>
      </c>
      <c r="P3189" t="s">
        <v>8271</v>
      </c>
      <c r="Q3189" s="6">
        <f>E3189/D3189</f>
        <v>1.1629333333333334</v>
      </c>
      <c r="R3189">
        <f>IFERROR(ROUND(E3189/N3189,0),0)</f>
        <v>71</v>
      </c>
      <c r="S3189" t="str">
        <f t="shared" si="198"/>
        <v>theater</v>
      </c>
      <c r="T3189" t="str">
        <f t="shared" si="199"/>
        <v>plays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0">
        <f t="shared" si="196"/>
        <v>42184.415532407409</v>
      </c>
      <c r="K3190">
        <v>1432115902</v>
      </c>
      <c r="L3190" s="10">
        <f t="shared" si="197"/>
        <v>42163.415532407409</v>
      </c>
      <c r="M3190" t="b">
        <v>0</v>
      </c>
      <c r="N3190">
        <v>9</v>
      </c>
      <c r="O3190" t="b">
        <v>0</v>
      </c>
      <c r="P3190" t="s">
        <v>8305</v>
      </c>
      <c r="Q3190" s="6">
        <f>E3190/D3190</f>
        <v>0.65</v>
      </c>
      <c r="R3190">
        <f>IFERROR(ROUND(E3190/N3190,0),0)</f>
        <v>14</v>
      </c>
      <c r="S3190" t="str">
        <f t="shared" si="198"/>
        <v>theater</v>
      </c>
      <c r="T3190" t="str">
        <f t="shared" si="199"/>
        <v>musical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0">
        <f t="shared" si="196"/>
        <v>42167.346435185187</v>
      </c>
      <c r="K3191">
        <v>1429863532</v>
      </c>
      <c r="L3191" s="10">
        <f t="shared" si="197"/>
        <v>42137.346435185187</v>
      </c>
      <c r="M3191" t="b">
        <v>0</v>
      </c>
      <c r="N3191">
        <v>19</v>
      </c>
      <c r="O3191" t="b">
        <v>0</v>
      </c>
      <c r="P3191" t="s">
        <v>8305</v>
      </c>
      <c r="Q3191" s="6">
        <f>E3191/D3191</f>
        <v>0.12327272727272727</v>
      </c>
      <c r="R3191">
        <f>IFERROR(ROUND(E3191/N3191,0),0)</f>
        <v>357</v>
      </c>
      <c r="S3191" t="str">
        <f t="shared" si="198"/>
        <v>theater</v>
      </c>
      <c r="T3191" t="str">
        <f t="shared" si="199"/>
        <v>musical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0">
        <f t="shared" si="196"/>
        <v>42732.192997685182</v>
      </c>
      <c r="K3192">
        <v>1478662675</v>
      </c>
      <c r="L3192" s="10">
        <f t="shared" si="197"/>
        <v>42702.151331018518</v>
      </c>
      <c r="M3192" t="b">
        <v>0</v>
      </c>
      <c r="N3192">
        <v>0</v>
      </c>
      <c r="O3192" t="b">
        <v>0</v>
      </c>
      <c r="P3192" t="s">
        <v>8305</v>
      </c>
      <c r="Q3192" s="6">
        <f>E3192/D3192</f>
        <v>0</v>
      </c>
      <c r="R3192">
        <f>IFERROR(ROUND(E3192/N3192,0),0)</f>
        <v>0</v>
      </c>
      <c r="S3192" t="str">
        <f t="shared" si="198"/>
        <v>theater</v>
      </c>
      <c r="T3192" t="str">
        <f t="shared" si="199"/>
        <v>musical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0">
        <f t="shared" si="196"/>
        <v>42617.755428240736</v>
      </c>
      <c r="K3193">
        <v>1466186869</v>
      </c>
      <c r="L3193" s="10">
        <f t="shared" si="197"/>
        <v>42557.755428240736</v>
      </c>
      <c r="M3193" t="b">
        <v>0</v>
      </c>
      <c r="N3193">
        <v>4</v>
      </c>
      <c r="O3193" t="b">
        <v>0</v>
      </c>
      <c r="P3193" t="s">
        <v>8305</v>
      </c>
      <c r="Q3193" s="6">
        <f>E3193/D3193</f>
        <v>4.0266666666666666E-2</v>
      </c>
      <c r="R3193">
        <f>IFERROR(ROUND(E3193/N3193,0),0)</f>
        <v>38</v>
      </c>
      <c r="S3193" t="str">
        <f t="shared" si="198"/>
        <v>theater</v>
      </c>
      <c r="T3193" t="str">
        <f t="shared" si="199"/>
        <v>musical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0">
        <f t="shared" si="196"/>
        <v>42082.916666666672</v>
      </c>
      <c r="K3194">
        <v>1421274859</v>
      </c>
      <c r="L3194" s="10">
        <f t="shared" si="197"/>
        <v>42037.94049768518</v>
      </c>
      <c r="M3194" t="b">
        <v>0</v>
      </c>
      <c r="N3194">
        <v>8</v>
      </c>
      <c r="O3194" t="b">
        <v>0</v>
      </c>
      <c r="P3194" t="s">
        <v>8305</v>
      </c>
      <c r="Q3194" s="6">
        <f>E3194/D3194</f>
        <v>1.0200000000000001E-2</v>
      </c>
      <c r="R3194">
        <f>IFERROR(ROUND(E3194/N3194,0),0)</f>
        <v>13</v>
      </c>
      <c r="S3194" t="str">
        <f t="shared" si="198"/>
        <v>theater</v>
      </c>
      <c r="T3194" t="str">
        <f t="shared" si="199"/>
        <v>musical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0">
        <f t="shared" si="196"/>
        <v>42074.968240740738</v>
      </c>
      <c r="K3195">
        <v>1420586056</v>
      </c>
      <c r="L3195" s="10">
        <f t="shared" si="197"/>
        <v>42029.968240740738</v>
      </c>
      <c r="M3195" t="b">
        <v>0</v>
      </c>
      <c r="N3195">
        <v>24</v>
      </c>
      <c r="O3195" t="b">
        <v>0</v>
      </c>
      <c r="P3195" t="s">
        <v>8305</v>
      </c>
      <c r="Q3195" s="6">
        <f>E3195/D3195</f>
        <v>0.1174</v>
      </c>
      <c r="R3195">
        <f>IFERROR(ROUND(E3195/N3195,0),0)</f>
        <v>24</v>
      </c>
      <c r="S3195" t="str">
        <f t="shared" si="198"/>
        <v>theater</v>
      </c>
      <c r="T3195" t="str">
        <f t="shared" si="199"/>
        <v>musical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0">
        <f t="shared" si="196"/>
        <v>42231.062476851846</v>
      </c>
      <c r="K3196">
        <v>1435368598</v>
      </c>
      <c r="L3196" s="10">
        <f t="shared" si="197"/>
        <v>42201.062476851846</v>
      </c>
      <c r="M3196" t="b">
        <v>0</v>
      </c>
      <c r="N3196">
        <v>0</v>
      </c>
      <c r="O3196" t="b">
        <v>0</v>
      </c>
      <c r="P3196" t="s">
        <v>8305</v>
      </c>
      <c r="Q3196" s="6">
        <f>E3196/D3196</f>
        <v>0</v>
      </c>
      <c r="R3196">
        <f>IFERROR(ROUND(E3196/N3196,0),0)</f>
        <v>0</v>
      </c>
      <c r="S3196" t="str">
        <f t="shared" si="198"/>
        <v>theater</v>
      </c>
      <c r="T3196" t="str">
        <f t="shared" si="199"/>
        <v>musical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0">
        <f t="shared" si="196"/>
        <v>42066.594236111108</v>
      </c>
      <c r="K3197">
        <v>1421158542</v>
      </c>
      <c r="L3197" s="10">
        <f t="shared" si="197"/>
        <v>42036.594236111108</v>
      </c>
      <c r="M3197" t="b">
        <v>0</v>
      </c>
      <c r="N3197">
        <v>39</v>
      </c>
      <c r="O3197" t="b">
        <v>0</v>
      </c>
      <c r="P3197" t="s">
        <v>8305</v>
      </c>
      <c r="Q3197" s="6">
        <f>E3197/D3197</f>
        <v>0.59142857142857141</v>
      </c>
      <c r="R3197">
        <f>IFERROR(ROUND(E3197/N3197,0),0)</f>
        <v>53</v>
      </c>
      <c r="S3197" t="str">
        <f t="shared" si="198"/>
        <v>theater</v>
      </c>
      <c r="T3197" t="str">
        <f t="shared" si="199"/>
        <v>musical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0">
        <f t="shared" si="196"/>
        <v>42236.583333333328</v>
      </c>
      <c r="K3198">
        <v>1433254875</v>
      </c>
      <c r="L3198" s="10">
        <f t="shared" si="197"/>
        <v>42176.598090277781</v>
      </c>
      <c r="M3198" t="b">
        <v>0</v>
      </c>
      <c r="N3198">
        <v>6</v>
      </c>
      <c r="O3198" t="b">
        <v>0</v>
      </c>
      <c r="P3198" t="s">
        <v>8305</v>
      </c>
      <c r="Q3198" s="6">
        <f>E3198/D3198</f>
        <v>5.9999999999999995E-4</v>
      </c>
      <c r="R3198">
        <f>IFERROR(ROUND(E3198/N3198,0),0)</f>
        <v>300</v>
      </c>
      <c r="S3198" t="str">
        <f t="shared" si="198"/>
        <v>theater</v>
      </c>
      <c r="T3198" t="str">
        <f t="shared" si="199"/>
        <v>musical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0">
        <f t="shared" si="196"/>
        <v>42058.493263888886</v>
      </c>
      <c r="K3199">
        <v>1420458618</v>
      </c>
      <c r="L3199" s="10">
        <f t="shared" si="197"/>
        <v>42028.493263888886</v>
      </c>
      <c r="M3199" t="b">
        <v>0</v>
      </c>
      <c r="N3199">
        <v>4</v>
      </c>
      <c r="O3199" t="b">
        <v>0</v>
      </c>
      <c r="P3199" t="s">
        <v>8305</v>
      </c>
      <c r="Q3199" s="6">
        <f>E3199/D3199</f>
        <v>0.1145</v>
      </c>
      <c r="R3199">
        <f>IFERROR(ROUND(E3199/N3199,0),0)</f>
        <v>286</v>
      </c>
      <c r="S3199" t="str">
        <f t="shared" si="198"/>
        <v>theater</v>
      </c>
      <c r="T3199" t="str">
        <f t="shared" si="199"/>
        <v>musical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0">
        <f t="shared" si="196"/>
        <v>42070.424502314811</v>
      </c>
      <c r="K3200">
        <v>1420798277</v>
      </c>
      <c r="L3200" s="10">
        <f t="shared" si="197"/>
        <v>42032.424502314811</v>
      </c>
      <c r="M3200" t="b">
        <v>0</v>
      </c>
      <c r="N3200">
        <v>3</v>
      </c>
      <c r="O3200" t="b">
        <v>0</v>
      </c>
      <c r="P3200" t="s">
        <v>8305</v>
      </c>
      <c r="Q3200" s="6">
        <f>E3200/D3200</f>
        <v>3.6666666666666666E-3</v>
      </c>
      <c r="R3200">
        <f>IFERROR(ROUND(E3200/N3200,0),0)</f>
        <v>37</v>
      </c>
      <c r="S3200" t="str">
        <f t="shared" si="198"/>
        <v>theater</v>
      </c>
      <c r="T3200" t="str">
        <f t="shared" si="199"/>
        <v>musical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0">
        <f t="shared" si="196"/>
        <v>41907.875</v>
      </c>
      <c r="K3201">
        <v>1407435418</v>
      </c>
      <c r="L3201" s="10">
        <f t="shared" si="197"/>
        <v>41877.761782407411</v>
      </c>
      <c r="M3201" t="b">
        <v>0</v>
      </c>
      <c r="N3201">
        <v>53</v>
      </c>
      <c r="O3201" t="b">
        <v>0</v>
      </c>
      <c r="P3201" t="s">
        <v>8305</v>
      </c>
      <c r="Q3201" s="6">
        <f>E3201/D3201</f>
        <v>0.52159999999999995</v>
      </c>
      <c r="R3201">
        <f>IFERROR(ROUND(E3201/N3201,0),0)</f>
        <v>49</v>
      </c>
      <c r="S3201" t="str">
        <f t="shared" si="198"/>
        <v>theater</v>
      </c>
      <c r="T3201" t="str">
        <f t="shared" si="199"/>
        <v>musical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0">
        <f t="shared" si="196"/>
        <v>42509.231944444444</v>
      </c>
      <c r="K3202">
        <v>1459410101</v>
      </c>
      <c r="L3202" s="10">
        <f t="shared" si="197"/>
        <v>42479.320613425924</v>
      </c>
      <c r="M3202" t="b">
        <v>0</v>
      </c>
      <c r="N3202">
        <v>1</v>
      </c>
      <c r="O3202" t="b">
        <v>0</v>
      </c>
      <c r="P3202" t="s">
        <v>8305</v>
      </c>
      <c r="Q3202" s="6">
        <f>E3202/D3202</f>
        <v>2.0000000000000002E-5</v>
      </c>
      <c r="R3202">
        <f>IFERROR(ROUND(E3202/N3202,0),0)</f>
        <v>1</v>
      </c>
      <c r="S3202" t="str">
        <f t="shared" si="198"/>
        <v>theater</v>
      </c>
      <c r="T3202" t="str">
        <f t="shared" si="199"/>
        <v>musical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0">
        <f t="shared" ref="J3203:J3266" si="200">(I3203/86400)+25569+(-5+24)</f>
        <v>41901.767094907409</v>
      </c>
      <c r="K3203">
        <v>1407695077</v>
      </c>
      <c r="L3203" s="10">
        <f t="shared" ref="L3203:L3266" si="201">(K3203/86400)+25569+(-5+24)</f>
        <v>41880.767094907409</v>
      </c>
      <c r="M3203" t="b">
        <v>0</v>
      </c>
      <c r="N3203">
        <v>2</v>
      </c>
      <c r="O3203" t="b">
        <v>0</v>
      </c>
      <c r="P3203" t="s">
        <v>8305</v>
      </c>
      <c r="Q3203" s="6">
        <f>E3203/D3203</f>
        <v>1.2500000000000001E-2</v>
      </c>
      <c r="R3203">
        <f>IFERROR(ROUND(E3203/N3203,0),0)</f>
        <v>13</v>
      </c>
      <c r="S3203" t="str">
        <f t="shared" ref="S3203:S3266" si="202">LEFT(P3203,FIND("/",P3203)-1)</f>
        <v>theater</v>
      </c>
      <c r="T3203" t="str">
        <f t="shared" ref="T3203:T3266" si="203">RIGHT(P3203,LEN(P3203)-FIND("/",P3203))</f>
        <v>musical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0">
        <f t="shared" si="200"/>
        <v>42371.249305555553</v>
      </c>
      <c r="K3204">
        <v>1445027346</v>
      </c>
      <c r="L3204" s="10">
        <f t="shared" si="201"/>
        <v>42312.853541666671</v>
      </c>
      <c r="M3204" t="b">
        <v>0</v>
      </c>
      <c r="N3204">
        <v>25</v>
      </c>
      <c r="O3204" t="b">
        <v>0</v>
      </c>
      <c r="P3204" t="s">
        <v>8305</v>
      </c>
      <c r="Q3204" s="6">
        <f>E3204/D3204</f>
        <v>0.54520000000000002</v>
      </c>
      <c r="R3204">
        <f>IFERROR(ROUND(E3204/N3204,0),0)</f>
        <v>109</v>
      </c>
      <c r="S3204" t="str">
        <f t="shared" si="202"/>
        <v>theater</v>
      </c>
      <c r="T3204" t="str">
        <f t="shared" si="203"/>
        <v>musical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0">
        <f t="shared" si="200"/>
        <v>42291.988680555558</v>
      </c>
      <c r="K3205">
        <v>1440632622</v>
      </c>
      <c r="L3205" s="10">
        <f t="shared" si="201"/>
        <v>42261.988680555558</v>
      </c>
      <c r="M3205" t="b">
        <v>0</v>
      </c>
      <c r="N3205">
        <v>6</v>
      </c>
      <c r="O3205" t="b">
        <v>0</v>
      </c>
      <c r="P3205" t="s">
        <v>8305</v>
      </c>
      <c r="Q3205" s="6">
        <f>E3205/D3205</f>
        <v>0.25</v>
      </c>
      <c r="R3205">
        <f>IFERROR(ROUND(E3205/N3205,0),0)</f>
        <v>42</v>
      </c>
      <c r="S3205" t="str">
        <f t="shared" si="202"/>
        <v>theater</v>
      </c>
      <c r="T3205" t="str">
        <f t="shared" si="203"/>
        <v>musical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0">
        <f t="shared" si="200"/>
        <v>42221.676388888889</v>
      </c>
      <c r="K3206">
        <v>1434558479</v>
      </c>
      <c r="L3206" s="10">
        <f t="shared" si="201"/>
        <v>42191.686099537037</v>
      </c>
      <c r="M3206" t="b">
        <v>0</v>
      </c>
      <c r="N3206">
        <v>0</v>
      </c>
      <c r="O3206" t="b">
        <v>0</v>
      </c>
      <c r="P3206" t="s">
        <v>8305</v>
      </c>
      <c r="Q3206" s="6">
        <f>E3206/D3206</f>
        <v>0</v>
      </c>
      <c r="R3206">
        <f>IFERROR(ROUND(E3206/N3206,0),0)</f>
        <v>0</v>
      </c>
      <c r="S3206" t="str">
        <f t="shared" si="202"/>
        <v>theater</v>
      </c>
      <c r="T3206" t="str">
        <f t="shared" si="203"/>
        <v>musical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0">
        <f t="shared" si="200"/>
        <v>42144.374675925923</v>
      </c>
      <c r="K3207">
        <v>1427878772</v>
      </c>
      <c r="L3207" s="10">
        <f t="shared" si="201"/>
        <v>42114.374675925923</v>
      </c>
      <c r="M3207" t="b">
        <v>0</v>
      </c>
      <c r="N3207">
        <v>12</v>
      </c>
      <c r="O3207" t="b">
        <v>0</v>
      </c>
      <c r="P3207" t="s">
        <v>8305</v>
      </c>
      <c r="Q3207" s="6">
        <f>E3207/D3207</f>
        <v>3.4125000000000003E-2</v>
      </c>
      <c r="R3207">
        <f>IFERROR(ROUND(E3207/N3207,0),0)</f>
        <v>23</v>
      </c>
      <c r="S3207" t="str">
        <f t="shared" si="202"/>
        <v>theater</v>
      </c>
      <c r="T3207" t="str">
        <f t="shared" si="203"/>
        <v>musical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0">
        <f t="shared" si="200"/>
        <v>42285.276053240741</v>
      </c>
      <c r="K3208">
        <v>1440052651</v>
      </c>
      <c r="L3208" s="10">
        <f t="shared" si="201"/>
        <v>42255.276053240741</v>
      </c>
      <c r="M3208" t="b">
        <v>0</v>
      </c>
      <c r="N3208">
        <v>0</v>
      </c>
      <c r="O3208" t="b">
        <v>0</v>
      </c>
      <c r="P3208" t="s">
        <v>8305</v>
      </c>
      <c r="Q3208" s="6">
        <f>E3208/D3208</f>
        <v>0</v>
      </c>
      <c r="R3208">
        <f>IFERROR(ROUND(E3208/N3208,0),0)</f>
        <v>0</v>
      </c>
      <c r="S3208" t="str">
        <f t="shared" si="202"/>
        <v>theater</v>
      </c>
      <c r="T3208" t="str">
        <f t="shared" si="203"/>
        <v>musical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0">
        <f t="shared" si="200"/>
        <v>42136.236192129625</v>
      </c>
      <c r="K3209">
        <v>1424587207</v>
      </c>
      <c r="L3209" s="10">
        <f t="shared" si="201"/>
        <v>42076.277858796297</v>
      </c>
      <c r="M3209" t="b">
        <v>0</v>
      </c>
      <c r="N3209">
        <v>36</v>
      </c>
      <c r="O3209" t="b">
        <v>0</v>
      </c>
      <c r="P3209" t="s">
        <v>8305</v>
      </c>
      <c r="Q3209" s="6">
        <f>E3209/D3209</f>
        <v>0.46363636363636362</v>
      </c>
      <c r="R3209">
        <f>IFERROR(ROUND(E3209/N3209,0),0)</f>
        <v>71</v>
      </c>
      <c r="S3209" t="str">
        <f t="shared" si="202"/>
        <v>theater</v>
      </c>
      <c r="T3209" t="str">
        <f t="shared" si="203"/>
        <v>musical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0">
        <f t="shared" si="200"/>
        <v>41867.605057870373</v>
      </c>
      <c r="K3210">
        <v>1404743477</v>
      </c>
      <c r="L3210" s="10">
        <f t="shared" si="201"/>
        <v>41846.605057870373</v>
      </c>
      <c r="M3210" t="b">
        <v>1</v>
      </c>
      <c r="N3210">
        <v>82</v>
      </c>
      <c r="O3210" t="b">
        <v>1</v>
      </c>
      <c r="P3210" t="s">
        <v>8271</v>
      </c>
      <c r="Q3210" s="6">
        <f>E3210/D3210</f>
        <v>1.0349999999999999</v>
      </c>
      <c r="R3210">
        <f>IFERROR(ROUND(E3210/N3210,0),0)</f>
        <v>63</v>
      </c>
      <c r="S3210" t="str">
        <f t="shared" si="202"/>
        <v>theater</v>
      </c>
      <c r="T3210" t="str">
        <f t="shared" si="203"/>
        <v>plays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0">
        <f t="shared" si="200"/>
        <v>41829.958333333336</v>
      </c>
      <c r="K3211">
        <v>1400512658</v>
      </c>
      <c r="L3211" s="10">
        <f t="shared" si="201"/>
        <v>41797.637245370366</v>
      </c>
      <c r="M3211" t="b">
        <v>1</v>
      </c>
      <c r="N3211">
        <v>226</v>
      </c>
      <c r="O3211" t="b">
        <v>1</v>
      </c>
      <c r="P3211" t="s">
        <v>8271</v>
      </c>
      <c r="Q3211" s="6">
        <f>E3211/D3211</f>
        <v>1.1932315789473684</v>
      </c>
      <c r="R3211">
        <f>IFERROR(ROUND(E3211/N3211,0),0)</f>
        <v>50</v>
      </c>
      <c r="S3211" t="str">
        <f t="shared" si="202"/>
        <v>theater</v>
      </c>
      <c r="T3211" t="str">
        <f t="shared" si="203"/>
        <v>plays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0">
        <f t="shared" si="200"/>
        <v>41080.165972222225</v>
      </c>
      <c r="K3212">
        <v>1334442519</v>
      </c>
      <c r="L3212" s="10">
        <f t="shared" si="201"/>
        <v>41032.936562499999</v>
      </c>
      <c r="M3212" t="b">
        <v>1</v>
      </c>
      <c r="N3212">
        <v>60</v>
      </c>
      <c r="O3212" t="b">
        <v>1</v>
      </c>
      <c r="P3212" t="s">
        <v>8271</v>
      </c>
      <c r="Q3212" s="6">
        <f>E3212/D3212</f>
        <v>1.2576666666666667</v>
      </c>
      <c r="R3212">
        <f>IFERROR(ROUND(E3212/N3212,0),0)</f>
        <v>63</v>
      </c>
      <c r="S3212" t="str">
        <f t="shared" si="202"/>
        <v>theater</v>
      </c>
      <c r="T3212" t="str">
        <f t="shared" si="203"/>
        <v>plays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0">
        <f t="shared" si="200"/>
        <v>41885.083333333336</v>
      </c>
      <c r="K3213">
        <v>1405346680</v>
      </c>
      <c r="L3213" s="10">
        <f t="shared" si="201"/>
        <v>41853.58657407407</v>
      </c>
      <c r="M3213" t="b">
        <v>1</v>
      </c>
      <c r="N3213">
        <v>322</v>
      </c>
      <c r="O3213" t="b">
        <v>1</v>
      </c>
      <c r="P3213" t="s">
        <v>8271</v>
      </c>
      <c r="Q3213" s="6">
        <f>E3213/D3213</f>
        <v>1.1974347826086957</v>
      </c>
      <c r="R3213">
        <f>IFERROR(ROUND(E3213/N3213,0),0)</f>
        <v>86</v>
      </c>
      <c r="S3213" t="str">
        <f t="shared" si="202"/>
        <v>theater</v>
      </c>
      <c r="T3213" t="str">
        <f t="shared" si="203"/>
        <v>plays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0">
        <f t="shared" si="200"/>
        <v>41878.795729166668</v>
      </c>
      <c r="K3214">
        <v>1404932751</v>
      </c>
      <c r="L3214" s="10">
        <f t="shared" si="201"/>
        <v>41848.795729166668</v>
      </c>
      <c r="M3214" t="b">
        <v>1</v>
      </c>
      <c r="N3214">
        <v>94</v>
      </c>
      <c r="O3214" t="b">
        <v>1</v>
      </c>
      <c r="P3214" t="s">
        <v>8271</v>
      </c>
      <c r="Q3214" s="6">
        <f>E3214/D3214</f>
        <v>1.2625</v>
      </c>
      <c r="R3214">
        <f>IFERROR(ROUND(E3214/N3214,0),0)</f>
        <v>54</v>
      </c>
      <c r="S3214" t="str">
        <f t="shared" si="202"/>
        <v>theater</v>
      </c>
      <c r="T3214" t="str">
        <f t="shared" si="203"/>
        <v>plays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0">
        <f t="shared" si="200"/>
        <v>42230.763414351852</v>
      </c>
      <c r="K3215">
        <v>1434478759</v>
      </c>
      <c r="L3215" s="10">
        <f t="shared" si="201"/>
        <v>42190.763414351852</v>
      </c>
      <c r="M3215" t="b">
        <v>1</v>
      </c>
      <c r="N3215">
        <v>47</v>
      </c>
      <c r="O3215" t="b">
        <v>1</v>
      </c>
      <c r="P3215" t="s">
        <v>8271</v>
      </c>
      <c r="Q3215" s="6">
        <f>E3215/D3215</f>
        <v>1.0011666666666668</v>
      </c>
      <c r="R3215">
        <f>IFERROR(ROUND(E3215/N3215,0),0)</f>
        <v>128</v>
      </c>
      <c r="S3215" t="str">
        <f t="shared" si="202"/>
        <v>theater</v>
      </c>
      <c r="T3215" t="str">
        <f t="shared" si="203"/>
        <v>plays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0">
        <f t="shared" si="200"/>
        <v>42393.996527777781</v>
      </c>
      <c r="K3216">
        <v>1448823673</v>
      </c>
      <c r="L3216" s="10">
        <f t="shared" si="201"/>
        <v>42356.792511574073</v>
      </c>
      <c r="M3216" t="b">
        <v>1</v>
      </c>
      <c r="N3216">
        <v>115</v>
      </c>
      <c r="O3216" t="b">
        <v>1</v>
      </c>
      <c r="P3216" t="s">
        <v>8271</v>
      </c>
      <c r="Q3216" s="6">
        <f>E3216/D3216</f>
        <v>1.0213333333333334</v>
      </c>
      <c r="R3216">
        <f>IFERROR(ROUND(E3216/N3216,0),0)</f>
        <v>107</v>
      </c>
      <c r="S3216" t="str">
        <f t="shared" si="202"/>
        <v>theater</v>
      </c>
      <c r="T3216" t="str">
        <f t="shared" si="203"/>
        <v>plays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0">
        <f t="shared" si="200"/>
        <v>42276.165972222225</v>
      </c>
      <c r="K3217">
        <v>1438617471</v>
      </c>
      <c r="L3217" s="10">
        <f t="shared" si="201"/>
        <v>42238.665173611109</v>
      </c>
      <c r="M3217" t="b">
        <v>1</v>
      </c>
      <c r="N3217">
        <v>134</v>
      </c>
      <c r="O3217" t="b">
        <v>1</v>
      </c>
      <c r="P3217" t="s">
        <v>8271</v>
      </c>
      <c r="Q3217" s="6">
        <f>E3217/D3217</f>
        <v>1.0035142857142858</v>
      </c>
      <c r="R3217">
        <f>IFERROR(ROUND(E3217/N3217,0),0)</f>
        <v>262</v>
      </c>
      <c r="S3217" t="str">
        <f t="shared" si="202"/>
        <v>theater</v>
      </c>
      <c r="T3217" t="str">
        <f t="shared" si="203"/>
        <v>plays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0">
        <f t="shared" si="200"/>
        <v>42215.604166666672</v>
      </c>
      <c r="K3218">
        <v>1433934371</v>
      </c>
      <c r="L3218" s="10">
        <f t="shared" si="201"/>
        <v>42184.462627314817</v>
      </c>
      <c r="M3218" t="b">
        <v>1</v>
      </c>
      <c r="N3218">
        <v>35</v>
      </c>
      <c r="O3218" t="b">
        <v>1</v>
      </c>
      <c r="P3218" t="s">
        <v>8271</v>
      </c>
      <c r="Q3218" s="6">
        <f>E3218/D3218</f>
        <v>1.0004999999999999</v>
      </c>
      <c r="R3218">
        <f>IFERROR(ROUND(E3218/N3218,0),0)</f>
        <v>57</v>
      </c>
      <c r="S3218" t="str">
        <f t="shared" si="202"/>
        <v>theater</v>
      </c>
      <c r="T3218" t="str">
        <f t="shared" si="203"/>
        <v>plays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0">
        <f t="shared" si="200"/>
        <v>42697.546111111107</v>
      </c>
      <c r="K3219">
        <v>1475672784</v>
      </c>
      <c r="L3219" s="10">
        <f t="shared" si="201"/>
        <v>42667.546111111107</v>
      </c>
      <c r="M3219" t="b">
        <v>1</v>
      </c>
      <c r="N3219">
        <v>104</v>
      </c>
      <c r="O3219" t="b">
        <v>1</v>
      </c>
      <c r="P3219" t="s">
        <v>8271</v>
      </c>
      <c r="Q3219" s="6">
        <f>E3219/D3219</f>
        <v>1.1602222222222223</v>
      </c>
      <c r="R3219">
        <f>IFERROR(ROUND(E3219/N3219,0),0)</f>
        <v>50</v>
      </c>
      <c r="S3219" t="str">
        <f t="shared" si="202"/>
        <v>theater</v>
      </c>
      <c r="T3219" t="str">
        <f t="shared" si="203"/>
        <v>plays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0">
        <f t="shared" si="200"/>
        <v>42023</v>
      </c>
      <c r="K3220">
        <v>1417132986</v>
      </c>
      <c r="L3220" s="10">
        <f t="shared" si="201"/>
        <v>41990.002152777779</v>
      </c>
      <c r="M3220" t="b">
        <v>1</v>
      </c>
      <c r="N3220">
        <v>184</v>
      </c>
      <c r="O3220" t="b">
        <v>1</v>
      </c>
      <c r="P3220" t="s">
        <v>8271</v>
      </c>
      <c r="Q3220" s="6">
        <f>E3220/D3220</f>
        <v>1.0209999999999999</v>
      </c>
      <c r="R3220">
        <f>IFERROR(ROUND(E3220/N3220,0),0)</f>
        <v>67</v>
      </c>
      <c r="S3220" t="str">
        <f t="shared" si="202"/>
        <v>theater</v>
      </c>
      <c r="T3220" t="str">
        <f t="shared" si="203"/>
        <v>plays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0">
        <f t="shared" si="200"/>
        <v>42104.941516203704</v>
      </c>
      <c r="K3221">
        <v>1424043347</v>
      </c>
      <c r="L3221" s="10">
        <f t="shared" si="201"/>
        <v>42069.983182870375</v>
      </c>
      <c r="M3221" t="b">
        <v>1</v>
      </c>
      <c r="N3221">
        <v>119</v>
      </c>
      <c r="O3221" t="b">
        <v>1</v>
      </c>
      <c r="P3221" t="s">
        <v>8271</v>
      </c>
      <c r="Q3221" s="6">
        <f>E3221/D3221</f>
        <v>1.0011000000000001</v>
      </c>
      <c r="R3221">
        <f>IFERROR(ROUND(E3221/N3221,0),0)</f>
        <v>168</v>
      </c>
      <c r="S3221" t="str">
        <f t="shared" si="202"/>
        <v>theater</v>
      </c>
      <c r="T3221" t="str">
        <f t="shared" si="203"/>
        <v>plays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0">
        <f t="shared" si="200"/>
        <v>42825.875</v>
      </c>
      <c r="K3222">
        <v>1486411204</v>
      </c>
      <c r="L3222" s="10">
        <f t="shared" si="201"/>
        <v>42791.833379629628</v>
      </c>
      <c r="M3222" t="b">
        <v>1</v>
      </c>
      <c r="N3222">
        <v>59</v>
      </c>
      <c r="O3222" t="b">
        <v>1</v>
      </c>
      <c r="P3222" t="s">
        <v>8271</v>
      </c>
      <c r="Q3222" s="6">
        <f>E3222/D3222</f>
        <v>1.0084</v>
      </c>
      <c r="R3222">
        <f>IFERROR(ROUND(E3222/N3222,0),0)</f>
        <v>256</v>
      </c>
      <c r="S3222" t="str">
        <f t="shared" si="202"/>
        <v>theater</v>
      </c>
      <c r="T3222" t="str">
        <f t="shared" si="203"/>
        <v>plays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0">
        <f t="shared" si="200"/>
        <v>42209.696793981479</v>
      </c>
      <c r="K3223">
        <v>1433090603</v>
      </c>
      <c r="L3223" s="10">
        <f t="shared" si="201"/>
        <v>42174.696793981479</v>
      </c>
      <c r="M3223" t="b">
        <v>1</v>
      </c>
      <c r="N3223">
        <v>113</v>
      </c>
      <c r="O3223" t="b">
        <v>1</v>
      </c>
      <c r="P3223" t="s">
        <v>8271</v>
      </c>
      <c r="Q3223" s="6">
        <f>E3223/D3223</f>
        <v>1.0342499999999999</v>
      </c>
      <c r="R3223">
        <f>IFERROR(ROUND(E3223/N3223,0),0)</f>
        <v>37</v>
      </c>
      <c r="S3223" t="str">
        <f t="shared" si="202"/>
        <v>theater</v>
      </c>
      <c r="T3223" t="str">
        <f t="shared" si="203"/>
        <v>plays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0">
        <f t="shared" si="200"/>
        <v>42320.895138888889</v>
      </c>
      <c r="K3224">
        <v>1443016697</v>
      </c>
      <c r="L3224" s="10">
        <f t="shared" si="201"/>
        <v>42289.582141203704</v>
      </c>
      <c r="M3224" t="b">
        <v>1</v>
      </c>
      <c r="N3224">
        <v>84</v>
      </c>
      <c r="O3224" t="b">
        <v>1</v>
      </c>
      <c r="P3224" t="s">
        <v>8271</v>
      </c>
      <c r="Q3224" s="6">
        <f>E3224/D3224</f>
        <v>1.248</v>
      </c>
      <c r="R3224">
        <f>IFERROR(ROUND(E3224/N3224,0),0)</f>
        <v>37</v>
      </c>
      <c r="S3224" t="str">
        <f t="shared" si="202"/>
        <v>theater</v>
      </c>
      <c r="T3224" t="str">
        <f t="shared" si="203"/>
        <v>plays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0">
        <f t="shared" si="200"/>
        <v>42255.835370370369</v>
      </c>
      <c r="K3225">
        <v>1437508976</v>
      </c>
      <c r="L3225" s="10">
        <f t="shared" si="201"/>
        <v>42225.835370370369</v>
      </c>
      <c r="M3225" t="b">
        <v>1</v>
      </c>
      <c r="N3225">
        <v>74</v>
      </c>
      <c r="O3225" t="b">
        <v>1</v>
      </c>
      <c r="P3225" t="s">
        <v>8271</v>
      </c>
      <c r="Q3225" s="6">
        <f>E3225/D3225</f>
        <v>1.0951612903225807</v>
      </c>
      <c r="R3225">
        <f>IFERROR(ROUND(E3225/N3225,0),0)</f>
        <v>46</v>
      </c>
      <c r="S3225" t="str">
        <f t="shared" si="202"/>
        <v>theater</v>
      </c>
      <c r="T3225" t="str">
        <f t="shared" si="203"/>
        <v>plays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0">
        <f t="shared" si="200"/>
        <v>42764.208333333328</v>
      </c>
      <c r="K3226">
        <v>1479932713</v>
      </c>
      <c r="L3226" s="10">
        <f t="shared" si="201"/>
        <v>42716.850844907407</v>
      </c>
      <c r="M3226" t="b">
        <v>1</v>
      </c>
      <c r="N3226">
        <v>216</v>
      </c>
      <c r="O3226" t="b">
        <v>1</v>
      </c>
      <c r="P3226" t="s">
        <v>8271</v>
      </c>
      <c r="Q3226" s="6">
        <f>E3226/D3226</f>
        <v>1.0203333333333333</v>
      </c>
      <c r="R3226">
        <f>IFERROR(ROUND(E3226/N3226,0),0)</f>
        <v>142</v>
      </c>
      <c r="S3226" t="str">
        <f t="shared" si="202"/>
        <v>theater</v>
      </c>
      <c r="T3226" t="str">
        <f t="shared" si="203"/>
        <v>plays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0">
        <f t="shared" si="200"/>
        <v>42543.875</v>
      </c>
      <c r="K3227">
        <v>1463145938</v>
      </c>
      <c r="L3227" s="10">
        <f t="shared" si="201"/>
        <v>42522.559467592597</v>
      </c>
      <c r="M3227" t="b">
        <v>1</v>
      </c>
      <c r="N3227">
        <v>39</v>
      </c>
      <c r="O3227" t="b">
        <v>1</v>
      </c>
      <c r="P3227" t="s">
        <v>8271</v>
      </c>
      <c r="Q3227" s="6">
        <f>E3227/D3227</f>
        <v>1.0235000000000001</v>
      </c>
      <c r="R3227">
        <f>IFERROR(ROUND(E3227/N3227,0),0)</f>
        <v>52</v>
      </c>
      <c r="S3227" t="str">
        <f t="shared" si="202"/>
        <v>theater</v>
      </c>
      <c r="T3227" t="str">
        <f t="shared" si="203"/>
        <v>plays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0">
        <f t="shared" si="200"/>
        <v>42326.583472222221</v>
      </c>
      <c r="K3228">
        <v>1443621612</v>
      </c>
      <c r="L3228" s="10">
        <f t="shared" si="201"/>
        <v>42296.583472222221</v>
      </c>
      <c r="M3228" t="b">
        <v>1</v>
      </c>
      <c r="N3228">
        <v>21</v>
      </c>
      <c r="O3228" t="b">
        <v>1</v>
      </c>
      <c r="P3228" t="s">
        <v>8271</v>
      </c>
      <c r="Q3228" s="6">
        <f>E3228/D3228</f>
        <v>1.0416666666666667</v>
      </c>
      <c r="R3228">
        <f>IFERROR(ROUND(E3228/N3228,0),0)</f>
        <v>60</v>
      </c>
      <c r="S3228" t="str">
        <f t="shared" si="202"/>
        <v>theater</v>
      </c>
      <c r="T3228" t="str">
        <f t="shared" si="203"/>
        <v>plays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0">
        <f t="shared" si="200"/>
        <v>42771.882361111115</v>
      </c>
      <c r="K3229">
        <v>1482095436</v>
      </c>
      <c r="L3229" s="10">
        <f t="shared" si="201"/>
        <v>42741.882361111115</v>
      </c>
      <c r="M3229" t="b">
        <v>0</v>
      </c>
      <c r="N3229">
        <v>30</v>
      </c>
      <c r="O3229" t="b">
        <v>1</v>
      </c>
      <c r="P3229" t="s">
        <v>8271</v>
      </c>
      <c r="Q3229" s="6">
        <f>E3229/D3229</f>
        <v>1.25</v>
      </c>
      <c r="R3229">
        <f>IFERROR(ROUND(E3229/N3229,0),0)</f>
        <v>50</v>
      </c>
      <c r="S3229" t="str">
        <f t="shared" si="202"/>
        <v>theater</v>
      </c>
      <c r="T3229" t="str">
        <f t="shared" si="203"/>
        <v>plays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0">
        <f t="shared" si="200"/>
        <v>42374.207638888889</v>
      </c>
      <c r="K3230">
        <v>1447606884</v>
      </c>
      <c r="L3230" s="10">
        <f t="shared" si="201"/>
        <v>42342.70930555556</v>
      </c>
      <c r="M3230" t="b">
        <v>1</v>
      </c>
      <c r="N3230">
        <v>37</v>
      </c>
      <c r="O3230" t="b">
        <v>1</v>
      </c>
      <c r="P3230" t="s">
        <v>8271</v>
      </c>
      <c r="Q3230" s="6">
        <f>E3230/D3230</f>
        <v>1.0234285714285714</v>
      </c>
      <c r="R3230">
        <f>IFERROR(ROUND(E3230/N3230,0),0)</f>
        <v>194</v>
      </c>
      <c r="S3230" t="str">
        <f t="shared" si="202"/>
        <v>theater</v>
      </c>
      <c r="T3230" t="str">
        <f t="shared" si="203"/>
        <v>plays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0">
        <f t="shared" si="200"/>
        <v>41982.333310185189</v>
      </c>
      <c r="K3231">
        <v>1413874798</v>
      </c>
      <c r="L3231" s="10">
        <f t="shared" si="201"/>
        <v>41952.291643518518</v>
      </c>
      <c r="M3231" t="b">
        <v>1</v>
      </c>
      <c r="N3231">
        <v>202</v>
      </c>
      <c r="O3231" t="b">
        <v>1</v>
      </c>
      <c r="P3231" t="s">
        <v>8271</v>
      </c>
      <c r="Q3231" s="6">
        <f>E3231/D3231</f>
        <v>1.0786500000000001</v>
      </c>
      <c r="R3231">
        <f>IFERROR(ROUND(E3231/N3231,0),0)</f>
        <v>107</v>
      </c>
      <c r="S3231" t="str">
        <f t="shared" si="202"/>
        <v>theater</v>
      </c>
      <c r="T3231" t="str">
        <f t="shared" si="203"/>
        <v>plays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0">
        <f t="shared" si="200"/>
        <v>41932.165972222225</v>
      </c>
      <c r="K3232">
        <v>1410840126</v>
      </c>
      <c r="L3232" s="10">
        <f t="shared" si="201"/>
        <v>41917.168124999997</v>
      </c>
      <c r="M3232" t="b">
        <v>1</v>
      </c>
      <c r="N3232">
        <v>37</v>
      </c>
      <c r="O3232" t="b">
        <v>1</v>
      </c>
      <c r="P3232" t="s">
        <v>8271</v>
      </c>
      <c r="Q3232" s="6">
        <f>E3232/D3232</f>
        <v>1.0988461538461538</v>
      </c>
      <c r="R3232">
        <f>IFERROR(ROUND(E3232/N3232,0),0)</f>
        <v>77</v>
      </c>
      <c r="S3232" t="str">
        <f t="shared" si="202"/>
        <v>theater</v>
      </c>
      <c r="T3232" t="str">
        <f t="shared" si="203"/>
        <v>plays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0">
        <f t="shared" si="200"/>
        <v>42495.943831018521</v>
      </c>
      <c r="K3233">
        <v>1458254347</v>
      </c>
      <c r="L3233" s="10">
        <f t="shared" si="201"/>
        <v>42465.943831018521</v>
      </c>
      <c r="M3233" t="b">
        <v>0</v>
      </c>
      <c r="N3233">
        <v>28</v>
      </c>
      <c r="O3233" t="b">
        <v>1</v>
      </c>
      <c r="P3233" t="s">
        <v>8271</v>
      </c>
      <c r="Q3233" s="6">
        <f>E3233/D3233</f>
        <v>1.61</v>
      </c>
      <c r="R3233">
        <f>IFERROR(ROUND(E3233/N3233,0),0)</f>
        <v>58</v>
      </c>
      <c r="S3233" t="str">
        <f t="shared" si="202"/>
        <v>theater</v>
      </c>
      <c r="T3233" t="str">
        <f t="shared" si="203"/>
        <v>plays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0">
        <f t="shared" si="200"/>
        <v>42513.165972222225</v>
      </c>
      <c r="K3234">
        <v>1459711917</v>
      </c>
      <c r="L3234" s="10">
        <f t="shared" si="201"/>
        <v>42482.81385416667</v>
      </c>
      <c r="M3234" t="b">
        <v>1</v>
      </c>
      <c r="N3234">
        <v>26</v>
      </c>
      <c r="O3234" t="b">
        <v>1</v>
      </c>
      <c r="P3234" t="s">
        <v>8271</v>
      </c>
      <c r="Q3234" s="6">
        <f>E3234/D3234</f>
        <v>1.3120000000000001</v>
      </c>
      <c r="R3234">
        <f>IFERROR(ROUND(E3234/N3234,0),0)</f>
        <v>50</v>
      </c>
      <c r="S3234" t="str">
        <f t="shared" si="202"/>
        <v>theater</v>
      </c>
      <c r="T3234" t="str">
        <f t="shared" si="203"/>
        <v>plays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0">
        <f t="shared" si="200"/>
        <v>42815.805034722223</v>
      </c>
      <c r="K3235">
        <v>1485890355</v>
      </c>
      <c r="L3235" s="10">
        <f t="shared" si="201"/>
        <v>42785.805034722223</v>
      </c>
      <c r="M3235" t="b">
        <v>0</v>
      </c>
      <c r="N3235">
        <v>61</v>
      </c>
      <c r="O3235" t="b">
        <v>1</v>
      </c>
      <c r="P3235" t="s">
        <v>8271</v>
      </c>
      <c r="Q3235" s="6">
        <f>E3235/D3235</f>
        <v>1.1879999999999999</v>
      </c>
      <c r="R3235">
        <f>IFERROR(ROUND(E3235/N3235,0),0)</f>
        <v>97</v>
      </c>
      <c r="S3235" t="str">
        <f t="shared" si="202"/>
        <v>theater</v>
      </c>
      <c r="T3235" t="str">
        <f t="shared" si="203"/>
        <v>plays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0">
        <f t="shared" si="200"/>
        <v>42786.979861111111</v>
      </c>
      <c r="K3236">
        <v>1483124208</v>
      </c>
      <c r="L3236" s="10">
        <f t="shared" si="201"/>
        <v>42753.789444444439</v>
      </c>
      <c r="M3236" t="b">
        <v>0</v>
      </c>
      <c r="N3236">
        <v>115</v>
      </c>
      <c r="O3236" t="b">
        <v>1</v>
      </c>
      <c r="P3236" t="s">
        <v>8271</v>
      </c>
      <c r="Q3236" s="6">
        <f>E3236/D3236</f>
        <v>1.0039275000000001</v>
      </c>
      <c r="R3236">
        <f>IFERROR(ROUND(E3236/N3236,0),0)</f>
        <v>35</v>
      </c>
      <c r="S3236" t="str">
        <f t="shared" si="202"/>
        <v>theater</v>
      </c>
      <c r="T3236" t="str">
        <f t="shared" si="203"/>
        <v>plays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0">
        <f t="shared" si="200"/>
        <v>42571.347812499997</v>
      </c>
      <c r="K3237">
        <v>1464769251</v>
      </c>
      <c r="L3237" s="10">
        <f t="shared" si="201"/>
        <v>42541.347812499997</v>
      </c>
      <c r="M3237" t="b">
        <v>1</v>
      </c>
      <c r="N3237">
        <v>181</v>
      </c>
      <c r="O3237" t="b">
        <v>1</v>
      </c>
      <c r="P3237" t="s">
        <v>8271</v>
      </c>
      <c r="Q3237" s="6">
        <f>E3237/D3237</f>
        <v>1.0320666666666667</v>
      </c>
      <c r="R3237">
        <f>IFERROR(ROUND(E3237/N3237,0),0)</f>
        <v>86</v>
      </c>
      <c r="S3237" t="str">
        <f t="shared" si="202"/>
        <v>theater</v>
      </c>
      <c r="T3237" t="str">
        <f t="shared" si="203"/>
        <v>plays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0">
        <f t="shared" si="200"/>
        <v>42751.917048611111</v>
      </c>
      <c r="K3238">
        <v>1480370433</v>
      </c>
      <c r="L3238" s="10">
        <f t="shared" si="201"/>
        <v>42721.917048611111</v>
      </c>
      <c r="M3238" t="b">
        <v>0</v>
      </c>
      <c r="N3238">
        <v>110</v>
      </c>
      <c r="O3238" t="b">
        <v>1</v>
      </c>
      <c r="P3238" t="s">
        <v>8271</v>
      </c>
      <c r="Q3238" s="6">
        <f>E3238/D3238</f>
        <v>1.006</v>
      </c>
      <c r="R3238">
        <f>IFERROR(ROUND(E3238/N3238,0),0)</f>
        <v>183</v>
      </c>
      <c r="S3238" t="str">
        <f t="shared" si="202"/>
        <v>theater</v>
      </c>
      <c r="T3238" t="str">
        <f t="shared" si="203"/>
        <v>plays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0">
        <f t="shared" si="200"/>
        <v>42295.165972222225</v>
      </c>
      <c r="K3239">
        <v>1441452184</v>
      </c>
      <c r="L3239" s="10">
        <f t="shared" si="201"/>
        <v>42271.474351851852</v>
      </c>
      <c r="M3239" t="b">
        <v>1</v>
      </c>
      <c r="N3239">
        <v>269</v>
      </c>
      <c r="O3239" t="b">
        <v>1</v>
      </c>
      <c r="P3239" t="s">
        <v>8271</v>
      </c>
      <c r="Q3239" s="6">
        <f>E3239/D3239</f>
        <v>1.0078754285714286</v>
      </c>
      <c r="R3239">
        <f>IFERROR(ROUND(E3239/N3239,0),0)</f>
        <v>131</v>
      </c>
      <c r="S3239" t="str">
        <f t="shared" si="202"/>
        <v>theater</v>
      </c>
      <c r="T3239" t="str">
        <f t="shared" si="203"/>
        <v>plays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0">
        <f t="shared" si="200"/>
        <v>42205.510393518518</v>
      </c>
      <c r="K3240">
        <v>1433160898</v>
      </c>
      <c r="L3240" s="10">
        <f t="shared" si="201"/>
        <v>42175.510393518518</v>
      </c>
      <c r="M3240" t="b">
        <v>1</v>
      </c>
      <c r="N3240">
        <v>79</v>
      </c>
      <c r="O3240" t="b">
        <v>1</v>
      </c>
      <c r="P3240" t="s">
        <v>8271</v>
      </c>
      <c r="Q3240" s="6">
        <f>E3240/D3240</f>
        <v>1.1232142857142857</v>
      </c>
      <c r="R3240">
        <f>IFERROR(ROUND(E3240/N3240,0),0)</f>
        <v>40</v>
      </c>
      <c r="S3240" t="str">
        <f t="shared" si="202"/>
        <v>theater</v>
      </c>
      <c r="T3240" t="str">
        <f t="shared" si="203"/>
        <v>plays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0">
        <f t="shared" si="200"/>
        <v>42321.999305555553</v>
      </c>
      <c r="K3241">
        <v>1443665293</v>
      </c>
      <c r="L3241" s="10">
        <f t="shared" si="201"/>
        <v>42297.089039351849</v>
      </c>
      <c r="M3241" t="b">
        <v>1</v>
      </c>
      <c r="N3241">
        <v>104</v>
      </c>
      <c r="O3241" t="b">
        <v>1</v>
      </c>
      <c r="P3241" t="s">
        <v>8271</v>
      </c>
      <c r="Q3241" s="6">
        <f>E3241/D3241</f>
        <v>1.0591914022517912</v>
      </c>
      <c r="R3241">
        <f>IFERROR(ROUND(E3241/N3241,0),0)</f>
        <v>60</v>
      </c>
      <c r="S3241" t="str">
        <f t="shared" si="202"/>
        <v>theater</v>
      </c>
      <c r="T3241" t="str">
        <f t="shared" si="203"/>
        <v>plays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0">
        <f t="shared" si="200"/>
        <v>42801.958333333328</v>
      </c>
      <c r="K3242">
        <v>1484843948</v>
      </c>
      <c r="L3242" s="10">
        <f t="shared" si="201"/>
        <v>42773.693842592591</v>
      </c>
      <c r="M3242" t="b">
        <v>0</v>
      </c>
      <c r="N3242">
        <v>34</v>
      </c>
      <c r="O3242" t="b">
        <v>1</v>
      </c>
      <c r="P3242" t="s">
        <v>8271</v>
      </c>
      <c r="Q3242" s="6">
        <f>E3242/D3242</f>
        <v>1.0056666666666667</v>
      </c>
      <c r="R3242">
        <f>IFERROR(ROUND(E3242/N3242,0),0)</f>
        <v>89</v>
      </c>
      <c r="S3242" t="str">
        <f t="shared" si="202"/>
        <v>theater</v>
      </c>
      <c r="T3242" t="str">
        <f t="shared" si="203"/>
        <v>plays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0">
        <f t="shared" si="200"/>
        <v>41945.290972222225</v>
      </c>
      <c r="K3243">
        <v>1410421670</v>
      </c>
      <c r="L3243" s="10">
        <f t="shared" si="201"/>
        <v>41912.324884259258</v>
      </c>
      <c r="M3243" t="b">
        <v>1</v>
      </c>
      <c r="N3243">
        <v>167</v>
      </c>
      <c r="O3243" t="b">
        <v>1</v>
      </c>
      <c r="P3243" t="s">
        <v>8271</v>
      </c>
      <c r="Q3243" s="6">
        <f>E3243/D3243</f>
        <v>1.1530588235294117</v>
      </c>
      <c r="R3243">
        <f>IFERROR(ROUND(E3243/N3243,0),0)</f>
        <v>59</v>
      </c>
      <c r="S3243" t="str">
        <f t="shared" si="202"/>
        <v>theater</v>
      </c>
      <c r="T3243" t="str">
        <f t="shared" si="203"/>
        <v>plays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0">
        <f t="shared" si="200"/>
        <v>41920.755694444444</v>
      </c>
      <c r="K3244">
        <v>1408558092</v>
      </c>
      <c r="L3244" s="10">
        <f t="shared" si="201"/>
        <v>41890.755694444444</v>
      </c>
      <c r="M3244" t="b">
        <v>1</v>
      </c>
      <c r="N3244">
        <v>183</v>
      </c>
      <c r="O3244" t="b">
        <v>1</v>
      </c>
      <c r="P3244" t="s">
        <v>8271</v>
      </c>
      <c r="Q3244" s="6">
        <f>E3244/D3244</f>
        <v>1.273042</v>
      </c>
      <c r="R3244">
        <f>IFERROR(ROUND(E3244/N3244,0),0)</f>
        <v>70</v>
      </c>
      <c r="S3244" t="str">
        <f t="shared" si="202"/>
        <v>theater</v>
      </c>
      <c r="T3244" t="str">
        <f t="shared" si="203"/>
        <v>plays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0">
        <f t="shared" si="200"/>
        <v>42305</v>
      </c>
      <c r="K3245">
        <v>1442283562</v>
      </c>
      <c r="L3245" s="10">
        <f t="shared" si="201"/>
        <v>42281.096782407403</v>
      </c>
      <c r="M3245" t="b">
        <v>1</v>
      </c>
      <c r="N3245">
        <v>71</v>
      </c>
      <c r="O3245" t="b">
        <v>1</v>
      </c>
      <c r="P3245" t="s">
        <v>8271</v>
      </c>
      <c r="Q3245" s="6">
        <f>E3245/D3245</f>
        <v>1.028375</v>
      </c>
      <c r="R3245">
        <f>IFERROR(ROUND(E3245/N3245,0),0)</f>
        <v>116</v>
      </c>
      <c r="S3245" t="str">
        <f t="shared" si="202"/>
        <v>theater</v>
      </c>
      <c r="T3245" t="str">
        <f t="shared" si="203"/>
        <v>plays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0">
        <f t="shared" si="200"/>
        <v>42724.735902777778</v>
      </c>
      <c r="K3246">
        <v>1478018382</v>
      </c>
      <c r="L3246" s="10">
        <f t="shared" si="201"/>
        <v>42694.694236111114</v>
      </c>
      <c r="M3246" t="b">
        <v>0</v>
      </c>
      <c r="N3246">
        <v>69</v>
      </c>
      <c r="O3246" t="b">
        <v>1</v>
      </c>
      <c r="P3246" t="s">
        <v>8271</v>
      </c>
      <c r="Q3246" s="6">
        <f>E3246/D3246</f>
        <v>1.0293749999999999</v>
      </c>
      <c r="R3246">
        <f>IFERROR(ROUND(E3246/N3246,0),0)</f>
        <v>24</v>
      </c>
      <c r="S3246" t="str">
        <f t="shared" si="202"/>
        <v>theater</v>
      </c>
      <c r="T3246" t="str">
        <f t="shared" si="203"/>
        <v>plays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0">
        <f t="shared" si="200"/>
        <v>42186.083333333328</v>
      </c>
      <c r="K3247">
        <v>1431354258</v>
      </c>
      <c r="L3247" s="10">
        <f t="shared" si="201"/>
        <v>42154.60020833333</v>
      </c>
      <c r="M3247" t="b">
        <v>0</v>
      </c>
      <c r="N3247">
        <v>270</v>
      </c>
      <c r="O3247" t="b">
        <v>1</v>
      </c>
      <c r="P3247" t="s">
        <v>8271</v>
      </c>
      <c r="Q3247" s="6">
        <f>E3247/D3247</f>
        <v>1.043047619047619</v>
      </c>
      <c r="R3247">
        <f>IFERROR(ROUND(E3247/N3247,0),0)</f>
        <v>81</v>
      </c>
      <c r="S3247" t="str">
        <f t="shared" si="202"/>
        <v>theater</v>
      </c>
      <c r="T3247" t="str">
        <f t="shared" si="203"/>
        <v>plays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0">
        <f t="shared" si="200"/>
        <v>42278.165972222225</v>
      </c>
      <c r="K3248">
        <v>1439551200</v>
      </c>
      <c r="L3248" s="10">
        <f t="shared" si="201"/>
        <v>42249.472222222219</v>
      </c>
      <c r="M3248" t="b">
        <v>1</v>
      </c>
      <c r="N3248">
        <v>193</v>
      </c>
      <c r="O3248" t="b">
        <v>1</v>
      </c>
      <c r="P3248" t="s">
        <v>8271</v>
      </c>
      <c r="Q3248" s="6">
        <f>E3248/D3248</f>
        <v>1.1122000000000001</v>
      </c>
      <c r="R3248">
        <f>IFERROR(ROUND(E3248/N3248,0),0)</f>
        <v>58</v>
      </c>
      <c r="S3248" t="str">
        <f t="shared" si="202"/>
        <v>theater</v>
      </c>
      <c r="T3248" t="str">
        <f t="shared" si="203"/>
        <v>plays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0">
        <f t="shared" si="200"/>
        <v>42216.434166666666</v>
      </c>
      <c r="K3249">
        <v>1434104712</v>
      </c>
      <c r="L3249" s="10">
        <f t="shared" si="201"/>
        <v>42186.434166666666</v>
      </c>
      <c r="M3249" t="b">
        <v>1</v>
      </c>
      <c r="N3249">
        <v>57</v>
      </c>
      <c r="O3249" t="b">
        <v>1</v>
      </c>
      <c r="P3249" t="s">
        <v>8271</v>
      </c>
      <c r="Q3249" s="6">
        <f>E3249/D3249</f>
        <v>1.0586</v>
      </c>
      <c r="R3249">
        <f>IFERROR(ROUND(E3249/N3249,0),0)</f>
        <v>46</v>
      </c>
      <c r="S3249" t="str">
        <f t="shared" si="202"/>
        <v>theater</v>
      </c>
      <c r="T3249" t="str">
        <f t="shared" si="203"/>
        <v>plays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0">
        <f t="shared" si="200"/>
        <v>42117.846724537041</v>
      </c>
      <c r="K3250">
        <v>1425590357</v>
      </c>
      <c r="L3250" s="10">
        <f t="shared" si="201"/>
        <v>42087.888391203705</v>
      </c>
      <c r="M3250" t="b">
        <v>1</v>
      </c>
      <c r="N3250">
        <v>200</v>
      </c>
      <c r="O3250" t="b">
        <v>1</v>
      </c>
      <c r="P3250" t="s">
        <v>8271</v>
      </c>
      <c r="Q3250" s="6">
        <f>E3250/D3250</f>
        <v>1.0079166666666666</v>
      </c>
      <c r="R3250">
        <f>IFERROR(ROUND(E3250/N3250,0),0)</f>
        <v>60</v>
      </c>
      <c r="S3250" t="str">
        <f t="shared" si="202"/>
        <v>theater</v>
      </c>
      <c r="T3250" t="str">
        <f t="shared" si="203"/>
        <v>plays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0">
        <f t="shared" si="200"/>
        <v>42194.746689814812</v>
      </c>
      <c r="K3251">
        <v>1432230914</v>
      </c>
      <c r="L3251" s="10">
        <f t="shared" si="201"/>
        <v>42164.746689814812</v>
      </c>
      <c r="M3251" t="b">
        <v>1</v>
      </c>
      <c r="N3251">
        <v>88</v>
      </c>
      <c r="O3251" t="b">
        <v>1</v>
      </c>
      <c r="P3251" t="s">
        <v>8271</v>
      </c>
      <c r="Q3251" s="6">
        <f>E3251/D3251</f>
        <v>1.0492727272727274</v>
      </c>
      <c r="R3251">
        <f>IFERROR(ROUND(E3251/N3251,0),0)</f>
        <v>66</v>
      </c>
      <c r="S3251" t="str">
        <f t="shared" si="202"/>
        <v>theater</v>
      </c>
      <c r="T3251" t="str">
        <f t="shared" si="203"/>
        <v>plays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0">
        <f t="shared" si="200"/>
        <v>41967.783842592595</v>
      </c>
      <c r="K3252">
        <v>1412617724</v>
      </c>
      <c r="L3252" s="10">
        <f t="shared" si="201"/>
        <v>41937.742175925923</v>
      </c>
      <c r="M3252" t="b">
        <v>1</v>
      </c>
      <c r="N3252">
        <v>213</v>
      </c>
      <c r="O3252" t="b">
        <v>1</v>
      </c>
      <c r="P3252" t="s">
        <v>8271</v>
      </c>
      <c r="Q3252" s="6">
        <f>E3252/D3252</f>
        <v>1.01552</v>
      </c>
      <c r="R3252">
        <f>IFERROR(ROUND(E3252/N3252,0),0)</f>
        <v>119</v>
      </c>
      <c r="S3252" t="str">
        <f t="shared" si="202"/>
        <v>theater</v>
      </c>
      <c r="T3252" t="str">
        <f t="shared" si="203"/>
        <v>plays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0">
        <f t="shared" si="200"/>
        <v>42195.731087962966</v>
      </c>
      <c r="K3253">
        <v>1432315966</v>
      </c>
      <c r="L3253" s="10">
        <f t="shared" si="201"/>
        <v>42165.731087962966</v>
      </c>
      <c r="M3253" t="b">
        <v>1</v>
      </c>
      <c r="N3253">
        <v>20</v>
      </c>
      <c r="O3253" t="b">
        <v>1</v>
      </c>
      <c r="P3253" t="s">
        <v>8271</v>
      </c>
      <c r="Q3253" s="6">
        <f>E3253/D3253</f>
        <v>1.1073333333333333</v>
      </c>
      <c r="R3253">
        <f>IFERROR(ROUND(E3253/N3253,0),0)</f>
        <v>83</v>
      </c>
      <c r="S3253" t="str">
        <f t="shared" si="202"/>
        <v>theater</v>
      </c>
      <c r="T3253" t="str">
        <f t="shared" si="203"/>
        <v>plays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0">
        <f t="shared" si="200"/>
        <v>42639.472685185188</v>
      </c>
      <c r="K3254">
        <v>1470655240</v>
      </c>
      <c r="L3254" s="10">
        <f t="shared" si="201"/>
        <v>42609.472685185188</v>
      </c>
      <c r="M3254" t="b">
        <v>1</v>
      </c>
      <c r="N3254">
        <v>50</v>
      </c>
      <c r="O3254" t="b">
        <v>1</v>
      </c>
      <c r="P3254" t="s">
        <v>8271</v>
      </c>
      <c r="Q3254" s="6">
        <f>E3254/D3254</f>
        <v>1.2782222222222221</v>
      </c>
      <c r="R3254">
        <f>IFERROR(ROUND(E3254/N3254,0),0)</f>
        <v>58</v>
      </c>
      <c r="S3254" t="str">
        <f t="shared" si="202"/>
        <v>theater</v>
      </c>
      <c r="T3254" t="str">
        <f t="shared" si="203"/>
        <v>plays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0">
        <f t="shared" si="200"/>
        <v>42640.15625</v>
      </c>
      <c r="K3255">
        <v>1471701028</v>
      </c>
      <c r="L3255" s="10">
        <f t="shared" si="201"/>
        <v>42621.576712962968</v>
      </c>
      <c r="M3255" t="b">
        <v>1</v>
      </c>
      <c r="N3255">
        <v>115</v>
      </c>
      <c r="O3255" t="b">
        <v>1</v>
      </c>
      <c r="P3255" t="s">
        <v>8271</v>
      </c>
      <c r="Q3255" s="6">
        <f>E3255/D3255</f>
        <v>1.0182500000000001</v>
      </c>
      <c r="R3255">
        <f>IFERROR(ROUND(E3255/N3255,0),0)</f>
        <v>177</v>
      </c>
      <c r="S3255" t="str">
        <f t="shared" si="202"/>
        <v>theater</v>
      </c>
      <c r="T3255" t="str">
        <f t="shared" si="203"/>
        <v>plays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0">
        <f t="shared" si="200"/>
        <v>42108.044085648144</v>
      </c>
      <c r="K3256">
        <v>1424743409</v>
      </c>
      <c r="L3256" s="10">
        <f t="shared" si="201"/>
        <v>42078.085752314815</v>
      </c>
      <c r="M3256" t="b">
        <v>1</v>
      </c>
      <c r="N3256">
        <v>186</v>
      </c>
      <c r="O3256" t="b">
        <v>1</v>
      </c>
      <c r="P3256" t="s">
        <v>8271</v>
      </c>
      <c r="Q3256" s="6">
        <f>E3256/D3256</f>
        <v>1.012576923076923</v>
      </c>
      <c r="R3256">
        <f>IFERROR(ROUND(E3256/N3256,0),0)</f>
        <v>71</v>
      </c>
      <c r="S3256" t="str">
        <f t="shared" si="202"/>
        <v>theater</v>
      </c>
      <c r="T3256" t="str">
        <f t="shared" si="203"/>
        <v>plays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0">
        <f t="shared" si="200"/>
        <v>41938.768229166664</v>
      </c>
      <c r="K3257">
        <v>1410114375</v>
      </c>
      <c r="L3257" s="10">
        <f t="shared" si="201"/>
        <v>41908.768229166664</v>
      </c>
      <c r="M3257" t="b">
        <v>1</v>
      </c>
      <c r="N3257">
        <v>18</v>
      </c>
      <c r="O3257" t="b">
        <v>1</v>
      </c>
      <c r="P3257" t="s">
        <v>8271</v>
      </c>
      <c r="Q3257" s="6">
        <f>E3257/D3257</f>
        <v>1.75</v>
      </c>
      <c r="R3257">
        <f>IFERROR(ROUND(E3257/N3257,0),0)</f>
        <v>29</v>
      </c>
      <c r="S3257" t="str">
        <f t="shared" si="202"/>
        <v>theater</v>
      </c>
      <c r="T3257" t="str">
        <f t="shared" si="203"/>
        <v>plays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0">
        <f t="shared" si="200"/>
        <v>42185.165972222225</v>
      </c>
      <c r="K3258">
        <v>1432129577</v>
      </c>
      <c r="L3258" s="10">
        <f t="shared" si="201"/>
        <v>42163.573807870373</v>
      </c>
      <c r="M3258" t="b">
        <v>1</v>
      </c>
      <c r="N3258">
        <v>176</v>
      </c>
      <c r="O3258" t="b">
        <v>1</v>
      </c>
      <c r="P3258" t="s">
        <v>8271</v>
      </c>
      <c r="Q3258" s="6">
        <f>E3258/D3258</f>
        <v>1.2806</v>
      </c>
      <c r="R3258">
        <f>IFERROR(ROUND(E3258/N3258,0),0)</f>
        <v>73</v>
      </c>
      <c r="S3258" t="str">
        <f t="shared" si="202"/>
        <v>theater</v>
      </c>
      <c r="T3258" t="str">
        <f t="shared" si="203"/>
        <v>plays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0">
        <f t="shared" si="200"/>
        <v>42807.559629629628</v>
      </c>
      <c r="K3259">
        <v>1485177952</v>
      </c>
      <c r="L3259" s="10">
        <f t="shared" si="201"/>
        <v>42777.559629629628</v>
      </c>
      <c r="M3259" t="b">
        <v>0</v>
      </c>
      <c r="N3259">
        <v>41</v>
      </c>
      <c r="O3259" t="b">
        <v>1</v>
      </c>
      <c r="P3259" t="s">
        <v>8271</v>
      </c>
      <c r="Q3259" s="6">
        <f>E3259/D3259</f>
        <v>1.0629949999999999</v>
      </c>
      <c r="R3259">
        <f>IFERROR(ROUND(E3259/N3259,0),0)</f>
        <v>52</v>
      </c>
      <c r="S3259" t="str">
        <f t="shared" si="202"/>
        <v>theater</v>
      </c>
      <c r="T3259" t="str">
        <f t="shared" si="203"/>
        <v>plays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0">
        <f t="shared" si="200"/>
        <v>42031.887280092589</v>
      </c>
      <c r="K3260">
        <v>1418159861</v>
      </c>
      <c r="L3260" s="10">
        <f t="shared" si="201"/>
        <v>42001.887280092589</v>
      </c>
      <c r="M3260" t="b">
        <v>1</v>
      </c>
      <c r="N3260">
        <v>75</v>
      </c>
      <c r="O3260" t="b">
        <v>1</v>
      </c>
      <c r="P3260" t="s">
        <v>8271</v>
      </c>
      <c r="Q3260" s="6">
        <f>E3260/D3260</f>
        <v>1.052142857142857</v>
      </c>
      <c r="R3260">
        <f>IFERROR(ROUND(E3260/N3260,0),0)</f>
        <v>98</v>
      </c>
      <c r="S3260" t="str">
        <f t="shared" si="202"/>
        <v>theater</v>
      </c>
      <c r="T3260" t="str">
        <f t="shared" si="203"/>
        <v>plays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0">
        <f t="shared" si="200"/>
        <v>42663.165972222225</v>
      </c>
      <c r="K3261">
        <v>1472753745</v>
      </c>
      <c r="L3261" s="10">
        <f t="shared" si="201"/>
        <v>42633.760937500003</v>
      </c>
      <c r="M3261" t="b">
        <v>1</v>
      </c>
      <c r="N3261">
        <v>97</v>
      </c>
      <c r="O3261" t="b">
        <v>1</v>
      </c>
      <c r="P3261" t="s">
        <v>8271</v>
      </c>
      <c r="Q3261" s="6">
        <f>E3261/D3261</f>
        <v>1.0616782608695652</v>
      </c>
      <c r="R3261">
        <f>IFERROR(ROUND(E3261/N3261,0),0)</f>
        <v>252</v>
      </c>
      <c r="S3261" t="str">
        <f t="shared" si="202"/>
        <v>theater</v>
      </c>
      <c r="T3261" t="str">
        <f t="shared" si="203"/>
        <v>plays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0">
        <f t="shared" si="200"/>
        <v>42357.714328703703</v>
      </c>
      <c r="K3262">
        <v>1445875718</v>
      </c>
      <c r="L3262" s="10">
        <f t="shared" si="201"/>
        <v>42322.672662037032</v>
      </c>
      <c r="M3262" t="b">
        <v>1</v>
      </c>
      <c r="N3262">
        <v>73</v>
      </c>
      <c r="O3262" t="b">
        <v>1</v>
      </c>
      <c r="P3262" t="s">
        <v>8271</v>
      </c>
      <c r="Q3262" s="6">
        <f>E3262/D3262</f>
        <v>1.0924</v>
      </c>
      <c r="R3262">
        <f>IFERROR(ROUND(E3262/N3262,0),0)</f>
        <v>75</v>
      </c>
      <c r="S3262" t="str">
        <f t="shared" si="202"/>
        <v>theater</v>
      </c>
      <c r="T3262" t="str">
        <f t="shared" si="203"/>
        <v>plays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0">
        <f t="shared" si="200"/>
        <v>42220.725416666668</v>
      </c>
      <c r="K3263">
        <v>1434475476</v>
      </c>
      <c r="L3263" s="10">
        <f t="shared" si="201"/>
        <v>42190.725416666668</v>
      </c>
      <c r="M3263" t="b">
        <v>1</v>
      </c>
      <c r="N3263">
        <v>49</v>
      </c>
      <c r="O3263" t="b">
        <v>1</v>
      </c>
      <c r="P3263" t="s">
        <v>8271</v>
      </c>
      <c r="Q3263" s="6">
        <f>E3263/D3263</f>
        <v>1.0045454545454546</v>
      </c>
      <c r="R3263">
        <f>IFERROR(ROUND(E3263/N3263,0),0)</f>
        <v>68</v>
      </c>
      <c r="S3263" t="str">
        <f t="shared" si="202"/>
        <v>theater</v>
      </c>
      <c r="T3263" t="str">
        <f t="shared" si="203"/>
        <v>plays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0">
        <f t="shared" si="200"/>
        <v>42014.166666666672</v>
      </c>
      <c r="K3264">
        <v>1416555262</v>
      </c>
      <c r="L3264" s="10">
        <f t="shared" si="201"/>
        <v>41983.315532407403</v>
      </c>
      <c r="M3264" t="b">
        <v>1</v>
      </c>
      <c r="N3264">
        <v>134</v>
      </c>
      <c r="O3264" t="b">
        <v>1</v>
      </c>
      <c r="P3264" t="s">
        <v>8271</v>
      </c>
      <c r="Q3264" s="6">
        <f>E3264/D3264</f>
        <v>1.0304098360655738</v>
      </c>
      <c r="R3264">
        <f>IFERROR(ROUND(E3264/N3264,0),0)</f>
        <v>94</v>
      </c>
      <c r="S3264" t="str">
        <f t="shared" si="202"/>
        <v>theater</v>
      </c>
      <c r="T3264" t="str">
        <f t="shared" si="203"/>
        <v>plays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0">
        <f t="shared" si="200"/>
        <v>42326.875</v>
      </c>
      <c r="K3265">
        <v>1444220588</v>
      </c>
      <c r="L3265" s="10">
        <f t="shared" si="201"/>
        <v>42303.516064814816</v>
      </c>
      <c r="M3265" t="b">
        <v>1</v>
      </c>
      <c r="N3265">
        <v>68</v>
      </c>
      <c r="O3265" t="b">
        <v>1</v>
      </c>
      <c r="P3265" t="s">
        <v>8271</v>
      </c>
      <c r="Q3265" s="6">
        <f>E3265/D3265</f>
        <v>1.121664</v>
      </c>
      <c r="R3265">
        <f>IFERROR(ROUND(E3265/N3265,0),0)</f>
        <v>41</v>
      </c>
      <c r="S3265" t="str">
        <f t="shared" si="202"/>
        <v>theater</v>
      </c>
      <c r="T3265" t="str">
        <f t="shared" si="203"/>
        <v>plays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0">
        <f t="shared" si="200"/>
        <v>42051.916666666672</v>
      </c>
      <c r="K3266">
        <v>1421089938</v>
      </c>
      <c r="L3266" s="10">
        <f t="shared" si="201"/>
        <v>42035.800208333334</v>
      </c>
      <c r="M3266" t="b">
        <v>1</v>
      </c>
      <c r="N3266">
        <v>49</v>
      </c>
      <c r="O3266" t="b">
        <v>1</v>
      </c>
      <c r="P3266" t="s">
        <v>8271</v>
      </c>
      <c r="Q3266" s="6">
        <f>E3266/D3266</f>
        <v>1.03</v>
      </c>
      <c r="R3266">
        <f>IFERROR(ROUND(E3266/N3266,0),0)</f>
        <v>53</v>
      </c>
      <c r="S3266" t="str">
        <f t="shared" si="202"/>
        <v>theater</v>
      </c>
      <c r="T3266" t="str">
        <f t="shared" si="203"/>
        <v>plays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0">
        <f t="shared" ref="J3267:J3330" si="204">(I3267/86400)+25569+(-5+24)</f>
        <v>42360.708333333328</v>
      </c>
      <c r="K3267">
        <v>1446570315</v>
      </c>
      <c r="L3267" s="10">
        <f t="shared" ref="L3267:L3330" si="205">(K3267/86400)+25569+(-5+24)</f>
        <v>42330.711979166663</v>
      </c>
      <c r="M3267" t="b">
        <v>1</v>
      </c>
      <c r="N3267">
        <v>63</v>
      </c>
      <c r="O3267" t="b">
        <v>1</v>
      </c>
      <c r="P3267" t="s">
        <v>8271</v>
      </c>
      <c r="Q3267" s="6">
        <f>E3267/D3267</f>
        <v>1.64</v>
      </c>
      <c r="R3267">
        <f>IFERROR(ROUND(E3267/N3267,0),0)</f>
        <v>70</v>
      </c>
      <c r="S3267" t="str">
        <f t="shared" ref="S3267:S3330" si="206">LEFT(P3267,FIND("/",P3267)-1)</f>
        <v>theater</v>
      </c>
      <c r="T3267" t="str">
        <f t="shared" ref="T3267:T3330" si="207">RIGHT(P3267,LEN(P3267)-FIND("/",P3267))</f>
        <v>plays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0">
        <f t="shared" si="204"/>
        <v>42186.875</v>
      </c>
      <c r="K3268">
        <v>1431435122</v>
      </c>
      <c r="L3268" s="10">
        <f t="shared" si="205"/>
        <v>42155.536134259259</v>
      </c>
      <c r="M3268" t="b">
        <v>1</v>
      </c>
      <c r="N3268">
        <v>163</v>
      </c>
      <c r="O3268" t="b">
        <v>1</v>
      </c>
      <c r="P3268" t="s">
        <v>8271</v>
      </c>
      <c r="Q3268" s="6">
        <f>E3268/D3268</f>
        <v>1.3128333333333333</v>
      </c>
      <c r="R3268">
        <f>IFERROR(ROUND(E3268/N3268,0),0)</f>
        <v>48</v>
      </c>
      <c r="S3268" t="str">
        <f t="shared" si="206"/>
        <v>theater</v>
      </c>
      <c r="T3268" t="str">
        <f t="shared" si="207"/>
        <v>plays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0">
        <f t="shared" si="204"/>
        <v>42221.757638888885</v>
      </c>
      <c r="K3269">
        <v>1434564660</v>
      </c>
      <c r="L3269" s="10">
        <f t="shared" si="205"/>
        <v>42191.757638888885</v>
      </c>
      <c r="M3269" t="b">
        <v>1</v>
      </c>
      <c r="N3269">
        <v>288</v>
      </c>
      <c r="O3269" t="b">
        <v>1</v>
      </c>
      <c r="P3269" t="s">
        <v>8271</v>
      </c>
      <c r="Q3269" s="6">
        <f>E3269/D3269</f>
        <v>1.0209999999999999</v>
      </c>
      <c r="R3269">
        <f>IFERROR(ROUND(E3269/N3269,0),0)</f>
        <v>53</v>
      </c>
      <c r="S3269" t="str">
        <f t="shared" si="206"/>
        <v>theater</v>
      </c>
      <c r="T3269" t="str">
        <f t="shared" si="207"/>
        <v>plays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0">
        <f t="shared" si="204"/>
        <v>42625.90425925926</v>
      </c>
      <c r="K3270">
        <v>1470692528</v>
      </c>
      <c r="L3270" s="10">
        <f t="shared" si="205"/>
        <v>42609.90425925926</v>
      </c>
      <c r="M3270" t="b">
        <v>1</v>
      </c>
      <c r="N3270">
        <v>42</v>
      </c>
      <c r="O3270" t="b">
        <v>1</v>
      </c>
      <c r="P3270" t="s">
        <v>8271</v>
      </c>
      <c r="Q3270" s="6">
        <f>E3270/D3270</f>
        <v>1.28</v>
      </c>
      <c r="R3270">
        <f>IFERROR(ROUND(E3270/N3270,0),0)</f>
        <v>61</v>
      </c>
      <c r="S3270" t="str">
        <f t="shared" si="206"/>
        <v>theater</v>
      </c>
      <c r="T3270" t="str">
        <f t="shared" si="207"/>
        <v>plays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0">
        <f t="shared" si="204"/>
        <v>42190.458333333328</v>
      </c>
      <c r="K3271">
        <v>1431509397</v>
      </c>
      <c r="L3271" s="10">
        <f t="shared" si="205"/>
        <v>42156.395798611113</v>
      </c>
      <c r="M3271" t="b">
        <v>1</v>
      </c>
      <c r="N3271">
        <v>70</v>
      </c>
      <c r="O3271" t="b">
        <v>1</v>
      </c>
      <c r="P3271" t="s">
        <v>8271</v>
      </c>
      <c r="Q3271" s="6">
        <f>E3271/D3271</f>
        <v>1.0149999999999999</v>
      </c>
      <c r="R3271">
        <f>IFERROR(ROUND(E3271/N3271,0),0)</f>
        <v>116</v>
      </c>
      <c r="S3271" t="str">
        <f t="shared" si="206"/>
        <v>theater</v>
      </c>
      <c r="T3271" t="str">
        <f t="shared" si="207"/>
        <v>plays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0">
        <f t="shared" si="204"/>
        <v>42216.533159722225</v>
      </c>
      <c r="K3272">
        <v>1434113265</v>
      </c>
      <c r="L3272" s="10">
        <f t="shared" si="205"/>
        <v>42186.533159722225</v>
      </c>
      <c r="M3272" t="b">
        <v>1</v>
      </c>
      <c r="N3272">
        <v>30</v>
      </c>
      <c r="O3272" t="b">
        <v>1</v>
      </c>
      <c r="P3272" t="s">
        <v>8271</v>
      </c>
      <c r="Q3272" s="6">
        <f>E3272/D3272</f>
        <v>1.0166666666666666</v>
      </c>
      <c r="R3272">
        <f>IFERROR(ROUND(E3272/N3272,0),0)</f>
        <v>61</v>
      </c>
      <c r="S3272" t="str">
        <f t="shared" si="206"/>
        <v>theater</v>
      </c>
      <c r="T3272" t="str">
        <f t="shared" si="207"/>
        <v>plays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0">
        <f t="shared" si="204"/>
        <v>41964.478877314818</v>
      </c>
      <c r="K3273">
        <v>1412332175</v>
      </c>
      <c r="L3273" s="10">
        <f t="shared" si="205"/>
        <v>41934.437210648146</v>
      </c>
      <c r="M3273" t="b">
        <v>1</v>
      </c>
      <c r="N3273">
        <v>51</v>
      </c>
      <c r="O3273" t="b">
        <v>1</v>
      </c>
      <c r="P3273" t="s">
        <v>8271</v>
      </c>
      <c r="Q3273" s="6">
        <f>E3273/D3273</f>
        <v>1.3</v>
      </c>
      <c r="R3273">
        <f>IFERROR(ROUND(E3273/N3273,0),0)</f>
        <v>38</v>
      </c>
      <c r="S3273" t="str">
        <f t="shared" si="206"/>
        <v>theater</v>
      </c>
      <c r="T3273" t="str">
        <f t="shared" si="207"/>
        <v>plays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0">
        <f t="shared" si="204"/>
        <v>42333.541770833333</v>
      </c>
      <c r="K3274">
        <v>1444219209</v>
      </c>
      <c r="L3274" s="10">
        <f t="shared" si="205"/>
        <v>42303.500104166669</v>
      </c>
      <c r="M3274" t="b">
        <v>1</v>
      </c>
      <c r="N3274">
        <v>145</v>
      </c>
      <c r="O3274" t="b">
        <v>1</v>
      </c>
      <c r="P3274" t="s">
        <v>8271</v>
      </c>
      <c r="Q3274" s="6">
        <f>E3274/D3274</f>
        <v>1.5443</v>
      </c>
      <c r="R3274">
        <f>IFERROR(ROUND(E3274/N3274,0),0)</f>
        <v>107</v>
      </c>
      <c r="S3274" t="str">
        <f t="shared" si="206"/>
        <v>theater</v>
      </c>
      <c r="T3274" t="str">
        <f t="shared" si="207"/>
        <v>plays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0">
        <f t="shared" si="204"/>
        <v>42646.791666666672</v>
      </c>
      <c r="K3275">
        <v>1472498042</v>
      </c>
      <c r="L3275" s="10">
        <f t="shared" si="205"/>
        <v>42630.801412037035</v>
      </c>
      <c r="M3275" t="b">
        <v>1</v>
      </c>
      <c r="N3275">
        <v>21</v>
      </c>
      <c r="O3275" t="b">
        <v>1</v>
      </c>
      <c r="P3275" t="s">
        <v>8271</v>
      </c>
      <c r="Q3275" s="6">
        <f>E3275/D3275</f>
        <v>1.0740000000000001</v>
      </c>
      <c r="R3275">
        <f>IFERROR(ROUND(E3275/N3275,0),0)</f>
        <v>205</v>
      </c>
      <c r="S3275" t="str">
        <f t="shared" si="206"/>
        <v>theater</v>
      </c>
      <c r="T3275" t="str">
        <f t="shared" si="207"/>
        <v>plays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0">
        <f t="shared" si="204"/>
        <v>42463.875</v>
      </c>
      <c r="K3276">
        <v>1454259272</v>
      </c>
      <c r="L3276" s="10">
        <f t="shared" si="205"/>
        <v>42419.704537037032</v>
      </c>
      <c r="M3276" t="b">
        <v>1</v>
      </c>
      <c r="N3276">
        <v>286</v>
      </c>
      <c r="O3276" t="b">
        <v>1</v>
      </c>
      <c r="P3276" t="s">
        <v>8271</v>
      </c>
      <c r="Q3276" s="6">
        <f>E3276/D3276</f>
        <v>1.0132258064516129</v>
      </c>
      <c r="R3276">
        <f>IFERROR(ROUND(E3276/N3276,0),0)</f>
        <v>55</v>
      </c>
      <c r="S3276" t="str">
        <f t="shared" si="206"/>
        <v>theater</v>
      </c>
      <c r="T3276" t="str">
        <f t="shared" si="207"/>
        <v>plays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0">
        <f t="shared" si="204"/>
        <v>42063.1875</v>
      </c>
      <c r="K3277">
        <v>1421183271</v>
      </c>
      <c r="L3277" s="10">
        <f t="shared" si="205"/>
        <v>42036.88045138889</v>
      </c>
      <c r="M3277" t="b">
        <v>1</v>
      </c>
      <c r="N3277">
        <v>12</v>
      </c>
      <c r="O3277" t="b">
        <v>1</v>
      </c>
      <c r="P3277" t="s">
        <v>8271</v>
      </c>
      <c r="Q3277" s="6">
        <f>E3277/D3277</f>
        <v>1.0027777777777778</v>
      </c>
      <c r="R3277">
        <f>IFERROR(ROUND(E3277/N3277,0),0)</f>
        <v>150</v>
      </c>
      <c r="S3277" t="str">
        <f t="shared" si="206"/>
        <v>theater</v>
      </c>
      <c r="T3277" t="str">
        <f t="shared" si="207"/>
        <v>plays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0">
        <f t="shared" si="204"/>
        <v>42480.165972222225</v>
      </c>
      <c r="K3278">
        <v>1456526879</v>
      </c>
      <c r="L3278" s="10">
        <f t="shared" si="205"/>
        <v>42445.949988425928</v>
      </c>
      <c r="M3278" t="b">
        <v>1</v>
      </c>
      <c r="N3278">
        <v>100</v>
      </c>
      <c r="O3278" t="b">
        <v>1</v>
      </c>
      <c r="P3278" t="s">
        <v>8271</v>
      </c>
      <c r="Q3278" s="6">
        <f>E3278/D3278</f>
        <v>1.1684444444444444</v>
      </c>
      <c r="R3278">
        <f>IFERROR(ROUND(E3278/N3278,0),0)</f>
        <v>53</v>
      </c>
      <c r="S3278" t="str">
        <f t="shared" si="206"/>
        <v>theater</v>
      </c>
      <c r="T3278" t="str">
        <f t="shared" si="207"/>
        <v>plays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0">
        <f t="shared" si="204"/>
        <v>41980.724606481483</v>
      </c>
      <c r="K3279">
        <v>1413735806</v>
      </c>
      <c r="L3279" s="10">
        <f t="shared" si="205"/>
        <v>41950.682939814811</v>
      </c>
      <c r="M3279" t="b">
        <v>1</v>
      </c>
      <c r="N3279">
        <v>100</v>
      </c>
      <c r="O3279" t="b">
        <v>1</v>
      </c>
      <c r="P3279" t="s">
        <v>8271</v>
      </c>
      <c r="Q3279" s="6">
        <f>E3279/D3279</f>
        <v>1.0860000000000001</v>
      </c>
      <c r="R3279">
        <f>IFERROR(ROUND(E3279/N3279,0),0)</f>
        <v>54</v>
      </c>
      <c r="S3279" t="str">
        <f t="shared" si="206"/>
        <v>theater</v>
      </c>
      <c r="T3279" t="str">
        <f t="shared" si="207"/>
        <v>plays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0">
        <f t="shared" si="204"/>
        <v>42173.848414351851</v>
      </c>
      <c r="K3280">
        <v>1430425303</v>
      </c>
      <c r="L3280" s="10">
        <f t="shared" si="205"/>
        <v>42143.848414351851</v>
      </c>
      <c r="M3280" t="b">
        <v>1</v>
      </c>
      <c r="N3280">
        <v>34</v>
      </c>
      <c r="O3280" t="b">
        <v>1</v>
      </c>
      <c r="P3280" t="s">
        <v>8271</v>
      </c>
      <c r="Q3280" s="6">
        <f>E3280/D3280</f>
        <v>1.034</v>
      </c>
      <c r="R3280">
        <f>IFERROR(ROUND(E3280/N3280,0),0)</f>
        <v>76</v>
      </c>
      <c r="S3280" t="str">
        <f t="shared" si="206"/>
        <v>theater</v>
      </c>
      <c r="T3280" t="str">
        <f t="shared" si="207"/>
        <v>plays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0">
        <f t="shared" si="204"/>
        <v>42480.06086805556</v>
      </c>
      <c r="K3281">
        <v>1456885659</v>
      </c>
      <c r="L3281" s="10">
        <f t="shared" si="205"/>
        <v>42450.102534722224</v>
      </c>
      <c r="M3281" t="b">
        <v>0</v>
      </c>
      <c r="N3281">
        <v>63</v>
      </c>
      <c r="O3281" t="b">
        <v>1</v>
      </c>
      <c r="P3281" t="s">
        <v>8271</v>
      </c>
      <c r="Q3281" s="6">
        <f>E3281/D3281</f>
        <v>1.1427586206896552</v>
      </c>
      <c r="R3281">
        <f>IFERROR(ROUND(E3281/N3281,0),0)</f>
        <v>105</v>
      </c>
      <c r="S3281" t="str">
        <f t="shared" si="206"/>
        <v>theater</v>
      </c>
      <c r="T3281" t="str">
        <f t="shared" si="207"/>
        <v>plays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0">
        <f t="shared" si="204"/>
        <v>42175.208333333328</v>
      </c>
      <c r="K3282">
        <v>1430158198</v>
      </c>
      <c r="L3282" s="10">
        <f t="shared" si="205"/>
        <v>42140.756921296299</v>
      </c>
      <c r="M3282" t="b">
        <v>0</v>
      </c>
      <c r="N3282">
        <v>30</v>
      </c>
      <c r="O3282" t="b">
        <v>1</v>
      </c>
      <c r="P3282" t="s">
        <v>8271</v>
      </c>
      <c r="Q3282" s="6">
        <f>E3282/D3282</f>
        <v>1.03</v>
      </c>
      <c r="R3282">
        <f>IFERROR(ROUND(E3282/N3282,0),0)</f>
        <v>69</v>
      </c>
      <c r="S3282" t="str">
        <f t="shared" si="206"/>
        <v>theater</v>
      </c>
      <c r="T3282" t="str">
        <f t="shared" si="207"/>
        <v>plays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0">
        <f t="shared" si="204"/>
        <v>42268.019733796296</v>
      </c>
      <c r="K3283">
        <v>1438561705</v>
      </c>
      <c r="L3283" s="10">
        <f t="shared" si="205"/>
        <v>42238.019733796296</v>
      </c>
      <c r="M3283" t="b">
        <v>0</v>
      </c>
      <c r="N3283">
        <v>47</v>
      </c>
      <c r="O3283" t="b">
        <v>1</v>
      </c>
      <c r="P3283" t="s">
        <v>8271</v>
      </c>
      <c r="Q3283" s="6">
        <f>E3283/D3283</f>
        <v>1.216</v>
      </c>
      <c r="R3283">
        <f>IFERROR(ROUND(E3283/N3283,0),0)</f>
        <v>129</v>
      </c>
      <c r="S3283" t="str">
        <f t="shared" si="206"/>
        <v>theater</v>
      </c>
      <c r="T3283" t="str">
        <f t="shared" si="207"/>
        <v>plays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0">
        <f t="shared" si="204"/>
        <v>42508.19430555556</v>
      </c>
      <c r="K3284">
        <v>1458103188</v>
      </c>
      <c r="L3284" s="10">
        <f t="shared" si="205"/>
        <v>42464.19430555556</v>
      </c>
      <c r="M3284" t="b">
        <v>0</v>
      </c>
      <c r="N3284">
        <v>237</v>
      </c>
      <c r="O3284" t="b">
        <v>1</v>
      </c>
      <c r="P3284" t="s">
        <v>8271</v>
      </c>
      <c r="Q3284" s="6">
        <f>E3284/D3284</f>
        <v>1.026467741935484</v>
      </c>
      <c r="R3284">
        <f>IFERROR(ROUND(E3284/N3284,0),0)</f>
        <v>134</v>
      </c>
      <c r="S3284" t="str">
        <f t="shared" si="206"/>
        <v>theater</v>
      </c>
      <c r="T3284" t="str">
        <f t="shared" si="207"/>
        <v>plays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0">
        <f t="shared" si="204"/>
        <v>42429.875</v>
      </c>
      <c r="K3285">
        <v>1452448298</v>
      </c>
      <c r="L3285" s="10">
        <f t="shared" si="205"/>
        <v>42398.74418981481</v>
      </c>
      <c r="M3285" t="b">
        <v>0</v>
      </c>
      <c r="N3285">
        <v>47</v>
      </c>
      <c r="O3285" t="b">
        <v>1</v>
      </c>
      <c r="P3285" t="s">
        <v>8271</v>
      </c>
      <c r="Q3285" s="6">
        <f>E3285/D3285</f>
        <v>1.0475000000000001</v>
      </c>
      <c r="R3285">
        <f>IFERROR(ROUND(E3285/N3285,0),0)</f>
        <v>18</v>
      </c>
      <c r="S3285" t="str">
        <f t="shared" si="206"/>
        <v>theater</v>
      </c>
      <c r="T3285" t="str">
        <f t="shared" si="207"/>
        <v>plays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0">
        <f t="shared" si="204"/>
        <v>42417.249305555553</v>
      </c>
      <c r="K3286">
        <v>1452546853</v>
      </c>
      <c r="L3286" s="10">
        <f t="shared" si="205"/>
        <v>42399.884872685187</v>
      </c>
      <c r="M3286" t="b">
        <v>0</v>
      </c>
      <c r="N3286">
        <v>15</v>
      </c>
      <c r="O3286" t="b">
        <v>1</v>
      </c>
      <c r="P3286" t="s">
        <v>8271</v>
      </c>
      <c r="Q3286" s="6">
        <f>E3286/D3286</f>
        <v>1.016</v>
      </c>
      <c r="R3286">
        <f>IFERROR(ROUND(E3286/N3286,0),0)</f>
        <v>203</v>
      </c>
      <c r="S3286" t="str">
        <f t="shared" si="206"/>
        <v>theater</v>
      </c>
      <c r="T3286" t="str">
        <f t="shared" si="207"/>
        <v>plays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0">
        <f t="shared" si="204"/>
        <v>42813.208333333328</v>
      </c>
      <c r="K3287">
        <v>1485556626</v>
      </c>
      <c r="L3287" s="10">
        <f t="shared" si="205"/>
        <v>42781.942430555559</v>
      </c>
      <c r="M3287" t="b">
        <v>0</v>
      </c>
      <c r="N3287">
        <v>81</v>
      </c>
      <c r="O3287" t="b">
        <v>1</v>
      </c>
      <c r="P3287" t="s">
        <v>8271</v>
      </c>
      <c r="Q3287" s="6">
        <f>E3287/D3287</f>
        <v>1.1210242048409682</v>
      </c>
      <c r="R3287">
        <f>IFERROR(ROUND(E3287/N3287,0),0)</f>
        <v>69</v>
      </c>
      <c r="S3287" t="str">
        <f t="shared" si="206"/>
        <v>theater</v>
      </c>
      <c r="T3287" t="str">
        <f t="shared" si="207"/>
        <v>plays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0">
        <f t="shared" si="204"/>
        <v>42616.840069444443</v>
      </c>
      <c r="K3288">
        <v>1468699782</v>
      </c>
      <c r="L3288" s="10">
        <f t="shared" si="205"/>
        <v>42586.840069444443</v>
      </c>
      <c r="M3288" t="b">
        <v>0</v>
      </c>
      <c r="N3288">
        <v>122</v>
      </c>
      <c r="O3288" t="b">
        <v>1</v>
      </c>
      <c r="P3288" t="s">
        <v>8271</v>
      </c>
      <c r="Q3288" s="6">
        <f>E3288/D3288</f>
        <v>1.0176666666666667</v>
      </c>
      <c r="R3288">
        <f>IFERROR(ROUND(E3288/N3288,0),0)</f>
        <v>125</v>
      </c>
      <c r="S3288" t="str">
        <f t="shared" si="206"/>
        <v>theater</v>
      </c>
      <c r="T3288" t="str">
        <f t="shared" si="207"/>
        <v>plays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0">
        <f t="shared" si="204"/>
        <v>42355.750324074077</v>
      </c>
      <c r="K3289">
        <v>1446573628</v>
      </c>
      <c r="L3289" s="10">
        <f t="shared" si="205"/>
        <v>42330.750324074077</v>
      </c>
      <c r="M3289" t="b">
        <v>0</v>
      </c>
      <c r="N3289">
        <v>34</v>
      </c>
      <c r="O3289" t="b">
        <v>1</v>
      </c>
      <c r="P3289" t="s">
        <v>8271</v>
      </c>
      <c r="Q3289" s="6">
        <f>E3289/D3289</f>
        <v>1</v>
      </c>
      <c r="R3289">
        <f>IFERROR(ROUND(E3289/N3289,0),0)</f>
        <v>74</v>
      </c>
      <c r="S3289" t="str">
        <f t="shared" si="206"/>
        <v>theater</v>
      </c>
      <c r="T3289" t="str">
        <f t="shared" si="207"/>
        <v>plays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0">
        <f t="shared" si="204"/>
        <v>42560.958333333328</v>
      </c>
      <c r="K3290">
        <v>1463337315</v>
      </c>
      <c r="L3290" s="10">
        <f t="shared" si="205"/>
        <v>42524.774479166663</v>
      </c>
      <c r="M3290" t="b">
        <v>0</v>
      </c>
      <c r="N3290">
        <v>207</v>
      </c>
      <c r="O3290" t="b">
        <v>1</v>
      </c>
      <c r="P3290" t="s">
        <v>8271</v>
      </c>
      <c r="Q3290" s="6">
        <f>E3290/D3290</f>
        <v>1.0026489999999999</v>
      </c>
      <c r="R3290">
        <f>IFERROR(ROUND(E3290/N3290,0),0)</f>
        <v>48</v>
      </c>
      <c r="S3290" t="str">
        <f t="shared" si="206"/>
        <v>theater</v>
      </c>
      <c r="T3290" t="str">
        <f t="shared" si="207"/>
        <v>plays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0">
        <f t="shared" si="204"/>
        <v>42805.368078703701</v>
      </c>
      <c r="K3291">
        <v>1485161402</v>
      </c>
      <c r="L3291" s="10">
        <f t="shared" si="205"/>
        <v>42777.368078703701</v>
      </c>
      <c r="M3291" t="b">
        <v>0</v>
      </c>
      <c r="N3291">
        <v>25</v>
      </c>
      <c r="O3291" t="b">
        <v>1</v>
      </c>
      <c r="P3291" t="s">
        <v>8271</v>
      </c>
      <c r="Q3291" s="6">
        <f>E3291/D3291</f>
        <v>1.3304200000000002</v>
      </c>
      <c r="R3291">
        <f>IFERROR(ROUND(E3291/N3291,0),0)</f>
        <v>27</v>
      </c>
      <c r="S3291" t="str">
        <f t="shared" si="206"/>
        <v>theater</v>
      </c>
      <c r="T3291" t="str">
        <f t="shared" si="207"/>
        <v>plays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0">
        <f t="shared" si="204"/>
        <v>42824.51494212963</v>
      </c>
      <c r="K3292">
        <v>1486642891</v>
      </c>
      <c r="L3292" s="10">
        <f t="shared" si="205"/>
        <v>42794.51494212963</v>
      </c>
      <c r="M3292" t="b">
        <v>0</v>
      </c>
      <c r="N3292">
        <v>72</v>
      </c>
      <c r="O3292" t="b">
        <v>1</v>
      </c>
      <c r="P3292" t="s">
        <v>8271</v>
      </c>
      <c r="Q3292" s="6">
        <f>E3292/D3292</f>
        <v>1.212</v>
      </c>
      <c r="R3292">
        <f>IFERROR(ROUND(E3292/N3292,0),0)</f>
        <v>34</v>
      </c>
      <c r="S3292" t="str">
        <f t="shared" si="206"/>
        <v>theater</v>
      </c>
      <c r="T3292" t="str">
        <f t="shared" si="207"/>
        <v>plays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0">
        <f t="shared" si="204"/>
        <v>42283.165972222225</v>
      </c>
      <c r="K3293">
        <v>1439743900</v>
      </c>
      <c r="L3293" s="10">
        <f t="shared" si="205"/>
        <v>42251.702546296292</v>
      </c>
      <c r="M3293" t="b">
        <v>0</v>
      </c>
      <c r="N3293">
        <v>14</v>
      </c>
      <c r="O3293" t="b">
        <v>1</v>
      </c>
      <c r="P3293" t="s">
        <v>8271</v>
      </c>
      <c r="Q3293" s="6">
        <f>E3293/D3293</f>
        <v>1.1399999999999999</v>
      </c>
      <c r="R3293">
        <f>IFERROR(ROUND(E3293/N3293,0),0)</f>
        <v>41</v>
      </c>
      <c r="S3293" t="str">
        <f t="shared" si="206"/>
        <v>theater</v>
      </c>
      <c r="T3293" t="str">
        <f t="shared" si="207"/>
        <v>plays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0">
        <f t="shared" si="204"/>
        <v>42361.811898148153</v>
      </c>
      <c r="K3294">
        <v>1444069748</v>
      </c>
      <c r="L3294" s="10">
        <f t="shared" si="205"/>
        <v>42301.770231481481</v>
      </c>
      <c r="M3294" t="b">
        <v>0</v>
      </c>
      <c r="N3294">
        <v>15</v>
      </c>
      <c r="O3294" t="b">
        <v>1</v>
      </c>
      <c r="P3294" t="s">
        <v>8271</v>
      </c>
      <c r="Q3294" s="6">
        <f>E3294/D3294</f>
        <v>2.8613861386138613</v>
      </c>
      <c r="R3294">
        <f>IFERROR(ROUND(E3294/N3294,0),0)</f>
        <v>19</v>
      </c>
      <c r="S3294" t="str">
        <f t="shared" si="206"/>
        <v>theater</v>
      </c>
      <c r="T3294" t="str">
        <f t="shared" si="207"/>
        <v>plays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0">
        <f t="shared" si="204"/>
        <v>42817.425370370373</v>
      </c>
      <c r="K3295">
        <v>1486030352</v>
      </c>
      <c r="L3295" s="10">
        <f t="shared" si="205"/>
        <v>42787.425370370373</v>
      </c>
      <c r="M3295" t="b">
        <v>0</v>
      </c>
      <c r="N3295">
        <v>91</v>
      </c>
      <c r="O3295" t="b">
        <v>1</v>
      </c>
      <c r="P3295" t="s">
        <v>8271</v>
      </c>
      <c r="Q3295" s="6">
        <f>E3295/D3295</f>
        <v>1.7044444444444444</v>
      </c>
      <c r="R3295">
        <f>IFERROR(ROUND(E3295/N3295,0),0)</f>
        <v>84</v>
      </c>
      <c r="S3295" t="str">
        <f t="shared" si="206"/>
        <v>theater</v>
      </c>
      <c r="T3295" t="str">
        <f t="shared" si="207"/>
        <v>plays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0">
        <f t="shared" si="204"/>
        <v>42190.541134259256</v>
      </c>
      <c r="K3296">
        <v>1431867554</v>
      </c>
      <c r="L3296" s="10">
        <f t="shared" si="205"/>
        <v>42160.541134259256</v>
      </c>
      <c r="M3296" t="b">
        <v>0</v>
      </c>
      <c r="N3296">
        <v>24</v>
      </c>
      <c r="O3296" t="b">
        <v>1</v>
      </c>
      <c r="P3296" t="s">
        <v>8271</v>
      </c>
      <c r="Q3296" s="6">
        <f>E3296/D3296</f>
        <v>1.1833333333333333</v>
      </c>
      <c r="R3296">
        <f>IFERROR(ROUND(E3296/N3296,0),0)</f>
        <v>30</v>
      </c>
      <c r="S3296" t="str">
        <f t="shared" si="206"/>
        <v>theater</v>
      </c>
      <c r="T3296" t="str">
        <f t="shared" si="207"/>
        <v>plays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0">
        <f t="shared" si="204"/>
        <v>42658.442465277782</v>
      </c>
      <c r="K3297">
        <v>1472294229</v>
      </c>
      <c r="L3297" s="10">
        <f t="shared" si="205"/>
        <v>42628.442465277782</v>
      </c>
      <c r="M3297" t="b">
        <v>0</v>
      </c>
      <c r="N3297">
        <v>27</v>
      </c>
      <c r="O3297" t="b">
        <v>1</v>
      </c>
      <c r="P3297" t="s">
        <v>8271</v>
      </c>
      <c r="Q3297" s="6">
        <f>E3297/D3297</f>
        <v>1.0285857142857142</v>
      </c>
      <c r="R3297">
        <f>IFERROR(ROUND(E3297/N3297,0),0)</f>
        <v>27</v>
      </c>
      <c r="S3297" t="str">
        <f t="shared" si="206"/>
        <v>theater</v>
      </c>
      <c r="T3297" t="str">
        <f t="shared" si="207"/>
        <v>plays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0">
        <f t="shared" si="204"/>
        <v>42349.916666666672</v>
      </c>
      <c r="K3298">
        <v>1446401372</v>
      </c>
      <c r="L3298" s="10">
        <f t="shared" si="205"/>
        <v>42328.756620370375</v>
      </c>
      <c r="M3298" t="b">
        <v>0</v>
      </c>
      <c r="N3298">
        <v>47</v>
      </c>
      <c r="O3298" t="b">
        <v>1</v>
      </c>
      <c r="P3298" t="s">
        <v>8271</v>
      </c>
      <c r="Q3298" s="6">
        <f>E3298/D3298</f>
        <v>1.4406666666666668</v>
      </c>
      <c r="R3298">
        <f>IFERROR(ROUND(E3298/N3298,0),0)</f>
        <v>46</v>
      </c>
      <c r="S3298" t="str">
        <f t="shared" si="206"/>
        <v>theater</v>
      </c>
      <c r="T3298" t="str">
        <f t="shared" si="207"/>
        <v>plays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0">
        <f t="shared" si="204"/>
        <v>42231.957638888889</v>
      </c>
      <c r="K3299">
        <v>1436380256</v>
      </c>
      <c r="L3299" s="10">
        <f t="shared" si="205"/>
        <v>42212.771481481483</v>
      </c>
      <c r="M3299" t="b">
        <v>0</v>
      </c>
      <c r="N3299">
        <v>44</v>
      </c>
      <c r="O3299" t="b">
        <v>1</v>
      </c>
      <c r="P3299" t="s">
        <v>8271</v>
      </c>
      <c r="Q3299" s="6">
        <f>E3299/D3299</f>
        <v>1.0007272727272727</v>
      </c>
      <c r="R3299">
        <f>IFERROR(ROUND(E3299/N3299,0),0)</f>
        <v>125</v>
      </c>
      <c r="S3299" t="str">
        <f t="shared" si="206"/>
        <v>theater</v>
      </c>
      <c r="T3299" t="str">
        <f t="shared" si="207"/>
        <v>plays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0">
        <f t="shared" si="204"/>
        <v>42279</v>
      </c>
      <c r="K3300">
        <v>1440370768</v>
      </c>
      <c r="L3300" s="10">
        <f t="shared" si="205"/>
        <v>42258.957962962959</v>
      </c>
      <c r="M3300" t="b">
        <v>0</v>
      </c>
      <c r="N3300">
        <v>72</v>
      </c>
      <c r="O3300" t="b">
        <v>1</v>
      </c>
      <c r="P3300" t="s">
        <v>8271</v>
      </c>
      <c r="Q3300" s="6">
        <f>E3300/D3300</f>
        <v>1.0173000000000001</v>
      </c>
      <c r="R3300">
        <f>IFERROR(ROUND(E3300/N3300,0),0)</f>
        <v>141</v>
      </c>
      <c r="S3300" t="str">
        <f t="shared" si="206"/>
        <v>theater</v>
      </c>
      <c r="T3300" t="str">
        <f t="shared" si="207"/>
        <v>plays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0">
        <f t="shared" si="204"/>
        <v>42310.917395833334</v>
      </c>
      <c r="K3301">
        <v>1442268063</v>
      </c>
      <c r="L3301" s="10">
        <f t="shared" si="205"/>
        <v>42280.917395833334</v>
      </c>
      <c r="M3301" t="b">
        <v>0</v>
      </c>
      <c r="N3301">
        <v>63</v>
      </c>
      <c r="O3301" t="b">
        <v>1</v>
      </c>
      <c r="P3301" t="s">
        <v>8271</v>
      </c>
      <c r="Q3301" s="6">
        <f>E3301/D3301</f>
        <v>1.1619999999999999</v>
      </c>
      <c r="R3301">
        <f>IFERROR(ROUND(E3301/N3301,0),0)</f>
        <v>55</v>
      </c>
      <c r="S3301" t="str">
        <f t="shared" si="206"/>
        <v>theater</v>
      </c>
      <c r="T3301" t="str">
        <f t="shared" si="207"/>
        <v>plays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0">
        <f t="shared" si="204"/>
        <v>42142.743773148148</v>
      </c>
      <c r="K3302">
        <v>1428515462</v>
      </c>
      <c r="L3302" s="10">
        <f t="shared" si="205"/>
        <v>42121.743773148148</v>
      </c>
      <c r="M3302" t="b">
        <v>0</v>
      </c>
      <c r="N3302">
        <v>88</v>
      </c>
      <c r="O3302" t="b">
        <v>1</v>
      </c>
      <c r="P3302" t="s">
        <v>8271</v>
      </c>
      <c r="Q3302" s="6">
        <f>E3302/D3302</f>
        <v>1.3616666666666666</v>
      </c>
      <c r="R3302">
        <f>IFERROR(ROUND(E3302/N3302,0),0)</f>
        <v>46</v>
      </c>
      <c r="S3302" t="str">
        <f t="shared" si="206"/>
        <v>theater</v>
      </c>
      <c r="T3302" t="str">
        <f t="shared" si="207"/>
        <v>plays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0">
        <f t="shared" si="204"/>
        <v>42602.290972222225</v>
      </c>
      <c r="K3303">
        <v>1466185176</v>
      </c>
      <c r="L3303" s="10">
        <f t="shared" si="205"/>
        <v>42557.735833333332</v>
      </c>
      <c r="M3303" t="b">
        <v>0</v>
      </c>
      <c r="N3303">
        <v>70</v>
      </c>
      <c r="O3303" t="b">
        <v>1</v>
      </c>
      <c r="P3303" t="s">
        <v>8271</v>
      </c>
      <c r="Q3303" s="6">
        <f>E3303/D3303</f>
        <v>1.3346666666666667</v>
      </c>
      <c r="R3303">
        <f>IFERROR(ROUND(E3303/N3303,0),0)</f>
        <v>57</v>
      </c>
      <c r="S3303" t="str">
        <f t="shared" si="206"/>
        <v>theater</v>
      </c>
      <c r="T3303" t="str">
        <f t="shared" si="207"/>
        <v>plays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0">
        <f t="shared" si="204"/>
        <v>42730.35157407407</v>
      </c>
      <c r="K3304">
        <v>1478507176</v>
      </c>
      <c r="L3304" s="10">
        <f t="shared" si="205"/>
        <v>42700.35157407407</v>
      </c>
      <c r="M3304" t="b">
        <v>0</v>
      </c>
      <c r="N3304">
        <v>50</v>
      </c>
      <c r="O3304" t="b">
        <v>1</v>
      </c>
      <c r="P3304" t="s">
        <v>8271</v>
      </c>
      <c r="Q3304" s="6">
        <f>E3304/D3304</f>
        <v>1.0339285714285715</v>
      </c>
      <c r="R3304">
        <f>IFERROR(ROUND(E3304/N3304,0),0)</f>
        <v>174</v>
      </c>
      <c r="S3304" t="str">
        <f t="shared" si="206"/>
        <v>theater</v>
      </c>
      <c r="T3304" t="str">
        <f t="shared" si="207"/>
        <v>plays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0">
        <f t="shared" si="204"/>
        <v>42110.609768518523</v>
      </c>
      <c r="K3305">
        <v>1424533084</v>
      </c>
      <c r="L3305" s="10">
        <f t="shared" si="205"/>
        <v>42075.65143518518</v>
      </c>
      <c r="M3305" t="b">
        <v>0</v>
      </c>
      <c r="N3305">
        <v>35</v>
      </c>
      <c r="O3305" t="b">
        <v>1</v>
      </c>
      <c r="P3305" t="s">
        <v>8271</v>
      </c>
      <c r="Q3305" s="6">
        <f>E3305/D3305</f>
        <v>1.1588888888888889</v>
      </c>
      <c r="R3305">
        <f>IFERROR(ROUND(E3305/N3305,0),0)</f>
        <v>60</v>
      </c>
      <c r="S3305" t="str">
        <f t="shared" si="206"/>
        <v>theater</v>
      </c>
      <c r="T3305" t="str">
        <f t="shared" si="207"/>
        <v>plays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0">
        <f t="shared" si="204"/>
        <v>42745.624444444446</v>
      </c>
      <c r="K3306">
        <v>1479826752</v>
      </c>
      <c r="L3306" s="10">
        <f t="shared" si="205"/>
        <v>42715.624444444446</v>
      </c>
      <c r="M3306" t="b">
        <v>0</v>
      </c>
      <c r="N3306">
        <v>175</v>
      </c>
      <c r="O3306" t="b">
        <v>1</v>
      </c>
      <c r="P3306" t="s">
        <v>8271</v>
      </c>
      <c r="Q3306" s="6">
        <f>E3306/D3306</f>
        <v>1.0451666666666666</v>
      </c>
      <c r="R3306">
        <f>IFERROR(ROUND(E3306/N3306,0),0)</f>
        <v>90</v>
      </c>
      <c r="S3306" t="str">
        <f t="shared" si="206"/>
        <v>theater</v>
      </c>
      <c r="T3306" t="str">
        <f t="shared" si="207"/>
        <v>plays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0">
        <f t="shared" si="204"/>
        <v>42235.855879629627</v>
      </c>
      <c r="K3307">
        <v>1435782748</v>
      </c>
      <c r="L3307" s="10">
        <f t="shared" si="205"/>
        <v>42205.855879629627</v>
      </c>
      <c r="M3307" t="b">
        <v>0</v>
      </c>
      <c r="N3307">
        <v>20</v>
      </c>
      <c r="O3307" t="b">
        <v>1</v>
      </c>
      <c r="P3307" t="s">
        <v>8271</v>
      </c>
      <c r="Q3307" s="6">
        <f>E3307/D3307</f>
        <v>1.0202500000000001</v>
      </c>
      <c r="R3307">
        <f>IFERROR(ROUND(E3307/N3307,0),0)</f>
        <v>204</v>
      </c>
      <c r="S3307" t="str">
        <f t="shared" si="206"/>
        <v>theater</v>
      </c>
      <c r="T3307" t="str">
        <f t="shared" si="207"/>
        <v>plays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0">
        <f t="shared" si="204"/>
        <v>42550.125</v>
      </c>
      <c r="K3308">
        <v>1462252542</v>
      </c>
      <c r="L3308" s="10">
        <f t="shared" si="205"/>
        <v>42512.219236111108</v>
      </c>
      <c r="M3308" t="b">
        <v>0</v>
      </c>
      <c r="N3308">
        <v>54</v>
      </c>
      <c r="O3308" t="b">
        <v>1</v>
      </c>
      <c r="P3308" t="s">
        <v>8271</v>
      </c>
      <c r="Q3308" s="6">
        <f>E3308/D3308</f>
        <v>1.7533333333333334</v>
      </c>
      <c r="R3308">
        <f>IFERROR(ROUND(E3308/N3308,0),0)</f>
        <v>49</v>
      </c>
      <c r="S3308" t="str">
        <f t="shared" si="206"/>
        <v>theater</v>
      </c>
      <c r="T3308" t="str">
        <f t="shared" si="207"/>
        <v>plays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0">
        <f t="shared" si="204"/>
        <v>42524.057164351849</v>
      </c>
      <c r="K3309">
        <v>1460683339</v>
      </c>
      <c r="L3309" s="10">
        <f t="shared" si="205"/>
        <v>42494.057164351849</v>
      </c>
      <c r="M3309" t="b">
        <v>0</v>
      </c>
      <c r="N3309">
        <v>20</v>
      </c>
      <c r="O3309" t="b">
        <v>1</v>
      </c>
      <c r="P3309" t="s">
        <v>8271</v>
      </c>
      <c r="Q3309" s="6">
        <f>E3309/D3309</f>
        <v>1.0668</v>
      </c>
      <c r="R3309">
        <f>IFERROR(ROUND(E3309/N3309,0),0)</f>
        <v>53</v>
      </c>
      <c r="S3309" t="str">
        <f t="shared" si="206"/>
        <v>theater</v>
      </c>
      <c r="T3309" t="str">
        <f t="shared" si="207"/>
        <v>plays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0">
        <f t="shared" si="204"/>
        <v>42492.876909722225</v>
      </c>
      <c r="K3310">
        <v>1458766965</v>
      </c>
      <c r="L3310" s="10">
        <f t="shared" si="205"/>
        <v>42471.876909722225</v>
      </c>
      <c r="M3310" t="b">
        <v>0</v>
      </c>
      <c r="N3310">
        <v>57</v>
      </c>
      <c r="O3310" t="b">
        <v>1</v>
      </c>
      <c r="P3310" t="s">
        <v>8271</v>
      </c>
      <c r="Q3310" s="6">
        <f>E3310/D3310</f>
        <v>1.2228571428571429</v>
      </c>
      <c r="R3310">
        <f>IFERROR(ROUND(E3310/N3310,0),0)</f>
        <v>75</v>
      </c>
      <c r="S3310" t="str">
        <f t="shared" si="206"/>
        <v>theater</v>
      </c>
      <c r="T3310" t="str">
        <f t="shared" si="207"/>
        <v>plays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0">
        <f t="shared" si="204"/>
        <v>42678.650208333333</v>
      </c>
      <c r="K3311">
        <v>1473953778</v>
      </c>
      <c r="L3311" s="10">
        <f t="shared" si="205"/>
        <v>42647.650208333333</v>
      </c>
      <c r="M3311" t="b">
        <v>0</v>
      </c>
      <c r="N3311">
        <v>31</v>
      </c>
      <c r="O3311" t="b">
        <v>1</v>
      </c>
      <c r="P3311" t="s">
        <v>8271</v>
      </c>
      <c r="Q3311" s="6">
        <f>E3311/D3311</f>
        <v>1.5942857142857143</v>
      </c>
      <c r="R3311">
        <f>IFERROR(ROUND(E3311/N3311,0),0)</f>
        <v>18</v>
      </c>
      <c r="S3311" t="str">
        <f t="shared" si="206"/>
        <v>theater</v>
      </c>
      <c r="T3311" t="str">
        <f t="shared" si="207"/>
        <v>plays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0">
        <f t="shared" si="204"/>
        <v>42302.928530092591</v>
      </c>
      <c r="K3312">
        <v>1441577825</v>
      </c>
      <c r="L3312" s="10">
        <f t="shared" si="205"/>
        <v>42272.928530092591</v>
      </c>
      <c r="M3312" t="b">
        <v>0</v>
      </c>
      <c r="N3312">
        <v>31</v>
      </c>
      <c r="O3312" t="b">
        <v>1</v>
      </c>
      <c r="P3312" t="s">
        <v>8271</v>
      </c>
      <c r="Q3312" s="6">
        <f>E3312/D3312</f>
        <v>1.0007692307692309</v>
      </c>
      <c r="R3312">
        <f>IFERROR(ROUND(E3312/N3312,0),0)</f>
        <v>210</v>
      </c>
      <c r="S3312" t="str">
        <f t="shared" si="206"/>
        <v>theater</v>
      </c>
      <c r="T3312" t="str">
        <f t="shared" si="207"/>
        <v>plays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0">
        <f t="shared" si="204"/>
        <v>42313.29178240741</v>
      </c>
      <c r="K3313">
        <v>1442473210</v>
      </c>
      <c r="L3313" s="10">
        <f t="shared" si="205"/>
        <v>42283.29178240741</v>
      </c>
      <c r="M3313" t="b">
        <v>0</v>
      </c>
      <c r="N3313">
        <v>45</v>
      </c>
      <c r="O3313" t="b">
        <v>1</v>
      </c>
      <c r="P3313" t="s">
        <v>8271</v>
      </c>
      <c r="Q3313" s="6">
        <f>E3313/D3313</f>
        <v>1.0984</v>
      </c>
      <c r="R3313">
        <f>IFERROR(ROUND(E3313/N3313,0),0)</f>
        <v>61</v>
      </c>
      <c r="S3313" t="str">
        <f t="shared" si="206"/>
        <v>theater</v>
      </c>
      <c r="T3313" t="str">
        <f t="shared" si="207"/>
        <v>plays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0">
        <f t="shared" si="204"/>
        <v>42704.916666666672</v>
      </c>
      <c r="K3314">
        <v>1477077946</v>
      </c>
      <c r="L3314" s="10">
        <f t="shared" si="205"/>
        <v>42683.809560185182</v>
      </c>
      <c r="M3314" t="b">
        <v>0</v>
      </c>
      <c r="N3314">
        <v>41</v>
      </c>
      <c r="O3314" t="b">
        <v>1</v>
      </c>
      <c r="P3314" t="s">
        <v>8271</v>
      </c>
      <c r="Q3314" s="6">
        <f>E3314/D3314</f>
        <v>1.0004</v>
      </c>
      <c r="R3314">
        <f>IFERROR(ROUND(E3314/N3314,0),0)</f>
        <v>61</v>
      </c>
      <c r="S3314" t="str">
        <f t="shared" si="206"/>
        <v>theater</v>
      </c>
      <c r="T3314" t="str">
        <f t="shared" si="207"/>
        <v>plays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0">
        <f t="shared" si="204"/>
        <v>42415.041666666672</v>
      </c>
      <c r="K3315">
        <v>1452664317</v>
      </c>
      <c r="L3315" s="10">
        <f t="shared" si="205"/>
        <v>42401.244409722218</v>
      </c>
      <c r="M3315" t="b">
        <v>0</v>
      </c>
      <c r="N3315">
        <v>29</v>
      </c>
      <c r="O3315" t="b">
        <v>1</v>
      </c>
      <c r="P3315" t="s">
        <v>8271</v>
      </c>
      <c r="Q3315" s="6">
        <f>E3315/D3315</f>
        <v>1.1605000000000001</v>
      </c>
      <c r="R3315">
        <f>IFERROR(ROUND(E3315/N3315,0),0)</f>
        <v>80</v>
      </c>
      <c r="S3315" t="str">
        <f t="shared" si="206"/>
        <v>theater</v>
      </c>
      <c r="T3315" t="str">
        <f t="shared" si="207"/>
        <v>plays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0">
        <f t="shared" si="204"/>
        <v>42151.836805555555</v>
      </c>
      <c r="K3316">
        <v>1428733511</v>
      </c>
      <c r="L3316" s="10">
        <f t="shared" si="205"/>
        <v>42124.267488425925</v>
      </c>
      <c r="M3316" t="b">
        <v>0</v>
      </c>
      <c r="N3316">
        <v>58</v>
      </c>
      <c r="O3316" t="b">
        <v>1</v>
      </c>
      <c r="P3316" t="s">
        <v>8271</v>
      </c>
      <c r="Q3316" s="6">
        <f>E3316/D3316</f>
        <v>2.1074999999999999</v>
      </c>
      <c r="R3316">
        <f>IFERROR(ROUND(E3316/N3316,0),0)</f>
        <v>29</v>
      </c>
      <c r="S3316" t="str">
        <f t="shared" si="206"/>
        <v>theater</v>
      </c>
      <c r="T3316" t="str">
        <f t="shared" si="207"/>
        <v>plays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0">
        <f t="shared" si="204"/>
        <v>42515.303715277776</v>
      </c>
      <c r="K3317">
        <v>1459927041</v>
      </c>
      <c r="L3317" s="10">
        <f t="shared" si="205"/>
        <v>42485.303715277776</v>
      </c>
      <c r="M3317" t="b">
        <v>0</v>
      </c>
      <c r="N3317">
        <v>89</v>
      </c>
      <c r="O3317" t="b">
        <v>1</v>
      </c>
      <c r="P3317" t="s">
        <v>8271</v>
      </c>
      <c r="Q3317" s="6">
        <f>E3317/D3317</f>
        <v>1.1000000000000001</v>
      </c>
      <c r="R3317">
        <f>IFERROR(ROUND(E3317/N3317,0),0)</f>
        <v>49</v>
      </c>
      <c r="S3317" t="str">
        <f t="shared" si="206"/>
        <v>theater</v>
      </c>
      <c r="T3317" t="str">
        <f t="shared" si="207"/>
        <v>plays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0">
        <f t="shared" si="204"/>
        <v>41878.579166666663</v>
      </c>
      <c r="K3318">
        <v>1404680075</v>
      </c>
      <c r="L3318" s="10">
        <f t="shared" si="205"/>
        <v>41845.871238425927</v>
      </c>
      <c r="M3318" t="b">
        <v>0</v>
      </c>
      <c r="N3318">
        <v>125</v>
      </c>
      <c r="O3318" t="b">
        <v>1</v>
      </c>
      <c r="P3318" t="s">
        <v>8271</v>
      </c>
      <c r="Q3318" s="6">
        <f>E3318/D3318</f>
        <v>1.0008673425918038</v>
      </c>
      <c r="R3318">
        <f>IFERROR(ROUND(E3318/N3318,0),0)</f>
        <v>94</v>
      </c>
      <c r="S3318" t="str">
        <f t="shared" si="206"/>
        <v>theater</v>
      </c>
      <c r="T3318" t="str">
        <f t="shared" si="207"/>
        <v>plays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0">
        <f t="shared" si="204"/>
        <v>42548.039629629631</v>
      </c>
      <c r="K3319">
        <v>1462755424</v>
      </c>
      <c r="L3319" s="10">
        <f t="shared" si="205"/>
        <v>42518.039629629631</v>
      </c>
      <c r="M3319" t="b">
        <v>0</v>
      </c>
      <c r="N3319">
        <v>18</v>
      </c>
      <c r="O3319" t="b">
        <v>1</v>
      </c>
      <c r="P3319" t="s">
        <v>8271</v>
      </c>
      <c r="Q3319" s="6">
        <f>E3319/D3319</f>
        <v>1.0619047619047619</v>
      </c>
      <c r="R3319">
        <f>IFERROR(ROUND(E3319/N3319,0),0)</f>
        <v>62</v>
      </c>
      <c r="S3319" t="str">
        <f t="shared" si="206"/>
        <v>theater</v>
      </c>
      <c r="T3319" t="str">
        <f t="shared" si="207"/>
        <v>plays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0">
        <f t="shared" si="204"/>
        <v>42490.104166666672</v>
      </c>
      <c r="K3320">
        <v>1456902893</v>
      </c>
      <c r="L3320" s="10">
        <f t="shared" si="205"/>
        <v>42450.302002314813</v>
      </c>
      <c r="M3320" t="b">
        <v>0</v>
      </c>
      <c r="N3320">
        <v>32</v>
      </c>
      <c r="O3320" t="b">
        <v>1</v>
      </c>
      <c r="P3320" t="s">
        <v>8271</v>
      </c>
      <c r="Q3320" s="6">
        <f>E3320/D3320</f>
        <v>1.256</v>
      </c>
      <c r="R3320">
        <f>IFERROR(ROUND(E3320/N3320,0),0)</f>
        <v>79</v>
      </c>
      <c r="S3320" t="str">
        <f t="shared" si="206"/>
        <v>theater</v>
      </c>
      <c r="T3320" t="str">
        <f t="shared" si="207"/>
        <v>plays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0">
        <f t="shared" si="204"/>
        <v>42054.585486111115</v>
      </c>
      <c r="K3321">
        <v>1418824986</v>
      </c>
      <c r="L3321" s="10">
        <f t="shared" si="205"/>
        <v>42009.585486111115</v>
      </c>
      <c r="M3321" t="b">
        <v>0</v>
      </c>
      <c r="N3321">
        <v>16</v>
      </c>
      <c r="O3321" t="b">
        <v>1</v>
      </c>
      <c r="P3321" t="s">
        <v>8271</v>
      </c>
      <c r="Q3321" s="6">
        <f>E3321/D3321</f>
        <v>1.08</v>
      </c>
      <c r="R3321">
        <f>IFERROR(ROUND(E3321/N3321,0),0)</f>
        <v>34</v>
      </c>
      <c r="S3321" t="str">
        <f t="shared" si="206"/>
        <v>theater</v>
      </c>
      <c r="T3321" t="str">
        <f t="shared" si="207"/>
        <v>plays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0">
        <f t="shared" si="204"/>
        <v>42562.045798611114</v>
      </c>
      <c r="K3322">
        <v>1463965557</v>
      </c>
      <c r="L3322" s="10">
        <f t="shared" si="205"/>
        <v>42532.045798611114</v>
      </c>
      <c r="M3322" t="b">
        <v>0</v>
      </c>
      <c r="N3322">
        <v>38</v>
      </c>
      <c r="O3322" t="b">
        <v>1</v>
      </c>
      <c r="P3322" t="s">
        <v>8271</v>
      </c>
      <c r="Q3322" s="6">
        <f>E3322/D3322</f>
        <v>1.01</v>
      </c>
      <c r="R3322">
        <f>IFERROR(ROUND(E3322/N3322,0),0)</f>
        <v>66</v>
      </c>
      <c r="S3322" t="str">
        <f t="shared" si="206"/>
        <v>theater</v>
      </c>
      <c r="T3322" t="str">
        <f t="shared" si="207"/>
        <v>plays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0">
        <f t="shared" si="204"/>
        <v>41947.165972222225</v>
      </c>
      <c r="K3323">
        <v>1412216665</v>
      </c>
      <c r="L3323" s="10">
        <f t="shared" si="205"/>
        <v>41933.100289351853</v>
      </c>
      <c r="M3323" t="b">
        <v>0</v>
      </c>
      <c r="N3323">
        <v>15</v>
      </c>
      <c r="O3323" t="b">
        <v>1</v>
      </c>
      <c r="P3323" t="s">
        <v>8271</v>
      </c>
      <c r="Q3323" s="6">
        <f>E3323/D3323</f>
        <v>1.0740000000000001</v>
      </c>
      <c r="R3323">
        <f>IFERROR(ROUND(E3323/N3323,0),0)</f>
        <v>36</v>
      </c>
      <c r="S3323" t="str">
        <f t="shared" si="206"/>
        <v>theater</v>
      </c>
      <c r="T3323" t="str">
        <f t="shared" si="207"/>
        <v>plays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0">
        <f t="shared" si="204"/>
        <v>42562.163194444445</v>
      </c>
      <c r="K3324">
        <v>1464653696</v>
      </c>
      <c r="L3324" s="10">
        <f t="shared" si="205"/>
        <v>42540.010370370372</v>
      </c>
      <c r="M3324" t="b">
        <v>0</v>
      </c>
      <c r="N3324">
        <v>23</v>
      </c>
      <c r="O3324" t="b">
        <v>1</v>
      </c>
      <c r="P3324" t="s">
        <v>8271</v>
      </c>
      <c r="Q3324" s="6">
        <f>E3324/D3324</f>
        <v>1.0151515151515151</v>
      </c>
      <c r="R3324">
        <f>IFERROR(ROUND(E3324/N3324,0),0)</f>
        <v>146</v>
      </c>
      <c r="S3324" t="str">
        <f t="shared" si="206"/>
        <v>theater</v>
      </c>
      <c r="T3324" t="str">
        <f t="shared" si="207"/>
        <v>plays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0">
        <f t="shared" si="204"/>
        <v>42657.36583333333</v>
      </c>
      <c r="K3325">
        <v>1472201208</v>
      </c>
      <c r="L3325" s="10">
        <f t="shared" si="205"/>
        <v>42627.36583333333</v>
      </c>
      <c r="M3325" t="b">
        <v>0</v>
      </c>
      <c r="N3325">
        <v>49</v>
      </c>
      <c r="O3325" t="b">
        <v>1</v>
      </c>
      <c r="P3325" t="s">
        <v>8271</v>
      </c>
      <c r="Q3325" s="6">
        <f>E3325/D3325</f>
        <v>1.2589999999999999</v>
      </c>
      <c r="R3325">
        <f>IFERROR(ROUND(E3325/N3325,0),0)</f>
        <v>26</v>
      </c>
      <c r="S3325" t="str">
        <f t="shared" si="206"/>
        <v>theater</v>
      </c>
      <c r="T3325" t="str">
        <f t="shared" si="207"/>
        <v>plays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0">
        <f t="shared" si="204"/>
        <v>42545.58321759259</v>
      </c>
      <c r="K3326">
        <v>1463925590</v>
      </c>
      <c r="L3326" s="10">
        <f t="shared" si="205"/>
        <v>42531.58321759259</v>
      </c>
      <c r="M3326" t="b">
        <v>0</v>
      </c>
      <c r="N3326">
        <v>10</v>
      </c>
      <c r="O3326" t="b">
        <v>1</v>
      </c>
      <c r="P3326" t="s">
        <v>8271</v>
      </c>
      <c r="Q3326" s="6">
        <f>E3326/D3326</f>
        <v>1.0166666666666666</v>
      </c>
      <c r="R3326">
        <f>IFERROR(ROUND(E3326/N3326,0),0)</f>
        <v>153</v>
      </c>
      <c r="S3326" t="str">
        <f t="shared" si="206"/>
        <v>theater</v>
      </c>
      <c r="T3326" t="str">
        <f t="shared" si="207"/>
        <v>plays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0">
        <f t="shared" si="204"/>
        <v>42118.743946759263</v>
      </c>
      <c r="K3327">
        <v>1425235877</v>
      </c>
      <c r="L3327" s="10">
        <f t="shared" si="205"/>
        <v>42083.785613425927</v>
      </c>
      <c r="M3327" t="b">
        <v>0</v>
      </c>
      <c r="N3327">
        <v>15</v>
      </c>
      <c r="O3327" t="b">
        <v>1</v>
      </c>
      <c r="P3327" t="s">
        <v>8271</v>
      </c>
      <c r="Q3327" s="6">
        <f>E3327/D3327</f>
        <v>1.125</v>
      </c>
      <c r="R3327">
        <f>IFERROR(ROUND(E3327/N3327,0),0)</f>
        <v>30</v>
      </c>
      <c r="S3327" t="str">
        <f t="shared" si="206"/>
        <v>theater</v>
      </c>
      <c r="T3327" t="str">
        <f t="shared" si="207"/>
        <v>plays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0">
        <f t="shared" si="204"/>
        <v>42090.67251157407</v>
      </c>
      <c r="K3328">
        <v>1423242505</v>
      </c>
      <c r="L3328" s="10">
        <f t="shared" si="205"/>
        <v>42060.714178240742</v>
      </c>
      <c r="M3328" t="b">
        <v>0</v>
      </c>
      <c r="N3328">
        <v>57</v>
      </c>
      <c r="O3328" t="b">
        <v>1</v>
      </c>
      <c r="P3328" t="s">
        <v>8271</v>
      </c>
      <c r="Q3328" s="6">
        <f>E3328/D3328</f>
        <v>1.0137499999999999</v>
      </c>
      <c r="R3328">
        <f>IFERROR(ROUND(E3328/N3328,0),0)</f>
        <v>142</v>
      </c>
      <c r="S3328" t="str">
        <f t="shared" si="206"/>
        <v>theater</v>
      </c>
      <c r="T3328" t="str">
        <f t="shared" si="207"/>
        <v>plays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0">
        <f t="shared" si="204"/>
        <v>42517.374606481477</v>
      </c>
      <c r="K3329">
        <v>1460105966</v>
      </c>
      <c r="L3329" s="10">
        <f t="shared" si="205"/>
        <v>42487.374606481477</v>
      </c>
      <c r="M3329" t="b">
        <v>0</v>
      </c>
      <c r="N3329">
        <v>33</v>
      </c>
      <c r="O3329" t="b">
        <v>1</v>
      </c>
      <c r="P3329" t="s">
        <v>8271</v>
      </c>
      <c r="Q3329" s="6">
        <f>E3329/D3329</f>
        <v>1.0125</v>
      </c>
      <c r="R3329">
        <f>IFERROR(ROUND(E3329/N3329,0),0)</f>
        <v>25</v>
      </c>
      <c r="S3329" t="str">
        <f t="shared" si="206"/>
        <v>theater</v>
      </c>
      <c r="T3329" t="str">
        <f t="shared" si="207"/>
        <v>plays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0">
        <f t="shared" si="204"/>
        <v>41844.041666666664</v>
      </c>
      <c r="K3330">
        <v>1404308883</v>
      </c>
      <c r="L3330" s="10">
        <f t="shared" si="205"/>
        <v>41841.57503472222</v>
      </c>
      <c r="M3330" t="b">
        <v>0</v>
      </c>
      <c r="N3330">
        <v>9</v>
      </c>
      <c r="O3330" t="b">
        <v>1</v>
      </c>
      <c r="P3330" t="s">
        <v>8271</v>
      </c>
      <c r="Q3330" s="6">
        <f>E3330/D3330</f>
        <v>1.4638888888888888</v>
      </c>
      <c r="R3330">
        <f>IFERROR(ROUND(E3330/N3330,0),0)</f>
        <v>293</v>
      </c>
      <c r="S3330" t="str">
        <f t="shared" si="206"/>
        <v>theater</v>
      </c>
      <c r="T3330" t="str">
        <f t="shared" si="207"/>
        <v>plays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0">
        <f t="shared" ref="J3331:J3394" si="208">(I3331/86400)+25569+(-5+24)</f>
        <v>41866.958333333336</v>
      </c>
      <c r="K3331">
        <v>1405583108</v>
      </c>
      <c r="L3331" s="10">
        <f t="shared" ref="L3331:L3394" si="209">(K3331/86400)+25569+(-5+24)</f>
        <v>41856.323009259257</v>
      </c>
      <c r="M3331" t="b">
        <v>0</v>
      </c>
      <c r="N3331">
        <v>26</v>
      </c>
      <c r="O3331" t="b">
        <v>1</v>
      </c>
      <c r="P3331" t="s">
        <v>8271</v>
      </c>
      <c r="Q3331" s="6">
        <f>E3331/D3331</f>
        <v>1.1679999999999999</v>
      </c>
      <c r="R3331">
        <f>IFERROR(ROUND(E3331/N3331,0),0)</f>
        <v>45</v>
      </c>
      <c r="S3331" t="str">
        <f t="shared" ref="S3331:S3394" si="210">LEFT(P3331,FIND("/",P3331)-1)</f>
        <v>theater</v>
      </c>
      <c r="T3331" t="str">
        <f t="shared" ref="T3331:T3394" si="211">RIGHT(P3331,LEN(P3331)-FIND("/",P3331))</f>
        <v>plays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0">
        <f t="shared" si="208"/>
        <v>42114.845694444448</v>
      </c>
      <c r="K3332">
        <v>1425331068</v>
      </c>
      <c r="L3332" s="10">
        <f t="shared" si="209"/>
        <v>42084.887361111112</v>
      </c>
      <c r="M3332" t="b">
        <v>0</v>
      </c>
      <c r="N3332">
        <v>69</v>
      </c>
      <c r="O3332" t="b">
        <v>1</v>
      </c>
      <c r="P3332" t="s">
        <v>8271</v>
      </c>
      <c r="Q3332" s="6">
        <f>E3332/D3332</f>
        <v>1.0626666666666666</v>
      </c>
      <c r="R3332">
        <f>IFERROR(ROUND(E3332/N3332,0),0)</f>
        <v>23</v>
      </c>
      <c r="S3332" t="str">
        <f t="shared" si="210"/>
        <v>theater</v>
      </c>
      <c r="T3332" t="str">
        <f t="shared" si="211"/>
        <v>plays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0">
        <f t="shared" si="208"/>
        <v>42302.697754629626</v>
      </c>
      <c r="K3333">
        <v>1441125886</v>
      </c>
      <c r="L3333" s="10">
        <f t="shared" si="209"/>
        <v>42267.697754629626</v>
      </c>
      <c r="M3333" t="b">
        <v>0</v>
      </c>
      <c r="N3333">
        <v>65</v>
      </c>
      <c r="O3333" t="b">
        <v>1</v>
      </c>
      <c r="P3333" t="s">
        <v>8271</v>
      </c>
      <c r="Q3333" s="6">
        <f>E3333/D3333</f>
        <v>1.0451999999999999</v>
      </c>
      <c r="R3333">
        <f>IFERROR(ROUND(E3333/N3333,0),0)</f>
        <v>80</v>
      </c>
      <c r="S3333" t="str">
        <f t="shared" si="210"/>
        <v>theater</v>
      </c>
      <c r="T3333" t="str">
        <f t="shared" si="211"/>
        <v>plays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0">
        <f t="shared" si="208"/>
        <v>41858.860300925924</v>
      </c>
      <c r="K3334">
        <v>1403210330</v>
      </c>
      <c r="L3334" s="10">
        <f t="shared" si="209"/>
        <v>41828.860300925924</v>
      </c>
      <c r="M3334" t="b">
        <v>0</v>
      </c>
      <c r="N3334">
        <v>83</v>
      </c>
      <c r="O3334" t="b">
        <v>1</v>
      </c>
      <c r="P3334" t="s">
        <v>8271</v>
      </c>
      <c r="Q3334" s="6">
        <f>E3334/D3334</f>
        <v>1</v>
      </c>
      <c r="R3334">
        <f>IFERROR(ROUND(E3334/N3334,0),0)</f>
        <v>72</v>
      </c>
      <c r="S3334" t="str">
        <f t="shared" si="210"/>
        <v>theater</v>
      </c>
      <c r="T3334" t="str">
        <f t="shared" si="211"/>
        <v>plays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0">
        <f t="shared" si="208"/>
        <v>42189.676851851851</v>
      </c>
      <c r="K3335">
        <v>1432484080</v>
      </c>
      <c r="L3335" s="10">
        <f t="shared" si="209"/>
        <v>42167.676851851851</v>
      </c>
      <c r="M3335" t="b">
        <v>0</v>
      </c>
      <c r="N3335">
        <v>111</v>
      </c>
      <c r="O3335" t="b">
        <v>1</v>
      </c>
      <c r="P3335" t="s">
        <v>8271</v>
      </c>
      <c r="Q3335" s="6">
        <f>E3335/D3335</f>
        <v>1.0457142857142858</v>
      </c>
      <c r="R3335">
        <f>IFERROR(ROUND(E3335/N3335,0),0)</f>
        <v>33</v>
      </c>
      <c r="S3335" t="str">
        <f t="shared" si="210"/>
        <v>theater</v>
      </c>
      <c r="T3335" t="str">
        <f t="shared" si="211"/>
        <v>plays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0">
        <f t="shared" si="208"/>
        <v>42234.521087962959</v>
      </c>
      <c r="K3336">
        <v>1435667422</v>
      </c>
      <c r="L3336" s="10">
        <f t="shared" si="209"/>
        <v>42204.521087962959</v>
      </c>
      <c r="M3336" t="b">
        <v>0</v>
      </c>
      <c r="N3336">
        <v>46</v>
      </c>
      <c r="O3336" t="b">
        <v>1</v>
      </c>
      <c r="P3336" t="s">
        <v>8271</v>
      </c>
      <c r="Q3336" s="6">
        <f>E3336/D3336</f>
        <v>1.3862051149573753</v>
      </c>
      <c r="R3336">
        <f>IFERROR(ROUND(E3336/N3336,0),0)</f>
        <v>117</v>
      </c>
      <c r="S3336" t="str">
        <f t="shared" si="210"/>
        <v>theater</v>
      </c>
      <c r="T3336" t="str">
        <f t="shared" si="211"/>
        <v>plays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0">
        <f t="shared" si="208"/>
        <v>41873.958333333336</v>
      </c>
      <c r="K3337">
        <v>1404749446</v>
      </c>
      <c r="L3337" s="10">
        <f t="shared" si="209"/>
        <v>41846.674143518518</v>
      </c>
      <c r="M3337" t="b">
        <v>0</v>
      </c>
      <c r="N3337">
        <v>63</v>
      </c>
      <c r="O3337" t="b">
        <v>1</v>
      </c>
      <c r="P3337" t="s">
        <v>8271</v>
      </c>
      <c r="Q3337" s="6">
        <f>E3337/D3337</f>
        <v>1.0032000000000001</v>
      </c>
      <c r="R3337">
        <f>IFERROR(ROUND(E3337/N3337,0),0)</f>
        <v>80</v>
      </c>
      <c r="S3337" t="str">
        <f t="shared" si="210"/>
        <v>theater</v>
      </c>
      <c r="T3337" t="str">
        <f t="shared" si="211"/>
        <v>plays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0">
        <f t="shared" si="208"/>
        <v>42484.35701388889</v>
      </c>
      <c r="K3338">
        <v>1457429646</v>
      </c>
      <c r="L3338" s="10">
        <f t="shared" si="209"/>
        <v>42456.398680555554</v>
      </c>
      <c r="M3338" t="b">
        <v>0</v>
      </c>
      <c r="N3338">
        <v>9</v>
      </c>
      <c r="O3338" t="b">
        <v>1</v>
      </c>
      <c r="P3338" t="s">
        <v>8271</v>
      </c>
      <c r="Q3338" s="6">
        <f>E3338/D3338</f>
        <v>1</v>
      </c>
      <c r="R3338">
        <f>IFERROR(ROUND(E3338/N3338,0),0)</f>
        <v>28</v>
      </c>
      <c r="S3338" t="str">
        <f t="shared" si="210"/>
        <v>theater</v>
      </c>
      <c r="T3338" t="str">
        <f t="shared" si="211"/>
        <v>plays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0">
        <f t="shared" si="208"/>
        <v>41941.875</v>
      </c>
      <c r="K3339">
        <v>1411109167</v>
      </c>
      <c r="L3339" s="10">
        <f t="shared" si="209"/>
        <v>41920.282025462962</v>
      </c>
      <c r="M3339" t="b">
        <v>0</v>
      </c>
      <c r="N3339">
        <v>34</v>
      </c>
      <c r="O3339" t="b">
        <v>1</v>
      </c>
      <c r="P3339" t="s">
        <v>8271</v>
      </c>
      <c r="Q3339" s="6">
        <f>E3339/D3339</f>
        <v>1.1020000000000001</v>
      </c>
      <c r="R3339">
        <f>IFERROR(ROUND(E3339/N3339,0),0)</f>
        <v>81</v>
      </c>
      <c r="S3339" t="str">
        <f t="shared" si="210"/>
        <v>theater</v>
      </c>
      <c r="T3339" t="str">
        <f t="shared" si="211"/>
        <v>plays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0">
        <f t="shared" si="208"/>
        <v>42809.574999999997</v>
      </c>
      <c r="K3340">
        <v>1486129680</v>
      </c>
      <c r="L3340" s="10">
        <f t="shared" si="209"/>
        <v>42788.574999999997</v>
      </c>
      <c r="M3340" t="b">
        <v>0</v>
      </c>
      <c r="N3340">
        <v>112</v>
      </c>
      <c r="O3340" t="b">
        <v>1</v>
      </c>
      <c r="P3340" t="s">
        <v>8271</v>
      </c>
      <c r="Q3340" s="6">
        <f>E3340/D3340</f>
        <v>1.0218</v>
      </c>
      <c r="R3340">
        <f>IFERROR(ROUND(E3340/N3340,0),0)</f>
        <v>137</v>
      </c>
      <c r="S3340" t="str">
        <f t="shared" si="210"/>
        <v>theater</v>
      </c>
      <c r="T3340" t="str">
        <f t="shared" si="211"/>
        <v>plays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0">
        <f t="shared" si="208"/>
        <v>42598.665717592594</v>
      </c>
      <c r="K3341">
        <v>1467129518</v>
      </c>
      <c r="L3341" s="10">
        <f t="shared" si="209"/>
        <v>42568.665717592594</v>
      </c>
      <c r="M3341" t="b">
        <v>0</v>
      </c>
      <c r="N3341">
        <v>47</v>
      </c>
      <c r="O3341" t="b">
        <v>1</v>
      </c>
      <c r="P3341" t="s">
        <v>8271</v>
      </c>
      <c r="Q3341" s="6">
        <f>E3341/D3341</f>
        <v>1.0435000000000001</v>
      </c>
      <c r="R3341">
        <f>IFERROR(ROUND(E3341/N3341,0),0)</f>
        <v>178</v>
      </c>
      <c r="S3341" t="str">
        <f t="shared" si="210"/>
        <v>theater</v>
      </c>
      <c r="T3341" t="str">
        <f t="shared" si="211"/>
        <v>plays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0">
        <f t="shared" si="208"/>
        <v>42729.974004629628</v>
      </c>
      <c r="K3342">
        <v>1478906554</v>
      </c>
      <c r="L3342" s="10">
        <f t="shared" si="209"/>
        <v>42704.974004629628</v>
      </c>
      <c r="M3342" t="b">
        <v>0</v>
      </c>
      <c r="N3342">
        <v>38</v>
      </c>
      <c r="O3342" t="b">
        <v>1</v>
      </c>
      <c r="P3342" t="s">
        <v>8271</v>
      </c>
      <c r="Q3342" s="6">
        <f>E3342/D3342</f>
        <v>1.3816666666666666</v>
      </c>
      <c r="R3342">
        <f>IFERROR(ROUND(E3342/N3342,0),0)</f>
        <v>109</v>
      </c>
      <c r="S3342" t="str">
        <f t="shared" si="210"/>
        <v>theater</v>
      </c>
      <c r="T3342" t="str">
        <f t="shared" si="211"/>
        <v>plays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0">
        <f t="shared" si="208"/>
        <v>42552.708333333328</v>
      </c>
      <c r="K3343">
        <v>1463771421</v>
      </c>
      <c r="L3343" s="10">
        <f t="shared" si="209"/>
        <v>42529.798854166671</v>
      </c>
      <c r="M3343" t="b">
        <v>0</v>
      </c>
      <c r="N3343">
        <v>28</v>
      </c>
      <c r="O3343" t="b">
        <v>1</v>
      </c>
      <c r="P3343" t="s">
        <v>8271</v>
      </c>
      <c r="Q3343" s="6">
        <f>E3343/D3343</f>
        <v>1</v>
      </c>
      <c r="R3343">
        <f>IFERROR(ROUND(E3343/N3343,0),0)</f>
        <v>120</v>
      </c>
      <c r="S3343" t="str">
        <f t="shared" si="210"/>
        <v>theater</v>
      </c>
      <c r="T3343" t="str">
        <f t="shared" si="211"/>
        <v>plays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0">
        <f t="shared" si="208"/>
        <v>42114.207638888889</v>
      </c>
      <c r="K3344">
        <v>1425020810</v>
      </c>
      <c r="L3344" s="10">
        <f t="shared" si="209"/>
        <v>42081.296412037038</v>
      </c>
      <c r="M3344" t="b">
        <v>0</v>
      </c>
      <c r="N3344">
        <v>78</v>
      </c>
      <c r="O3344" t="b">
        <v>1</v>
      </c>
      <c r="P3344" t="s">
        <v>8271</v>
      </c>
      <c r="Q3344" s="6">
        <f>E3344/D3344</f>
        <v>1.0166666666666666</v>
      </c>
      <c r="R3344">
        <f>IFERROR(ROUND(E3344/N3344,0),0)</f>
        <v>78</v>
      </c>
      <c r="S3344" t="str">
        <f t="shared" si="210"/>
        <v>theater</v>
      </c>
      <c r="T3344" t="str">
        <f t="shared" si="211"/>
        <v>plays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0">
        <f t="shared" si="208"/>
        <v>42492.554166666669</v>
      </c>
      <c r="K3345">
        <v>1458770384</v>
      </c>
      <c r="L3345" s="10">
        <f t="shared" si="209"/>
        <v>42471.916481481487</v>
      </c>
      <c r="M3345" t="b">
        <v>0</v>
      </c>
      <c r="N3345">
        <v>23</v>
      </c>
      <c r="O3345" t="b">
        <v>1</v>
      </c>
      <c r="P3345" t="s">
        <v>8271</v>
      </c>
      <c r="Q3345" s="6">
        <f>E3345/D3345</f>
        <v>1.7142857142857142</v>
      </c>
      <c r="R3345">
        <f>IFERROR(ROUND(E3345/N3345,0),0)</f>
        <v>52</v>
      </c>
      <c r="S3345" t="str">
        <f t="shared" si="210"/>
        <v>theater</v>
      </c>
      <c r="T3345" t="str">
        <f t="shared" si="211"/>
        <v>plays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0">
        <f t="shared" si="208"/>
        <v>41900.200150462959</v>
      </c>
      <c r="K3346">
        <v>1406782093</v>
      </c>
      <c r="L3346" s="10">
        <f t="shared" si="209"/>
        <v>41870.200150462959</v>
      </c>
      <c r="M3346" t="b">
        <v>0</v>
      </c>
      <c r="N3346">
        <v>40</v>
      </c>
      <c r="O3346" t="b">
        <v>1</v>
      </c>
      <c r="P3346" t="s">
        <v>8271</v>
      </c>
      <c r="Q3346" s="6">
        <f>E3346/D3346</f>
        <v>1.0144444444444445</v>
      </c>
      <c r="R3346">
        <f>IFERROR(ROUND(E3346/N3346,0),0)</f>
        <v>114</v>
      </c>
      <c r="S3346" t="str">
        <f t="shared" si="210"/>
        <v>theater</v>
      </c>
      <c r="T3346" t="str">
        <f t="shared" si="211"/>
        <v>plays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0">
        <f t="shared" si="208"/>
        <v>42131.025694444441</v>
      </c>
      <c r="K3347">
        <v>1424226768</v>
      </c>
      <c r="L3347" s="10">
        <f t="shared" si="209"/>
        <v>42072.106111111112</v>
      </c>
      <c r="M3347" t="b">
        <v>0</v>
      </c>
      <c r="N3347">
        <v>13</v>
      </c>
      <c r="O3347" t="b">
        <v>1</v>
      </c>
      <c r="P3347" t="s">
        <v>8271</v>
      </c>
      <c r="Q3347" s="6">
        <f>E3347/D3347</f>
        <v>1.3</v>
      </c>
      <c r="R3347">
        <f>IFERROR(ROUND(E3347/N3347,0),0)</f>
        <v>50</v>
      </c>
      <c r="S3347" t="str">
        <f t="shared" si="210"/>
        <v>theater</v>
      </c>
      <c r="T3347" t="str">
        <f t="shared" si="211"/>
        <v>plays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0">
        <f t="shared" si="208"/>
        <v>42080.024421296301</v>
      </c>
      <c r="K3348">
        <v>1424306110</v>
      </c>
      <c r="L3348" s="10">
        <f t="shared" si="209"/>
        <v>42073.024421296301</v>
      </c>
      <c r="M3348" t="b">
        <v>0</v>
      </c>
      <c r="N3348">
        <v>18</v>
      </c>
      <c r="O3348" t="b">
        <v>1</v>
      </c>
      <c r="P3348" t="s">
        <v>8271</v>
      </c>
      <c r="Q3348" s="6">
        <f>E3348/D3348</f>
        <v>1.1000000000000001</v>
      </c>
      <c r="R3348">
        <f>IFERROR(ROUND(E3348/N3348,0),0)</f>
        <v>92</v>
      </c>
      <c r="S3348" t="str">
        <f t="shared" si="210"/>
        <v>theater</v>
      </c>
      <c r="T3348" t="str">
        <f t="shared" si="211"/>
        <v>plays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0">
        <f t="shared" si="208"/>
        <v>42517.875</v>
      </c>
      <c r="K3349">
        <v>1461503654</v>
      </c>
      <c r="L3349" s="10">
        <f t="shared" si="209"/>
        <v>42503.551550925928</v>
      </c>
      <c r="M3349" t="b">
        <v>0</v>
      </c>
      <c r="N3349">
        <v>22</v>
      </c>
      <c r="O3349" t="b">
        <v>1</v>
      </c>
      <c r="P3349" t="s">
        <v>8271</v>
      </c>
      <c r="Q3349" s="6">
        <f>E3349/D3349</f>
        <v>1.1944999999999999</v>
      </c>
      <c r="R3349">
        <f>IFERROR(ROUND(E3349/N3349,0),0)</f>
        <v>109</v>
      </c>
      <c r="S3349" t="str">
        <f t="shared" si="210"/>
        <v>theater</v>
      </c>
      <c r="T3349" t="str">
        <f t="shared" si="211"/>
        <v>plays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0">
        <f t="shared" si="208"/>
        <v>42509.165972222225</v>
      </c>
      <c r="K3350">
        <v>1459949080</v>
      </c>
      <c r="L3350" s="10">
        <f t="shared" si="209"/>
        <v>42485.558796296296</v>
      </c>
      <c r="M3350" t="b">
        <v>0</v>
      </c>
      <c r="N3350">
        <v>79</v>
      </c>
      <c r="O3350" t="b">
        <v>1</v>
      </c>
      <c r="P3350" t="s">
        <v>8271</v>
      </c>
      <c r="Q3350" s="6">
        <f>E3350/D3350</f>
        <v>1.002909090909091</v>
      </c>
      <c r="R3350">
        <f>IFERROR(ROUND(E3350/N3350,0),0)</f>
        <v>70</v>
      </c>
      <c r="S3350" t="str">
        <f t="shared" si="210"/>
        <v>theater</v>
      </c>
      <c r="T3350" t="str">
        <f t="shared" si="211"/>
        <v>plays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0">
        <f t="shared" si="208"/>
        <v>42553.708333333328</v>
      </c>
      <c r="K3351">
        <v>1463971172</v>
      </c>
      <c r="L3351" s="10">
        <f t="shared" si="209"/>
        <v>42532.110787037032</v>
      </c>
      <c r="M3351" t="b">
        <v>0</v>
      </c>
      <c r="N3351">
        <v>14</v>
      </c>
      <c r="O3351" t="b">
        <v>1</v>
      </c>
      <c r="P3351" t="s">
        <v>8271</v>
      </c>
      <c r="Q3351" s="6">
        <f>E3351/D3351</f>
        <v>1.534</v>
      </c>
      <c r="R3351">
        <f>IFERROR(ROUND(E3351/N3351,0),0)</f>
        <v>110</v>
      </c>
      <c r="S3351" t="str">
        <f t="shared" si="210"/>
        <v>theater</v>
      </c>
      <c r="T3351" t="str">
        <f t="shared" si="211"/>
        <v>plays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0">
        <f t="shared" si="208"/>
        <v>42356.958333333328</v>
      </c>
      <c r="K3352">
        <v>1445791811</v>
      </c>
      <c r="L3352" s="10">
        <f t="shared" si="209"/>
        <v>42321.701516203699</v>
      </c>
      <c r="M3352" t="b">
        <v>0</v>
      </c>
      <c r="N3352">
        <v>51</v>
      </c>
      <c r="O3352" t="b">
        <v>1</v>
      </c>
      <c r="P3352" t="s">
        <v>8271</v>
      </c>
      <c r="Q3352" s="6">
        <f>E3352/D3352</f>
        <v>1.0442857142857143</v>
      </c>
      <c r="R3352">
        <f>IFERROR(ROUND(E3352/N3352,0),0)</f>
        <v>72</v>
      </c>
      <c r="S3352" t="str">
        <f t="shared" si="210"/>
        <v>theater</v>
      </c>
      <c r="T3352" t="str">
        <f t="shared" si="211"/>
        <v>plays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0">
        <f t="shared" si="208"/>
        <v>41862.458333333336</v>
      </c>
      <c r="K3353">
        <v>1402910965</v>
      </c>
      <c r="L3353" s="10">
        <f t="shared" si="209"/>
        <v>41825.395428240743</v>
      </c>
      <c r="M3353" t="b">
        <v>0</v>
      </c>
      <c r="N3353">
        <v>54</v>
      </c>
      <c r="O3353" t="b">
        <v>1</v>
      </c>
      <c r="P3353" t="s">
        <v>8271</v>
      </c>
      <c r="Q3353" s="6">
        <f>E3353/D3353</f>
        <v>1.0109999999999999</v>
      </c>
      <c r="R3353">
        <f>IFERROR(ROUND(E3353/N3353,0),0)</f>
        <v>94</v>
      </c>
      <c r="S3353" t="str">
        <f t="shared" si="210"/>
        <v>theater</v>
      </c>
      <c r="T3353" t="str">
        <f t="shared" si="211"/>
        <v>plays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0">
        <f t="shared" si="208"/>
        <v>42571.958333333328</v>
      </c>
      <c r="K3354">
        <v>1462492178</v>
      </c>
      <c r="L3354" s="10">
        <f t="shared" si="209"/>
        <v>42514.992800925931</v>
      </c>
      <c r="M3354" t="b">
        <v>0</v>
      </c>
      <c r="N3354">
        <v>70</v>
      </c>
      <c r="O3354" t="b">
        <v>1</v>
      </c>
      <c r="P3354" t="s">
        <v>8271</v>
      </c>
      <c r="Q3354" s="6">
        <f>E3354/D3354</f>
        <v>1.0751999999999999</v>
      </c>
      <c r="R3354">
        <f>IFERROR(ROUND(E3354/N3354,0),0)</f>
        <v>77</v>
      </c>
      <c r="S3354" t="str">
        <f t="shared" si="210"/>
        <v>theater</v>
      </c>
      <c r="T3354" t="str">
        <f t="shared" si="211"/>
        <v>plays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0">
        <f t="shared" si="208"/>
        <v>42511.958333333328</v>
      </c>
      <c r="K3355">
        <v>1461061350</v>
      </c>
      <c r="L3355" s="10">
        <f t="shared" si="209"/>
        <v>42498.432291666672</v>
      </c>
      <c r="M3355" t="b">
        <v>0</v>
      </c>
      <c r="N3355">
        <v>44</v>
      </c>
      <c r="O3355" t="b">
        <v>1</v>
      </c>
      <c r="P3355" t="s">
        <v>8271</v>
      </c>
      <c r="Q3355" s="6">
        <f>E3355/D3355</f>
        <v>3.15</v>
      </c>
      <c r="R3355">
        <f>IFERROR(ROUND(E3355/N3355,0),0)</f>
        <v>36</v>
      </c>
      <c r="S3355" t="str">
        <f t="shared" si="210"/>
        <v>theater</v>
      </c>
      <c r="T3355" t="str">
        <f t="shared" si="211"/>
        <v>plays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0">
        <f t="shared" si="208"/>
        <v>42325.167361111111</v>
      </c>
      <c r="K3356">
        <v>1443029206</v>
      </c>
      <c r="L3356" s="10">
        <f t="shared" si="209"/>
        <v>42289.7269212963</v>
      </c>
      <c r="M3356" t="b">
        <v>0</v>
      </c>
      <c r="N3356">
        <v>55</v>
      </c>
      <c r="O3356" t="b">
        <v>1</v>
      </c>
      <c r="P3356" t="s">
        <v>8271</v>
      </c>
      <c r="Q3356" s="6">
        <f>E3356/D3356</f>
        <v>1.0193333333333334</v>
      </c>
      <c r="R3356">
        <f>IFERROR(ROUND(E3356/N3356,0),0)</f>
        <v>56</v>
      </c>
      <c r="S3356" t="str">
        <f t="shared" si="210"/>
        <v>theater</v>
      </c>
      <c r="T3356" t="str">
        <f t="shared" si="211"/>
        <v>plays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0">
        <f t="shared" si="208"/>
        <v>42519.470138888893</v>
      </c>
      <c r="K3357">
        <v>1461941527</v>
      </c>
      <c r="L3357" s="10">
        <f t="shared" si="209"/>
        <v>42508.619525462964</v>
      </c>
      <c r="M3357" t="b">
        <v>0</v>
      </c>
      <c r="N3357">
        <v>15</v>
      </c>
      <c r="O3357" t="b">
        <v>1</v>
      </c>
      <c r="P3357" t="s">
        <v>8271</v>
      </c>
      <c r="Q3357" s="6">
        <f>E3357/D3357</f>
        <v>1.2628571428571429</v>
      </c>
      <c r="R3357">
        <f>IFERROR(ROUND(E3357/N3357,0),0)</f>
        <v>147</v>
      </c>
      <c r="S3357" t="str">
        <f t="shared" si="210"/>
        <v>theater</v>
      </c>
      <c r="T3357" t="str">
        <f t="shared" si="211"/>
        <v>plays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0">
        <f t="shared" si="208"/>
        <v>42585.815648148149</v>
      </c>
      <c r="K3358">
        <v>1466019272</v>
      </c>
      <c r="L3358" s="10">
        <f t="shared" si="209"/>
        <v>42555.815648148149</v>
      </c>
      <c r="M3358" t="b">
        <v>0</v>
      </c>
      <c r="N3358">
        <v>27</v>
      </c>
      <c r="O3358" t="b">
        <v>1</v>
      </c>
      <c r="P3358" t="s">
        <v>8271</v>
      </c>
      <c r="Q3358" s="6">
        <f>E3358/D3358</f>
        <v>1.014</v>
      </c>
      <c r="R3358">
        <f>IFERROR(ROUND(E3358/N3358,0),0)</f>
        <v>56</v>
      </c>
      <c r="S3358" t="str">
        <f t="shared" si="210"/>
        <v>theater</v>
      </c>
      <c r="T3358" t="str">
        <f t="shared" si="211"/>
        <v>plays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0">
        <f t="shared" si="208"/>
        <v>41871.417939814812</v>
      </c>
      <c r="K3359">
        <v>1404295310</v>
      </c>
      <c r="L3359" s="10">
        <f t="shared" si="209"/>
        <v>41841.417939814812</v>
      </c>
      <c r="M3359" t="b">
        <v>0</v>
      </c>
      <c r="N3359">
        <v>21</v>
      </c>
      <c r="O3359" t="b">
        <v>1</v>
      </c>
      <c r="P3359" t="s">
        <v>8271</v>
      </c>
      <c r="Q3359" s="6">
        <f>E3359/D3359</f>
        <v>1.01</v>
      </c>
      <c r="R3359">
        <f>IFERROR(ROUND(E3359/N3359,0),0)</f>
        <v>96</v>
      </c>
      <c r="S3359" t="str">
        <f t="shared" si="210"/>
        <v>theater</v>
      </c>
      <c r="T3359" t="str">
        <f t="shared" si="211"/>
        <v>plays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0">
        <f t="shared" si="208"/>
        <v>41981.352766203709</v>
      </c>
      <c r="K3360">
        <v>1413790079</v>
      </c>
      <c r="L3360" s="10">
        <f t="shared" si="209"/>
        <v>41951.311099537037</v>
      </c>
      <c r="M3360" t="b">
        <v>0</v>
      </c>
      <c r="N3360">
        <v>162</v>
      </c>
      <c r="O3360" t="b">
        <v>1</v>
      </c>
      <c r="P3360" t="s">
        <v>8271</v>
      </c>
      <c r="Q3360" s="6">
        <f>E3360/D3360</f>
        <v>1.0299</v>
      </c>
      <c r="R3360">
        <f>IFERROR(ROUND(E3360/N3360,0),0)</f>
        <v>64</v>
      </c>
      <c r="S3360" t="str">
        <f t="shared" si="210"/>
        <v>theater</v>
      </c>
      <c r="T3360" t="str">
        <f t="shared" si="211"/>
        <v>plays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0">
        <f t="shared" si="208"/>
        <v>42810.057106481487</v>
      </c>
      <c r="K3361">
        <v>1484097734</v>
      </c>
      <c r="L3361" s="10">
        <f t="shared" si="209"/>
        <v>42765.057106481487</v>
      </c>
      <c r="M3361" t="b">
        <v>0</v>
      </c>
      <c r="N3361">
        <v>23</v>
      </c>
      <c r="O3361" t="b">
        <v>1</v>
      </c>
      <c r="P3361" t="s">
        <v>8271</v>
      </c>
      <c r="Q3361" s="6">
        <f>E3361/D3361</f>
        <v>1.0625</v>
      </c>
      <c r="R3361">
        <f>IFERROR(ROUND(E3361/N3361,0),0)</f>
        <v>185</v>
      </c>
      <c r="S3361" t="str">
        <f t="shared" si="210"/>
        <v>theater</v>
      </c>
      <c r="T3361" t="str">
        <f t="shared" si="211"/>
        <v>plays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0">
        <f t="shared" si="208"/>
        <v>42737.665972222225</v>
      </c>
      <c r="K3362">
        <v>1479866343</v>
      </c>
      <c r="L3362" s="10">
        <f t="shared" si="209"/>
        <v>42716.082673611112</v>
      </c>
      <c r="M3362" t="b">
        <v>0</v>
      </c>
      <c r="N3362">
        <v>72</v>
      </c>
      <c r="O3362" t="b">
        <v>1</v>
      </c>
      <c r="P3362" t="s">
        <v>8271</v>
      </c>
      <c r="Q3362" s="6">
        <f>E3362/D3362</f>
        <v>1.0137777777777779</v>
      </c>
      <c r="R3362">
        <f>IFERROR(ROUND(E3362/N3362,0),0)</f>
        <v>127</v>
      </c>
      <c r="S3362" t="str">
        <f t="shared" si="210"/>
        <v>theater</v>
      </c>
      <c r="T3362" t="str">
        <f t="shared" si="211"/>
        <v>plays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0">
        <f t="shared" si="208"/>
        <v>41902.665972222225</v>
      </c>
      <c r="K3363">
        <v>1408062990</v>
      </c>
      <c r="L3363" s="10">
        <f t="shared" si="209"/>
        <v>41885.025347222225</v>
      </c>
      <c r="M3363" t="b">
        <v>0</v>
      </c>
      <c r="N3363">
        <v>68</v>
      </c>
      <c r="O3363" t="b">
        <v>1</v>
      </c>
      <c r="P3363" t="s">
        <v>8271</v>
      </c>
      <c r="Q3363" s="6">
        <f>E3363/D3363</f>
        <v>1.1346000000000001</v>
      </c>
      <c r="R3363">
        <f>IFERROR(ROUND(E3363/N3363,0),0)</f>
        <v>83</v>
      </c>
      <c r="S3363" t="str">
        <f t="shared" si="210"/>
        <v>theater</v>
      </c>
      <c r="T3363" t="str">
        <f t="shared" si="211"/>
        <v>plays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0">
        <f t="shared" si="208"/>
        <v>42089.204861111109</v>
      </c>
      <c r="K3364">
        <v>1424484717</v>
      </c>
      <c r="L3364" s="10">
        <f t="shared" si="209"/>
        <v>42075.091631944444</v>
      </c>
      <c r="M3364" t="b">
        <v>0</v>
      </c>
      <c r="N3364">
        <v>20</v>
      </c>
      <c r="O3364" t="b">
        <v>1</v>
      </c>
      <c r="P3364" t="s">
        <v>8271</v>
      </c>
      <c r="Q3364" s="6">
        <f>E3364/D3364</f>
        <v>2.1800000000000002</v>
      </c>
      <c r="R3364">
        <f>IFERROR(ROUND(E3364/N3364,0),0)</f>
        <v>55</v>
      </c>
      <c r="S3364" t="str">
        <f t="shared" si="210"/>
        <v>theater</v>
      </c>
      <c r="T3364" t="str">
        <f t="shared" si="211"/>
        <v>plays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0">
        <f t="shared" si="208"/>
        <v>41889.666666666664</v>
      </c>
      <c r="K3365">
        <v>1406831445</v>
      </c>
      <c r="L3365" s="10">
        <f t="shared" si="209"/>
        <v>41870.771354166667</v>
      </c>
      <c r="M3365" t="b">
        <v>0</v>
      </c>
      <c r="N3365">
        <v>26</v>
      </c>
      <c r="O3365" t="b">
        <v>1</v>
      </c>
      <c r="P3365" t="s">
        <v>8271</v>
      </c>
      <c r="Q3365" s="6">
        <f>E3365/D3365</f>
        <v>1.0141935483870967</v>
      </c>
      <c r="R3365">
        <f>IFERROR(ROUND(E3365/N3365,0),0)</f>
        <v>302</v>
      </c>
      <c r="S3365" t="str">
        <f t="shared" si="210"/>
        <v>theater</v>
      </c>
      <c r="T3365" t="str">
        <f t="shared" si="211"/>
        <v>plays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0">
        <f t="shared" si="208"/>
        <v>42463.875</v>
      </c>
      <c r="K3366">
        <v>1456183649</v>
      </c>
      <c r="L3366" s="10">
        <f t="shared" si="209"/>
        <v>42441.977418981478</v>
      </c>
      <c r="M3366" t="b">
        <v>0</v>
      </c>
      <c r="N3366">
        <v>72</v>
      </c>
      <c r="O3366" t="b">
        <v>1</v>
      </c>
      <c r="P3366" t="s">
        <v>8271</v>
      </c>
      <c r="Q3366" s="6">
        <f>E3366/D3366</f>
        <v>1.0593333333333332</v>
      </c>
      <c r="R3366">
        <f>IFERROR(ROUND(E3366/N3366,0),0)</f>
        <v>44</v>
      </c>
      <c r="S3366" t="str">
        <f t="shared" si="210"/>
        <v>theater</v>
      </c>
      <c r="T3366" t="str">
        <f t="shared" si="211"/>
        <v>plays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0">
        <f t="shared" si="208"/>
        <v>42370.101759259254</v>
      </c>
      <c r="K3367">
        <v>1447381592</v>
      </c>
      <c r="L3367" s="10">
        <f t="shared" si="209"/>
        <v>42340.101759259254</v>
      </c>
      <c r="M3367" t="b">
        <v>0</v>
      </c>
      <c r="N3367">
        <v>3</v>
      </c>
      <c r="O3367" t="b">
        <v>1</v>
      </c>
      <c r="P3367" t="s">
        <v>8271</v>
      </c>
      <c r="Q3367" s="6">
        <f>E3367/D3367</f>
        <v>1.04</v>
      </c>
      <c r="R3367">
        <f>IFERROR(ROUND(E3367/N3367,0),0)</f>
        <v>867</v>
      </c>
      <c r="S3367" t="str">
        <f t="shared" si="210"/>
        <v>theater</v>
      </c>
      <c r="T3367" t="str">
        <f t="shared" si="211"/>
        <v>plays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0">
        <f t="shared" si="208"/>
        <v>42156.067557870367</v>
      </c>
      <c r="K3368">
        <v>1428889037</v>
      </c>
      <c r="L3368" s="10">
        <f t="shared" si="209"/>
        <v>42126.067557870367</v>
      </c>
      <c r="M3368" t="b">
        <v>0</v>
      </c>
      <c r="N3368">
        <v>18</v>
      </c>
      <c r="O3368" t="b">
        <v>1</v>
      </c>
      <c r="P3368" t="s">
        <v>8271</v>
      </c>
      <c r="Q3368" s="6">
        <f>E3368/D3368</f>
        <v>2.21</v>
      </c>
      <c r="R3368">
        <f>IFERROR(ROUND(E3368/N3368,0),0)</f>
        <v>61</v>
      </c>
      <c r="S3368" t="str">
        <f t="shared" si="210"/>
        <v>theater</v>
      </c>
      <c r="T3368" t="str">
        <f t="shared" si="211"/>
        <v>plays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0">
        <f t="shared" si="208"/>
        <v>42236.933958333335</v>
      </c>
      <c r="K3369">
        <v>1436307894</v>
      </c>
      <c r="L3369" s="10">
        <f t="shared" si="209"/>
        <v>42211.933958333335</v>
      </c>
      <c r="M3369" t="b">
        <v>0</v>
      </c>
      <c r="N3369">
        <v>30</v>
      </c>
      <c r="O3369" t="b">
        <v>1</v>
      </c>
      <c r="P3369" t="s">
        <v>8271</v>
      </c>
      <c r="Q3369" s="6">
        <f>E3369/D3369</f>
        <v>1.1866666666666668</v>
      </c>
      <c r="R3369">
        <f>IFERROR(ROUND(E3369/N3369,0),0)</f>
        <v>30</v>
      </c>
      <c r="S3369" t="str">
        <f t="shared" si="210"/>
        <v>theater</v>
      </c>
      <c r="T3369" t="str">
        <f t="shared" si="211"/>
        <v>plays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0">
        <f t="shared" si="208"/>
        <v>42024.208333333328</v>
      </c>
      <c r="K3370">
        <v>1416977259</v>
      </c>
      <c r="L3370" s="10">
        <f t="shared" si="209"/>
        <v>41988.199756944443</v>
      </c>
      <c r="M3370" t="b">
        <v>0</v>
      </c>
      <c r="N3370">
        <v>23</v>
      </c>
      <c r="O3370" t="b">
        <v>1</v>
      </c>
      <c r="P3370" t="s">
        <v>8271</v>
      </c>
      <c r="Q3370" s="6">
        <f>E3370/D3370</f>
        <v>1.046</v>
      </c>
      <c r="R3370">
        <f>IFERROR(ROUND(E3370/N3370,0),0)</f>
        <v>45</v>
      </c>
      <c r="S3370" t="str">
        <f t="shared" si="210"/>
        <v>theater</v>
      </c>
      <c r="T3370" t="str">
        <f t="shared" si="211"/>
        <v>plays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0">
        <f t="shared" si="208"/>
        <v>42769.041435185187</v>
      </c>
      <c r="K3371">
        <v>1479257980</v>
      </c>
      <c r="L3371" s="10">
        <f t="shared" si="209"/>
        <v>42709.041435185187</v>
      </c>
      <c r="M3371" t="b">
        <v>0</v>
      </c>
      <c r="N3371">
        <v>54</v>
      </c>
      <c r="O3371" t="b">
        <v>1</v>
      </c>
      <c r="P3371" t="s">
        <v>8271</v>
      </c>
      <c r="Q3371" s="6">
        <f>E3371/D3371</f>
        <v>1.0389999999999999</v>
      </c>
      <c r="R3371">
        <f>IFERROR(ROUND(E3371/N3371,0),0)</f>
        <v>96</v>
      </c>
      <c r="S3371" t="str">
        <f t="shared" si="210"/>
        <v>theater</v>
      </c>
      <c r="T3371" t="str">
        <f t="shared" si="211"/>
        <v>plays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0">
        <f t="shared" si="208"/>
        <v>42740.333333333328</v>
      </c>
      <c r="K3372">
        <v>1479283285</v>
      </c>
      <c r="L3372" s="10">
        <f t="shared" si="209"/>
        <v>42709.334317129629</v>
      </c>
      <c r="M3372" t="b">
        <v>0</v>
      </c>
      <c r="N3372">
        <v>26</v>
      </c>
      <c r="O3372" t="b">
        <v>1</v>
      </c>
      <c r="P3372" t="s">
        <v>8271</v>
      </c>
      <c r="Q3372" s="6">
        <f>E3372/D3372</f>
        <v>1.1773333333333333</v>
      </c>
      <c r="R3372">
        <f>IFERROR(ROUND(E3372/N3372,0),0)</f>
        <v>68</v>
      </c>
      <c r="S3372" t="str">
        <f t="shared" si="210"/>
        <v>theater</v>
      </c>
      <c r="T3372" t="str">
        <f t="shared" si="211"/>
        <v>plays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0">
        <f t="shared" si="208"/>
        <v>42359.874594907407</v>
      </c>
      <c r="K3373">
        <v>1446670765</v>
      </c>
      <c r="L3373" s="10">
        <f t="shared" si="209"/>
        <v>42331.874594907407</v>
      </c>
      <c r="M3373" t="b">
        <v>0</v>
      </c>
      <c r="N3373">
        <v>9</v>
      </c>
      <c r="O3373" t="b">
        <v>1</v>
      </c>
      <c r="P3373" t="s">
        <v>8271</v>
      </c>
      <c r="Q3373" s="6">
        <f>E3373/D3373</f>
        <v>1.385</v>
      </c>
      <c r="R3373">
        <f>IFERROR(ROUND(E3373/N3373,0),0)</f>
        <v>31</v>
      </c>
      <c r="S3373" t="str">
        <f t="shared" si="210"/>
        <v>theater</v>
      </c>
      <c r="T3373" t="str">
        <f t="shared" si="211"/>
        <v>plays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0">
        <f t="shared" si="208"/>
        <v>41895.207638888889</v>
      </c>
      <c r="K3374">
        <v>1407157756</v>
      </c>
      <c r="L3374" s="10">
        <f t="shared" si="209"/>
        <v>41874.548101851848</v>
      </c>
      <c r="M3374" t="b">
        <v>0</v>
      </c>
      <c r="N3374">
        <v>27</v>
      </c>
      <c r="O3374" t="b">
        <v>1</v>
      </c>
      <c r="P3374" t="s">
        <v>8271</v>
      </c>
      <c r="Q3374" s="6">
        <f>E3374/D3374</f>
        <v>1.0349999999999999</v>
      </c>
      <c r="R3374">
        <f>IFERROR(ROUND(E3374/N3374,0),0)</f>
        <v>38</v>
      </c>
      <c r="S3374" t="str">
        <f t="shared" si="210"/>
        <v>theater</v>
      </c>
      <c r="T3374" t="str">
        <f t="shared" si="211"/>
        <v>plays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0">
        <f t="shared" si="208"/>
        <v>42222.666666666672</v>
      </c>
      <c r="K3375">
        <v>1435177840</v>
      </c>
      <c r="L3375" s="10">
        <f t="shared" si="209"/>
        <v>42198.854629629626</v>
      </c>
      <c r="M3375" t="b">
        <v>0</v>
      </c>
      <c r="N3375">
        <v>30</v>
      </c>
      <c r="O3375" t="b">
        <v>1</v>
      </c>
      <c r="P3375" t="s">
        <v>8271</v>
      </c>
      <c r="Q3375" s="6">
        <f>E3375/D3375</f>
        <v>1.0024999999999999</v>
      </c>
      <c r="R3375">
        <f>IFERROR(ROUND(E3375/N3375,0),0)</f>
        <v>67</v>
      </c>
      <c r="S3375" t="str">
        <f t="shared" si="210"/>
        <v>theater</v>
      </c>
      <c r="T3375" t="str">
        <f t="shared" si="211"/>
        <v>plays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0">
        <f t="shared" si="208"/>
        <v>42324.731666666667</v>
      </c>
      <c r="K3376">
        <v>1443461616</v>
      </c>
      <c r="L3376" s="10">
        <f t="shared" si="209"/>
        <v>42294.731666666667</v>
      </c>
      <c r="M3376" t="b">
        <v>0</v>
      </c>
      <c r="N3376">
        <v>52</v>
      </c>
      <c r="O3376" t="b">
        <v>1</v>
      </c>
      <c r="P3376" t="s">
        <v>8271</v>
      </c>
      <c r="Q3376" s="6">
        <f>E3376/D3376</f>
        <v>1.0657142857142856</v>
      </c>
      <c r="R3376">
        <f>IFERROR(ROUND(E3376/N3376,0),0)</f>
        <v>72</v>
      </c>
      <c r="S3376" t="str">
        <f t="shared" si="210"/>
        <v>theater</v>
      </c>
      <c r="T3376" t="str">
        <f t="shared" si="211"/>
        <v>plays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0">
        <f t="shared" si="208"/>
        <v>41796.610798611109</v>
      </c>
      <c r="K3377">
        <v>1399387173</v>
      </c>
      <c r="L3377" s="10">
        <f t="shared" si="209"/>
        <v>41784.610798611109</v>
      </c>
      <c r="M3377" t="b">
        <v>0</v>
      </c>
      <c r="N3377">
        <v>17</v>
      </c>
      <c r="O3377" t="b">
        <v>1</v>
      </c>
      <c r="P3377" t="s">
        <v>8271</v>
      </c>
      <c r="Q3377" s="6">
        <f>E3377/D3377</f>
        <v>1</v>
      </c>
      <c r="R3377">
        <f>IFERROR(ROUND(E3377/N3377,0),0)</f>
        <v>176</v>
      </c>
      <c r="S3377" t="str">
        <f t="shared" si="210"/>
        <v>theater</v>
      </c>
      <c r="T3377" t="str">
        <f t="shared" si="211"/>
        <v>plays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0">
        <f t="shared" si="208"/>
        <v>42138.659652777773</v>
      </c>
      <c r="K3378">
        <v>1424796594</v>
      </c>
      <c r="L3378" s="10">
        <f t="shared" si="209"/>
        <v>42078.701319444444</v>
      </c>
      <c r="M3378" t="b">
        <v>0</v>
      </c>
      <c r="N3378">
        <v>19</v>
      </c>
      <c r="O3378" t="b">
        <v>1</v>
      </c>
      <c r="P3378" t="s">
        <v>8271</v>
      </c>
      <c r="Q3378" s="6">
        <f>E3378/D3378</f>
        <v>1.0001249999999999</v>
      </c>
      <c r="R3378">
        <f>IFERROR(ROUND(E3378/N3378,0),0)</f>
        <v>421</v>
      </c>
      <c r="S3378" t="str">
        <f t="shared" si="210"/>
        <v>theater</v>
      </c>
      <c r="T3378" t="str">
        <f t="shared" si="211"/>
        <v>plays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0">
        <f t="shared" si="208"/>
        <v>42102.705555555556</v>
      </c>
      <c r="K3379">
        <v>1424280899</v>
      </c>
      <c r="L3379" s="10">
        <f t="shared" si="209"/>
        <v>42072.732627314814</v>
      </c>
      <c r="M3379" t="b">
        <v>0</v>
      </c>
      <c r="N3379">
        <v>77</v>
      </c>
      <c r="O3379" t="b">
        <v>1</v>
      </c>
      <c r="P3379" t="s">
        <v>8271</v>
      </c>
      <c r="Q3379" s="6">
        <f>E3379/D3379</f>
        <v>1.0105</v>
      </c>
      <c r="R3379">
        <f>IFERROR(ROUND(E3379/N3379,0),0)</f>
        <v>105</v>
      </c>
      <c r="S3379" t="str">
        <f t="shared" si="210"/>
        <v>theater</v>
      </c>
      <c r="T3379" t="str">
        <f t="shared" si="211"/>
        <v>plays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0">
        <f t="shared" si="208"/>
        <v>41901.547222222223</v>
      </c>
      <c r="K3380">
        <v>1407400306</v>
      </c>
      <c r="L3380" s="10">
        <f t="shared" si="209"/>
        <v>41877.355393518519</v>
      </c>
      <c r="M3380" t="b">
        <v>0</v>
      </c>
      <c r="N3380">
        <v>21</v>
      </c>
      <c r="O3380" t="b">
        <v>1</v>
      </c>
      <c r="P3380" t="s">
        <v>8271</v>
      </c>
      <c r="Q3380" s="6">
        <f>E3380/D3380</f>
        <v>1.0763636363636364</v>
      </c>
      <c r="R3380">
        <f>IFERROR(ROUND(E3380/N3380,0),0)</f>
        <v>28</v>
      </c>
      <c r="S3380" t="str">
        <f t="shared" si="210"/>
        <v>theater</v>
      </c>
      <c r="T3380" t="str">
        <f t="shared" si="211"/>
        <v>plays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0">
        <f t="shared" si="208"/>
        <v>42261.958333333328</v>
      </c>
      <c r="K3381">
        <v>1439122800</v>
      </c>
      <c r="L3381" s="10">
        <f t="shared" si="209"/>
        <v>42244.513888888891</v>
      </c>
      <c r="M3381" t="b">
        <v>0</v>
      </c>
      <c r="N3381">
        <v>38</v>
      </c>
      <c r="O3381" t="b">
        <v>1</v>
      </c>
      <c r="P3381" t="s">
        <v>8271</v>
      </c>
      <c r="Q3381" s="6">
        <f>E3381/D3381</f>
        <v>1.0365</v>
      </c>
      <c r="R3381">
        <f>IFERROR(ROUND(E3381/N3381,0),0)</f>
        <v>55</v>
      </c>
      <c r="S3381" t="str">
        <f t="shared" si="210"/>
        <v>theater</v>
      </c>
      <c r="T3381" t="str">
        <f t="shared" si="211"/>
        <v>plays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0">
        <f t="shared" si="208"/>
        <v>41991.995115740741</v>
      </c>
      <c r="K3382">
        <v>1414277578</v>
      </c>
      <c r="L3382" s="10">
        <f t="shared" si="209"/>
        <v>41956.953449074077</v>
      </c>
      <c r="M3382" t="b">
        <v>0</v>
      </c>
      <c r="N3382">
        <v>28</v>
      </c>
      <c r="O3382" t="b">
        <v>1</v>
      </c>
      <c r="P3382" t="s">
        <v>8271</v>
      </c>
      <c r="Q3382" s="6">
        <f>E3382/D3382</f>
        <v>1.0443333333333333</v>
      </c>
      <c r="R3382">
        <f>IFERROR(ROUND(E3382/N3382,0),0)</f>
        <v>112</v>
      </c>
      <c r="S3382" t="str">
        <f t="shared" si="210"/>
        <v>theater</v>
      </c>
      <c r="T3382" t="str">
        <f t="shared" si="211"/>
        <v>plays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0">
        <f t="shared" si="208"/>
        <v>42093.143321759257</v>
      </c>
      <c r="K3383">
        <v>1423455983</v>
      </c>
      <c r="L3383" s="10">
        <f t="shared" si="209"/>
        <v>42063.184988425928</v>
      </c>
      <c r="M3383" t="b">
        <v>0</v>
      </c>
      <c r="N3383">
        <v>48</v>
      </c>
      <c r="O3383" t="b">
        <v>1</v>
      </c>
      <c r="P3383" t="s">
        <v>8271</v>
      </c>
      <c r="Q3383" s="6">
        <f>E3383/D3383</f>
        <v>1.0225</v>
      </c>
      <c r="R3383">
        <f>IFERROR(ROUND(E3383/N3383,0),0)</f>
        <v>85</v>
      </c>
      <c r="S3383" t="str">
        <f t="shared" si="210"/>
        <v>theater</v>
      </c>
      <c r="T3383" t="str">
        <f t="shared" si="211"/>
        <v>plays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0">
        <f t="shared" si="208"/>
        <v>42602.957638888889</v>
      </c>
      <c r="K3384">
        <v>1467973256</v>
      </c>
      <c r="L3384" s="10">
        <f t="shared" si="209"/>
        <v>42578.431203703702</v>
      </c>
      <c r="M3384" t="b">
        <v>0</v>
      </c>
      <c r="N3384">
        <v>46</v>
      </c>
      <c r="O3384" t="b">
        <v>1</v>
      </c>
      <c r="P3384" t="s">
        <v>8271</v>
      </c>
      <c r="Q3384" s="6">
        <f>E3384/D3384</f>
        <v>1.0074285714285713</v>
      </c>
      <c r="R3384">
        <f>IFERROR(ROUND(E3384/N3384,0),0)</f>
        <v>77</v>
      </c>
      <c r="S3384" t="str">
        <f t="shared" si="210"/>
        <v>theater</v>
      </c>
      <c r="T3384" t="str">
        <f t="shared" si="211"/>
        <v>plays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0">
        <f t="shared" si="208"/>
        <v>42563.782638888893</v>
      </c>
      <c r="K3385">
        <v>1464979620</v>
      </c>
      <c r="L3385" s="10">
        <f t="shared" si="209"/>
        <v>42543.782638888893</v>
      </c>
      <c r="M3385" t="b">
        <v>0</v>
      </c>
      <c r="N3385">
        <v>30</v>
      </c>
      <c r="O3385" t="b">
        <v>1</v>
      </c>
      <c r="P3385" t="s">
        <v>8271</v>
      </c>
      <c r="Q3385" s="6">
        <f>E3385/D3385</f>
        <v>1.1171428571428572</v>
      </c>
      <c r="R3385">
        <f>IFERROR(ROUND(E3385/N3385,0),0)</f>
        <v>65</v>
      </c>
      <c r="S3385" t="str">
        <f t="shared" si="210"/>
        <v>theater</v>
      </c>
      <c r="T3385" t="str">
        <f t="shared" si="211"/>
        <v>plays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0">
        <f t="shared" si="208"/>
        <v>42348.125</v>
      </c>
      <c r="K3386">
        <v>1444874768</v>
      </c>
      <c r="L3386" s="10">
        <f t="shared" si="209"/>
        <v>42311.087592592594</v>
      </c>
      <c r="M3386" t="b">
        <v>0</v>
      </c>
      <c r="N3386">
        <v>64</v>
      </c>
      <c r="O3386" t="b">
        <v>1</v>
      </c>
      <c r="P3386" t="s">
        <v>8271</v>
      </c>
      <c r="Q3386" s="6">
        <f>E3386/D3386</f>
        <v>1.0001100000000001</v>
      </c>
      <c r="R3386">
        <f>IFERROR(ROUND(E3386/N3386,0),0)</f>
        <v>94</v>
      </c>
      <c r="S3386" t="str">
        <f t="shared" si="210"/>
        <v>theater</v>
      </c>
      <c r="T3386" t="str">
        <f t="shared" si="211"/>
        <v>plays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0">
        <f t="shared" si="208"/>
        <v>42002.8675</v>
      </c>
      <c r="K3387">
        <v>1415652552</v>
      </c>
      <c r="L3387" s="10">
        <f t="shared" si="209"/>
        <v>41972.8675</v>
      </c>
      <c r="M3387" t="b">
        <v>0</v>
      </c>
      <c r="N3387">
        <v>15</v>
      </c>
      <c r="O3387" t="b">
        <v>1</v>
      </c>
      <c r="P3387" t="s">
        <v>8271</v>
      </c>
      <c r="Q3387" s="6">
        <f>E3387/D3387</f>
        <v>1</v>
      </c>
      <c r="R3387">
        <f>IFERROR(ROUND(E3387/N3387,0),0)</f>
        <v>133</v>
      </c>
      <c r="S3387" t="str">
        <f t="shared" si="210"/>
        <v>theater</v>
      </c>
      <c r="T3387" t="str">
        <f t="shared" si="211"/>
        <v>plays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0">
        <f t="shared" si="208"/>
        <v>41995.644745370373</v>
      </c>
      <c r="K3388">
        <v>1415028506</v>
      </c>
      <c r="L3388" s="10">
        <f t="shared" si="209"/>
        <v>41965.644745370373</v>
      </c>
      <c r="M3388" t="b">
        <v>0</v>
      </c>
      <c r="N3388">
        <v>41</v>
      </c>
      <c r="O3388" t="b">
        <v>1</v>
      </c>
      <c r="P3388" t="s">
        <v>8271</v>
      </c>
      <c r="Q3388" s="6">
        <f>E3388/D3388</f>
        <v>1.05</v>
      </c>
      <c r="R3388">
        <f>IFERROR(ROUND(E3388/N3388,0),0)</f>
        <v>51</v>
      </c>
      <c r="S3388" t="str">
        <f t="shared" si="210"/>
        <v>theater</v>
      </c>
      <c r="T3388" t="str">
        <f t="shared" si="211"/>
        <v>plays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0">
        <f t="shared" si="208"/>
        <v>42006.762592592597</v>
      </c>
      <c r="K3389">
        <v>1415125088</v>
      </c>
      <c r="L3389" s="10">
        <f t="shared" si="209"/>
        <v>41966.762592592597</v>
      </c>
      <c r="M3389" t="b">
        <v>0</v>
      </c>
      <c r="N3389">
        <v>35</v>
      </c>
      <c r="O3389" t="b">
        <v>1</v>
      </c>
      <c r="P3389" t="s">
        <v>8271</v>
      </c>
      <c r="Q3389" s="6">
        <f>E3389/D3389</f>
        <v>1.1686666666666667</v>
      </c>
      <c r="R3389">
        <f>IFERROR(ROUND(E3389/N3389,0),0)</f>
        <v>100</v>
      </c>
      <c r="S3389" t="str">
        <f t="shared" si="210"/>
        <v>theater</v>
      </c>
      <c r="T3389" t="str">
        <f t="shared" si="211"/>
        <v>plays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0">
        <f t="shared" si="208"/>
        <v>42192.461122685185</v>
      </c>
      <c r="K3390">
        <v>1432033441</v>
      </c>
      <c r="L3390" s="10">
        <f t="shared" si="209"/>
        <v>42162.461122685185</v>
      </c>
      <c r="M3390" t="b">
        <v>0</v>
      </c>
      <c r="N3390">
        <v>45</v>
      </c>
      <c r="O3390" t="b">
        <v>1</v>
      </c>
      <c r="P3390" t="s">
        <v>8271</v>
      </c>
      <c r="Q3390" s="6">
        <f>E3390/D3390</f>
        <v>1.038</v>
      </c>
      <c r="R3390">
        <f>IFERROR(ROUND(E3390/N3390,0),0)</f>
        <v>35</v>
      </c>
      <c r="S3390" t="str">
        <f t="shared" si="210"/>
        <v>theater</v>
      </c>
      <c r="T3390" t="str">
        <f t="shared" si="211"/>
        <v>plays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0">
        <f t="shared" si="208"/>
        <v>42543.563449074078</v>
      </c>
      <c r="K3391">
        <v>1462368682</v>
      </c>
      <c r="L3391" s="10">
        <f t="shared" si="209"/>
        <v>42513.563449074078</v>
      </c>
      <c r="M3391" t="b">
        <v>0</v>
      </c>
      <c r="N3391">
        <v>62</v>
      </c>
      <c r="O3391" t="b">
        <v>1</v>
      </c>
      <c r="P3391" t="s">
        <v>8271</v>
      </c>
      <c r="Q3391" s="6">
        <f>E3391/D3391</f>
        <v>1.145</v>
      </c>
      <c r="R3391">
        <f>IFERROR(ROUND(E3391/N3391,0),0)</f>
        <v>185</v>
      </c>
      <c r="S3391" t="str">
        <f t="shared" si="210"/>
        <v>theater</v>
      </c>
      <c r="T3391" t="str">
        <f t="shared" si="211"/>
        <v>plays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0">
        <f t="shared" si="208"/>
        <v>41849.774826388893</v>
      </c>
      <c r="K3392">
        <v>1403721345</v>
      </c>
      <c r="L3392" s="10">
        <f t="shared" si="209"/>
        <v>41834.774826388893</v>
      </c>
      <c r="M3392" t="b">
        <v>0</v>
      </c>
      <c r="N3392">
        <v>22</v>
      </c>
      <c r="O3392" t="b">
        <v>1</v>
      </c>
      <c r="P3392" t="s">
        <v>8271</v>
      </c>
      <c r="Q3392" s="6">
        <f>E3392/D3392</f>
        <v>1.024</v>
      </c>
      <c r="R3392">
        <f>IFERROR(ROUND(E3392/N3392,0),0)</f>
        <v>70</v>
      </c>
      <c r="S3392" t="str">
        <f t="shared" si="210"/>
        <v>theater</v>
      </c>
      <c r="T3392" t="str">
        <f t="shared" si="211"/>
        <v>plays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0">
        <f t="shared" si="208"/>
        <v>41878.936111111107</v>
      </c>
      <c r="K3393">
        <v>1404997548</v>
      </c>
      <c r="L3393" s="10">
        <f t="shared" si="209"/>
        <v>41849.545694444445</v>
      </c>
      <c r="M3393" t="b">
        <v>0</v>
      </c>
      <c r="N3393">
        <v>18</v>
      </c>
      <c r="O3393" t="b">
        <v>1</v>
      </c>
      <c r="P3393" t="s">
        <v>8271</v>
      </c>
      <c r="Q3393" s="6">
        <f>E3393/D3393</f>
        <v>2.23</v>
      </c>
      <c r="R3393">
        <f>IFERROR(ROUND(E3393/N3393,0),0)</f>
        <v>62</v>
      </c>
      <c r="S3393" t="str">
        <f t="shared" si="210"/>
        <v>theater</v>
      </c>
      <c r="T3393" t="str">
        <f t="shared" si="211"/>
        <v>plays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0">
        <f t="shared" si="208"/>
        <v>42515.845543981486</v>
      </c>
      <c r="K3394">
        <v>1458245855</v>
      </c>
      <c r="L3394" s="10">
        <f t="shared" si="209"/>
        <v>42465.845543981486</v>
      </c>
      <c r="M3394" t="b">
        <v>0</v>
      </c>
      <c r="N3394">
        <v>12</v>
      </c>
      <c r="O3394" t="b">
        <v>1</v>
      </c>
      <c r="P3394" t="s">
        <v>8271</v>
      </c>
      <c r="Q3394" s="6">
        <f>E3394/D3394</f>
        <v>1</v>
      </c>
      <c r="R3394">
        <f>IFERROR(ROUND(E3394/N3394,0),0)</f>
        <v>42</v>
      </c>
      <c r="S3394" t="str">
        <f t="shared" si="210"/>
        <v>theater</v>
      </c>
      <c r="T3394" t="str">
        <f t="shared" si="211"/>
        <v>plays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0">
        <f t="shared" ref="J3395:J3458" si="212">(I3395/86400)+25569+(-5+24)</f>
        <v>41968.031944444447</v>
      </c>
      <c r="K3395">
        <v>1413065230</v>
      </c>
      <c r="L3395" s="10">
        <f t="shared" ref="L3395:L3458" si="213">(K3395/86400)+25569+(-5+24)</f>
        <v>41942.921643518523</v>
      </c>
      <c r="M3395" t="b">
        <v>0</v>
      </c>
      <c r="N3395">
        <v>44</v>
      </c>
      <c r="O3395" t="b">
        <v>1</v>
      </c>
      <c r="P3395" t="s">
        <v>8271</v>
      </c>
      <c r="Q3395" s="6">
        <f>E3395/D3395</f>
        <v>1.0580000000000001</v>
      </c>
      <c r="R3395">
        <f>IFERROR(ROUND(E3395/N3395,0),0)</f>
        <v>36</v>
      </c>
      <c r="S3395" t="str">
        <f t="shared" ref="S3395:S3458" si="214">LEFT(P3395,FIND("/",P3395)-1)</f>
        <v>theater</v>
      </c>
      <c r="T3395" t="str">
        <f t="shared" ref="T3395:T3458" si="215">RIGHT(P3395,LEN(P3395)-FIND("/",P3395))</f>
        <v>plays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0">
        <f t="shared" si="212"/>
        <v>41866.59542824074</v>
      </c>
      <c r="K3396">
        <v>1403878645</v>
      </c>
      <c r="L3396" s="10">
        <f t="shared" si="213"/>
        <v>41836.59542824074</v>
      </c>
      <c r="M3396" t="b">
        <v>0</v>
      </c>
      <c r="N3396">
        <v>27</v>
      </c>
      <c r="O3396" t="b">
        <v>1</v>
      </c>
      <c r="P3396" t="s">
        <v>8271</v>
      </c>
      <c r="Q3396" s="6">
        <f>E3396/D3396</f>
        <v>1.4236363636363636</v>
      </c>
      <c r="R3396">
        <f>IFERROR(ROUND(E3396/N3396,0),0)</f>
        <v>29</v>
      </c>
      <c r="S3396" t="str">
        <f t="shared" si="214"/>
        <v>theater</v>
      </c>
      <c r="T3396" t="str">
        <f t="shared" si="215"/>
        <v>plays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0">
        <f t="shared" si="212"/>
        <v>42173.756944444445</v>
      </c>
      <c r="K3397">
        <v>1431795944</v>
      </c>
      <c r="L3397" s="10">
        <f t="shared" si="213"/>
        <v>42159.712314814809</v>
      </c>
      <c r="M3397" t="b">
        <v>0</v>
      </c>
      <c r="N3397">
        <v>38</v>
      </c>
      <c r="O3397" t="b">
        <v>1</v>
      </c>
      <c r="P3397" t="s">
        <v>8271</v>
      </c>
      <c r="Q3397" s="6">
        <f>E3397/D3397</f>
        <v>1.84</v>
      </c>
      <c r="R3397">
        <f>IFERROR(ROUND(E3397/N3397,0),0)</f>
        <v>24</v>
      </c>
      <c r="S3397" t="str">
        <f t="shared" si="214"/>
        <v>theater</v>
      </c>
      <c r="T3397" t="str">
        <f t="shared" si="215"/>
        <v>plays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0">
        <f t="shared" si="212"/>
        <v>41810.165972222225</v>
      </c>
      <c r="K3398">
        <v>1399286589</v>
      </c>
      <c r="L3398" s="10">
        <f t="shared" si="213"/>
        <v>41783.446631944447</v>
      </c>
      <c r="M3398" t="b">
        <v>0</v>
      </c>
      <c r="N3398">
        <v>28</v>
      </c>
      <c r="O3398" t="b">
        <v>1</v>
      </c>
      <c r="P3398" t="s">
        <v>8271</v>
      </c>
      <c r="Q3398" s="6">
        <f>E3398/D3398</f>
        <v>1.0433333333333332</v>
      </c>
      <c r="R3398">
        <f>IFERROR(ROUND(E3398/N3398,0),0)</f>
        <v>56</v>
      </c>
      <c r="S3398" t="str">
        <f t="shared" si="214"/>
        <v>theater</v>
      </c>
      <c r="T3398" t="str">
        <f t="shared" si="215"/>
        <v>plays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0">
        <f t="shared" si="212"/>
        <v>42437.916666666672</v>
      </c>
      <c r="K3399">
        <v>1452338929</v>
      </c>
      <c r="L3399" s="10">
        <f t="shared" si="213"/>
        <v>42397.478344907402</v>
      </c>
      <c r="M3399" t="b">
        <v>0</v>
      </c>
      <c r="N3399">
        <v>24</v>
      </c>
      <c r="O3399" t="b">
        <v>1</v>
      </c>
      <c r="P3399" t="s">
        <v>8271</v>
      </c>
      <c r="Q3399" s="6">
        <f>E3399/D3399</f>
        <v>1.1200000000000001</v>
      </c>
      <c r="R3399">
        <f>IFERROR(ROUND(E3399/N3399,0),0)</f>
        <v>12</v>
      </c>
      <c r="S3399" t="str">
        <f t="shared" si="214"/>
        <v>theater</v>
      </c>
      <c r="T3399" t="str">
        <f t="shared" si="215"/>
        <v>plays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0">
        <f t="shared" si="212"/>
        <v>41983.708333333328</v>
      </c>
      <c r="K3400">
        <v>1414605776</v>
      </c>
      <c r="L3400" s="10">
        <f t="shared" si="213"/>
        <v>41960.752037037033</v>
      </c>
      <c r="M3400" t="b">
        <v>0</v>
      </c>
      <c r="N3400">
        <v>65</v>
      </c>
      <c r="O3400" t="b">
        <v>1</v>
      </c>
      <c r="P3400" t="s">
        <v>8271</v>
      </c>
      <c r="Q3400" s="6">
        <f>E3400/D3400</f>
        <v>1.1107499999999999</v>
      </c>
      <c r="R3400">
        <f>IFERROR(ROUND(E3400/N3400,0),0)</f>
        <v>68</v>
      </c>
      <c r="S3400" t="str">
        <f t="shared" si="214"/>
        <v>theater</v>
      </c>
      <c r="T3400" t="str">
        <f t="shared" si="215"/>
        <v>plays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0">
        <f t="shared" si="212"/>
        <v>42075.920428240745</v>
      </c>
      <c r="K3401">
        <v>1421964325</v>
      </c>
      <c r="L3401" s="10">
        <f t="shared" si="213"/>
        <v>42045.920428240745</v>
      </c>
      <c r="M3401" t="b">
        <v>0</v>
      </c>
      <c r="N3401">
        <v>46</v>
      </c>
      <c r="O3401" t="b">
        <v>1</v>
      </c>
      <c r="P3401" t="s">
        <v>8271</v>
      </c>
      <c r="Q3401" s="6">
        <f>E3401/D3401</f>
        <v>1.0375000000000001</v>
      </c>
      <c r="R3401">
        <f>IFERROR(ROUND(E3401/N3401,0),0)</f>
        <v>27</v>
      </c>
      <c r="S3401" t="str">
        <f t="shared" si="214"/>
        <v>theater</v>
      </c>
      <c r="T3401" t="str">
        <f t="shared" si="215"/>
        <v>plays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0">
        <f t="shared" si="212"/>
        <v>41898.953865740739</v>
      </c>
      <c r="K3402">
        <v>1405378414</v>
      </c>
      <c r="L3402" s="10">
        <f t="shared" si="213"/>
        <v>41853.953865740739</v>
      </c>
      <c r="M3402" t="b">
        <v>0</v>
      </c>
      <c r="N3402">
        <v>85</v>
      </c>
      <c r="O3402" t="b">
        <v>1</v>
      </c>
      <c r="P3402" t="s">
        <v>8271</v>
      </c>
      <c r="Q3402" s="6">
        <f>E3402/D3402</f>
        <v>1.0041</v>
      </c>
      <c r="R3402">
        <f>IFERROR(ROUND(E3402/N3402,0),0)</f>
        <v>118</v>
      </c>
      <c r="S3402" t="str">
        <f t="shared" si="214"/>
        <v>theater</v>
      </c>
      <c r="T3402" t="str">
        <f t="shared" si="215"/>
        <v>plays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0">
        <f t="shared" si="212"/>
        <v>42242.723912037036</v>
      </c>
      <c r="K3403">
        <v>1436376146</v>
      </c>
      <c r="L3403" s="10">
        <f t="shared" si="213"/>
        <v>42212.723912037036</v>
      </c>
      <c r="M3403" t="b">
        <v>0</v>
      </c>
      <c r="N3403">
        <v>66</v>
      </c>
      <c r="O3403" t="b">
        <v>1</v>
      </c>
      <c r="P3403" t="s">
        <v>8271</v>
      </c>
      <c r="Q3403" s="6">
        <f>E3403/D3403</f>
        <v>1.0186206896551724</v>
      </c>
      <c r="R3403">
        <f>IFERROR(ROUND(E3403/N3403,0),0)</f>
        <v>45</v>
      </c>
      <c r="S3403" t="str">
        <f t="shared" si="214"/>
        <v>theater</v>
      </c>
      <c r="T3403" t="str">
        <f t="shared" si="215"/>
        <v>plays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0">
        <f t="shared" si="212"/>
        <v>42339.104861111111</v>
      </c>
      <c r="K3404">
        <v>1444747843</v>
      </c>
      <c r="L3404" s="10">
        <f t="shared" si="213"/>
        <v>42309.61855324074</v>
      </c>
      <c r="M3404" t="b">
        <v>0</v>
      </c>
      <c r="N3404">
        <v>165</v>
      </c>
      <c r="O3404" t="b">
        <v>1</v>
      </c>
      <c r="P3404" t="s">
        <v>8271</v>
      </c>
      <c r="Q3404" s="6">
        <f>E3404/D3404</f>
        <v>1.0976666666666666</v>
      </c>
      <c r="R3404">
        <f>IFERROR(ROUND(E3404/N3404,0),0)</f>
        <v>100</v>
      </c>
      <c r="S3404" t="str">
        <f t="shared" si="214"/>
        <v>theater</v>
      </c>
      <c r="T3404" t="str">
        <f t="shared" si="215"/>
        <v>plays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0">
        <f t="shared" si="212"/>
        <v>42199.462083333332</v>
      </c>
      <c r="K3405">
        <v>1432638324</v>
      </c>
      <c r="L3405" s="10">
        <f t="shared" si="213"/>
        <v>42169.462083333332</v>
      </c>
      <c r="M3405" t="b">
        <v>0</v>
      </c>
      <c r="N3405">
        <v>17</v>
      </c>
      <c r="O3405" t="b">
        <v>1</v>
      </c>
      <c r="P3405" t="s">
        <v>8271</v>
      </c>
      <c r="Q3405" s="6">
        <f>E3405/D3405</f>
        <v>1</v>
      </c>
      <c r="R3405">
        <f>IFERROR(ROUND(E3405/N3405,0),0)</f>
        <v>118</v>
      </c>
      <c r="S3405" t="str">
        <f t="shared" si="214"/>
        <v>theater</v>
      </c>
      <c r="T3405" t="str">
        <f t="shared" si="215"/>
        <v>plays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0">
        <f t="shared" si="212"/>
        <v>42191.503495370373</v>
      </c>
      <c r="K3406">
        <v>1432814702</v>
      </c>
      <c r="L3406" s="10">
        <f t="shared" si="213"/>
        <v>42171.503495370373</v>
      </c>
      <c r="M3406" t="b">
        <v>0</v>
      </c>
      <c r="N3406">
        <v>3</v>
      </c>
      <c r="O3406" t="b">
        <v>1</v>
      </c>
      <c r="P3406" t="s">
        <v>8271</v>
      </c>
      <c r="Q3406" s="6">
        <f>E3406/D3406</f>
        <v>1.22</v>
      </c>
      <c r="R3406">
        <f>IFERROR(ROUND(E3406/N3406,0),0)</f>
        <v>203</v>
      </c>
      <c r="S3406" t="str">
        <f t="shared" si="214"/>
        <v>theater</v>
      </c>
      <c r="T3406" t="str">
        <f t="shared" si="215"/>
        <v>plays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0">
        <f t="shared" si="212"/>
        <v>42449.999305555553</v>
      </c>
      <c r="K3407">
        <v>1455063886</v>
      </c>
      <c r="L3407" s="10">
        <f t="shared" si="213"/>
        <v>42429.017199074078</v>
      </c>
      <c r="M3407" t="b">
        <v>0</v>
      </c>
      <c r="N3407">
        <v>17</v>
      </c>
      <c r="O3407" t="b">
        <v>1</v>
      </c>
      <c r="P3407" t="s">
        <v>8271</v>
      </c>
      <c r="Q3407" s="6">
        <f>E3407/D3407</f>
        <v>1.3757142857142857</v>
      </c>
      <c r="R3407">
        <f>IFERROR(ROUND(E3407/N3407,0),0)</f>
        <v>28</v>
      </c>
      <c r="S3407" t="str">
        <f t="shared" si="214"/>
        <v>theater</v>
      </c>
      <c r="T3407" t="str">
        <f t="shared" si="215"/>
        <v>plays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0">
        <f t="shared" si="212"/>
        <v>41855.492777777778</v>
      </c>
      <c r="K3408">
        <v>1401623376</v>
      </c>
      <c r="L3408" s="10">
        <f t="shared" si="213"/>
        <v>41810.492777777778</v>
      </c>
      <c r="M3408" t="b">
        <v>0</v>
      </c>
      <c r="N3408">
        <v>91</v>
      </c>
      <c r="O3408" t="b">
        <v>1</v>
      </c>
      <c r="P3408" t="s">
        <v>8271</v>
      </c>
      <c r="Q3408" s="6">
        <f>E3408/D3408</f>
        <v>1.0031000000000001</v>
      </c>
      <c r="R3408">
        <f>IFERROR(ROUND(E3408/N3408,0),0)</f>
        <v>110</v>
      </c>
      <c r="S3408" t="str">
        <f t="shared" si="214"/>
        <v>theater</v>
      </c>
      <c r="T3408" t="str">
        <f t="shared" si="215"/>
        <v>plays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0">
        <f t="shared" si="212"/>
        <v>41845.422326388885</v>
      </c>
      <c r="K3409">
        <v>1402049289</v>
      </c>
      <c r="L3409" s="10">
        <f t="shared" si="213"/>
        <v>41815.422326388885</v>
      </c>
      <c r="M3409" t="b">
        <v>0</v>
      </c>
      <c r="N3409">
        <v>67</v>
      </c>
      <c r="O3409" t="b">
        <v>1</v>
      </c>
      <c r="P3409" t="s">
        <v>8271</v>
      </c>
      <c r="Q3409" s="6">
        <f>E3409/D3409</f>
        <v>1.071</v>
      </c>
      <c r="R3409">
        <f>IFERROR(ROUND(E3409/N3409,0),0)</f>
        <v>32</v>
      </c>
      <c r="S3409" t="str">
        <f t="shared" si="214"/>
        <v>theater</v>
      </c>
      <c r="T3409" t="str">
        <f t="shared" si="215"/>
        <v>plays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0">
        <f t="shared" si="212"/>
        <v>41857.991944444446</v>
      </c>
      <c r="K3410">
        <v>1403135304</v>
      </c>
      <c r="L3410" s="10">
        <f t="shared" si="213"/>
        <v>41827.991944444446</v>
      </c>
      <c r="M3410" t="b">
        <v>0</v>
      </c>
      <c r="N3410">
        <v>18</v>
      </c>
      <c r="O3410" t="b">
        <v>1</v>
      </c>
      <c r="P3410" t="s">
        <v>8271</v>
      </c>
      <c r="Q3410" s="6">
        <f>E3410/D3410</f>
        <v>2.11</v>
      </c>
      <c r="R3410">
        <f>IFERROR(ROUND(E3410/N3410,0),0)</f>
        <v>59</v>
      </c>
      <c r="S3410" t="str">
        <f t="shared" si="214"/>
        <v>theater</v>
      </c>
      <c r="T3410" t="str">
        <f t="shared" si="215"/>
        <v>plays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0">
        <f t="shared" si="212"/>
        <v>42601.873611111107</v>
      </c>
      <c r="K3411">
        <v>1466710358</v>
      </c>
      <c r="L3411" s="10">
        <f t="shared" si="213"/>
        <v>42563.814328703702</v>
      </c>
      <c r="M3411" t="b">
        <v>0</v>
      </c>
      <c r="N3411">
        <v>21</v>
      </c>
      <c r="O3411" t="b">
        <v>1</v>
      </c>
      <c r="P3411" t="s">
        <v>8271</v>
      </c>
      <c r="Q3411" s="6">
        <f>E3411/D3411</f>
        <v>1.236</v>
      </c>
      <c r="R3411">
        <f>IFERROR(ROUND(E3411/N3411,0),0)</f>
        <v>29</v>
      </c>
      <c r="S3411" t="str">
        <f t="shared" si="214"/>
        <v>theater</v>
      </c>
      <c r="T3411" t="str">
        <f t="shared" si="215"/>
        <v>plays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0">
        <f t="shared" si="212"/>
        <v>42546.291666666672</v>
      </c>
      <c r="K3412">
        <v>1462841990</v>
      </c>
      <c r="L3412" s="10">
        <f t="shared" si="213"/>
        <v>42519.041550925926</v>
      </c>
      <c r="M3412" t="b">
        <v>0</v>
      </c>
      <c r="N3412">
        <v>40</v>
      </c>
      <c r="O3412" t="b">
        <v>1</v>
      </c>
      <c r="P3412" t="s">
        <v>8271</v>
      </c>
      <c r="Q3412" s="6">
        <f>E3412/D3412</f>
        <v>1.085</v>
      </c>
      <c r="R3412">
        <f>IFERROR(ROUND(E3412/N3412,0),0)</f>
        <v>81</v>
      </c>
      <c r="S3412" t="str">
        <f t="shared" si="214"/>
        <v>theater</v>
      </c>
      <c r="T3412" t="str">
        <f t="shared" si="215"/>
        <v>plays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0">
        <f t="shared" si="212"/>
        <v>42304.022824074069</v>
      </c>
      <c r="K3413">
        <v>1442536372</v>
      </c>
      <c r="L3413" s="10">
        <f t="shared" si="213"/>
        <v>42284.022824074069</v>
      </c>
      <c r="M3413" t="b">
        <v>0</v>
      </c>
      <c r="N3413">
        <v>78</v>
      </c>
      <c r="O3413" t="b">
        <v>1</v>
      </c>
      <c r="P3413" t="s">
        <v>8271</v>
      </c>
      <c r="Q3413" s="6">
        <f>E3413/D3413</f>
        <v>1.0356666666666667</v>
      </c>
      <c r="R3413">
        <f>IFERROR(ROUND(E3413/N3413,0),0)</f>
        <v>199</v>
      </c>
      <c r="S3413" t="str">
        <f t="shared" si="214"/>
        <v>theater</v>
      </c>
      <c r="T3413" t="str">
        <f t="shared" si="215"/>
        <v>plays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0">
        <f t="shared" si="212"/>
        <v>41928.959050925929</v>
      </c>
      <c r="K3414">
        <v>1409266862</v>
      </c>
      <c r="L3414" s="10">
        <f t="shared" si="213"/>
        <v>41898.959050925929</v>
      </c>
      <c r="M3414" t="b">
        <v>0</v>
      </c>
      <c r="N3414">
        <v>26</v>
      </c>
      <c r="O3414" t="b">
        <v>1</v>
      </c>
      <c r="P3414" t="s">
        <v>8271</v>
      </c>
      <c r="Q3414" s="6">
        <f>E3414/D3414</f>
        <v>1</v>
      </c>
      <c r="R3414">
        <f>IFERROR(ROUND(E3414/N3414,0),0)</f>
        <v>115</v>
      </c>
      <c r="S3414" t="str">
        <f t="shared" si="214"/>
        <v>theater</v>
      </c>
      <c r="T3414" t="str">
        <f t="shared" si="215"/>
        <v>plays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0">
        <f t="shared" si="212"/>
        <v>42082.207638888889</v>
      </c>
      <c r="K3415">
        <v>1424280938</v>
      </c>
      <c r="L3415" s="10">
        <f t="shared" si="213"/>
        <v>42072.733078703706</v>
      </c>
      <c r="M3415" t="b">
        <v>0</v>
      </c>
      <c r="N3415">
        <v>14</v>
      </c>
      <c r="O3415" t="b">
        <v>1</v>
      </c>
      <c r="P3415" t="s">
        <v>8271</v>
      </c>
      <c r="Q3415" s="6">
        <f>E3415/D3415</f>
        <v>1.3</v>
      </c>
      <c r="R3415">
        <f>IFERROR(ROUND(E3415/N3415,0),0)</f>
        <v>46</v>
      </c>
      <c r="S3415" t="str">
        <f t="shared" si="214"/>
        <v>theater</v>
      </c>
      <c r="T3415" t="str">
        <f t="shared" si="215"/>
        <v>plays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0">
        <f t="shared" si="212"/>
        <v>42724.332638888889</v>
      </c>
      <c r="K3416">
        <v>1478030325</v>
      </c>
      <c r="L3416" s="10">
        <f t="shared" si="213"/>
        <v>42694.832465277781</v>
      </c>
      <c r="M3416" t="b">
        <v>0</v>
      </c>
      <c r="N3416">
        <v>44</v>
      </c>
      <c r="O3416" t="b">
        <v>1</v>
      </c>
      <c r="P3416" t="s">
        <v>8271</v>
      </c>
      <c r="Q3416" s="6">
        <f>E3416/D3416</f>
        <v>1.0349999999999999</v>
      </c>
      <c r="R3416">
        <f>IFERROR(ROUND(E3416/N3416,0),0)</f>
        <v>71</v>
      </c>
      <c r="S3416" t="str">
        <f t="shared" si="214"/>
        <v>theater</v>
      </c>
      <c r="T3416" t="str">
        <f t="shared" si="215"/>
        <v>plays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0">
        <f t="shared" si="212"/>
        <v>42496.979166666672</v>
      </c>
      <c r="K3417">
        <v>1459999656</v>
      </c>
      <c r="L3417" s="10">
        <f t="shared" si="213"/>
        <v>42486.144166666665</v>
      </c>
      <c r="M3417" t="b">
        <v>0</v>
      </c>
      <c r="N3417">
        <v>9</v>
      </c>
      <c r="O3417" t="b">
        <v>1</v>
      </c>
      <c r="P3417" t="s">
        <v>8271</v>
      </c>
      <c r="Q3417" s="6">
        <f>E3417/D3417</f>
        <v>1</v>
      </c>
      <c r="R3417">
        <f>IFERROR(ROUND(E3417/N3417,0),0)</f>
        <v>22</v>
      </c>
      <c r="S3417" t="str">
        <f t="shared" si="214"/>
        <v>theater</v>
      </c>
      <c r="T3417" t="str">
        <f t="shared" si="215"/>
        <v>plays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0">
        <f t="shared" si="212"/>
        <v>42136.770833333328</v>
      </c>
      <c r="K3418">
        <v>1427363645</v>
      </c>
      <c r="L3418" s="10">
        <f t="shared" si="213"/>
        <v>42108.412557870368</v>
      </c>
      <c r="M3418" t="b">
        <v>0</v>
      </c>
      <c r="N3418">
        <v>30</v>
      </c>
      <c r="O3418" t="b">
        <v>1</v>
      </c>
      <c r="P3418" t="s">
        <v>8271</v>
      </c>
      <c r="Q3418" s="6">
        <f>E3418/D3418</f>
        <v>1.196</v>
      </c>
      <c r="R3418">
        <f>IFERROR(ROUND(E3418/N3418,0),0)</f>
        <v>159</v>
      </c>
      <c r="S3418" t="str">
        <f t="shared" si="214"/>
        <v>theater</v>
      </c>
      <c r="T3418" t="str">
        <f t="shared" si="215"/>
        <v>plays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0">
        <f t="shared" si="212"/>
        <v>41957.029861111107</v>
      </c>
      <c r="K3419">
        <v>1410558948</v>
      </c>
      <c r="L3419" s="10">
        <f t="shared" si="213"/>
        <v>41913.91375</v>
      </c>
      <c r="M3419" t="b">
        <v>0</v>
      </c>
      <c r="N3419">
        <v>45</v>
      </c>
      <c r="O3419" t="b">
        <v>1</v>
      </c>
      <c r="P3419" t="s">
        <v>8271</v>
      </c>
      <c r="Q3419" s="6">
        <f>E3419/D3419</f>
        <v>1.0000058823529412</v>
      </c>
      <c r="R3419">
        <f>IFERROR(ROUND(E3419/N3419,0),0)</f>
        <v>38</v>
      </c>
      <c r="S3419" t="str">
        <f t="shared" si="214"/>
        <v>theater</v>
      </c>
      <c r="T3419" t="str">
        <f t="shared" si="215"/>
        <v>plays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0">
        <f t="shared" si="212"/>
        <v>41801.83457175926</v>
      </c>
      <c r="K3420">
        <v>1398283307</v>
      </c>
      <c r="L3420" s="10">
        <f t="shared" si="213"/>
        <v>41771.83457175926</v>
      </c>
      <c r="M3420" t="b">
        <v>0</v>
      </c>
      <c r="N3420">
        <v>56</v>
      </c>
      <c r="O3420" t="b">
        <v>1</v>
      </c>
      <c r="P3420" t="s">
        <v>8271</v>
      </c>
      <c r="Q3420" s="6">
        <f>E3420/D3420</f>
        <v>1.00875</v>
      </c>
      <c r="R3420">
        <f>IFERROR(ROUND(E3420/N3420,0),0)</f>
        <v>72</v>
      </c>
      <c r="S3420" t="str">
        <f t="shared" si="214"/>
        <v>theater</v>
      </c>
      <c r="T3420" t="str">
        <f t="shared" si="215"/>
        <v>plays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0">
        <f t="shared" si="212"/>
        <v>42485.895833333328</v>
      </c>
      <c r="K3421">
        <v>1458416585</v>
      </c>
      <c r="L3421" s="10">
        <f t="shared" si="213"/>
        <v>42467.821585648147</v>
      </c>
      <c r="M3421" t="b">
        <v>0</v>
      </c>
      <c r="N3421">
        <v>46</v>
      </c>
      <c r="O3421" t="b">
        <v>1</v>
      </c>
      <c r="P3421" t="s">
        <v>8271</v>
      </c>
      <c r="Q3421" s="6">
        <f>E3421/D3421</f>
        <v>1.0654545454545454</v>
      </c>
      <c r="R3421">
        <f>IFERROR(ROUND(E3421/N3421,0),0)</f>
        <v>64</v>
      </c>
      <c r="S3421" t="str">
        <f t="shared" si="214"/>
        <v>theater</v>
      </c>
      <c r="T3421" t="str">
        <f t="shared" si="215"/>
        <v>plays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0">
        <f t="shared" si="212"/>
        <v>42433</v>
      </c>
      <c r="K3422">
        <v>1454638202</v>
      </c>
      <c r="L3422" s="10">
        <f t="shared" si="213"/>
        <v>42424.090300925927</v>
      </c>
      <c r="M3422" t="b">
        <v>0</v>
      </c>
      <c r="N3422">
        <v>34</v>
      </c>
      <c r="O3422" t="b">
        <v>1</v>
      </c>
      <c r="P3422" t="s">
        <v>8271</v>
      </c>
      <c r="Q3422" s="6">
        <f>E3422/D3422</f>
        <v>1.38</v>
      </c>
      <c r="R3422">
        <f>IFERROR(ROUND(E3422/N3422,0),0)</f>
        <v>28</v>
      </c>
      <c r="S3422" t="str">
        <f t="shared" si="214"/>
        <v>theater</v>
      </c>
      <c r="T3422" t="str">
        <f t="shared" si="215"/>
        <v>plays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0">
        <f t="shared" si="212"/>
        <v>42086.791238425925</v>
      </c>
      <c r="K3423">
        <v>1422903563</v>
      </c>
      <c r="L3423" s="10">
        <f t="shared" si="213"/>
        <v>42056.791238425925</v>
      </c>
      <c r="M3423" t="b">
        <v>0</v>
      </c>
      <c r="N3423">
        <v>98</v>
      </c>
      <c r="O3423" t="b">
        <v>1</v>
      </c>
      <c r="P3423" t="s">
        <v>8271</v>
      </c>
      <c r="Q3423" s="6">
        <f>E3423/D3423</f>
        <v>1.0115000000000001</v>
      </c>
      <c r="R3423">
        <f>IFERROR(ROUND(E3423/N3423,0),0)</f>
        <v>103</v>
      </c>
      <c r="S3423" t="str">
        <f t="shared" si="214"/>
        <v>theater</v>
      </c>
      <c r="T3423" t="str">
        <f t="shared" si="215"/>
        <v>plays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0">
        <f t="shared" si="212"/>
        <v>42371</v>
      </c>
      <c r="K3424">
        <v>1447594176</v>
      </c>
      <c r="L3424" s="10">
        <f t="shared" si="213"/>
        <v>42342.562222222223</v>
      </c>
      <c r="M3424" t="b">
        <v>0</v>
      </c>
      <c r="N3424">
        <v>46</v>
      </c>
      <c r="O3424" t="b">
        <v>1</v>
      </c>
      <c r="P3424" t="s">
        <v>8271</v>
      </c>
      <c r="Q3424" s="6">
        <f>E3424/D3424</f>
        <v>1.091</v>
      </c>
      <c r="R3424">
        <f>IFERROR(ROUND(E3424/N3424,0),0)</f>
        <v>71</v>
      </c>
      <c r="S3424" t="str">
        <f t="shared" si="214"/>
        <v>theater</v>
      </c>
      <c r="T3424" t="str">
        <f t="shared" si="215"/>
        <v>plays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0">
        <f t="shared" si="212"/>
        <v>42137.911354166667</v>
      </c>
      <c r="K3425">
        <v>1427320341</v>
      </c>
      <c r="L3425" s="10">
        <f t="shared" si="213"/>
        <v>42107.911354166667</v>
      </c>
      <c r="M3425" t="b">
        <v>0</v>
      </c>
      <c r="N3425">
        <v>10</v>
      </c>
      <c r="O3425" t="b">
        <v>1</v>
      </c>
      <c r="P3425" t="s">
        <v>8271</v>
      </c>
      <c r="Q3425" s="6">
        <f>E3425/D3425</f>
        <v>1.4</v>
      </c>
      <c r="R3425">
        <f>IFERROR(ROUND(E3425/N3425,0),0)</f>
        <v>35</v>
      </c>
      <c r="S3425" t="str">
        <f t="shared" si="214"/>
        <v>theater</v>
      </c>
      <c r="T3425" t="str">
        <f t="shared" si="215"/>
        <v>plays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0">
        <f t="shared" si="212"/>
        <v>42059.290972222225</v>
      </c>
      <c r="K3426">
        <v>1421252084</v>
      </c>
      <c r="L3426" s="10">
        <f t="shared" si="213"/>
        <v>42037.676898148144</v>
      </c>
      <c r="M3426" t="b">
        <v>0</v>
      </c>
      <c r="N3426">
        <v>76</v>
      </c>
      <c r="O3426" t="b">
        <v>1</v>
      </c>
      <c r="P3426" t="s">
        <v>8271</v>
      </c>
      <c r="Q3426" s="6">
        <f>E3426/D3426</f>
        <v>1.0358333333333334</v>
      </c>
      <c r="R3426">
        <f>IFERROR(ROUND(E3426/N3426,0),0)</f>
        <v>82</v>
      </c>
      <c r="S3426" t="str">
        <f t="shared" si="214"/>
        <v>theater</v>
      </c>
      <c r="T3426" t="str">
        <f t="shared" si="215"/>
        <v>plays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0">
        <f t="shared" si="212"/>
        <v>41935.617314814815</v>
      </c>
      <c r="K3427">
        <v>1409669336</v>
      </c>
      <c r="L3427" s="10">
        <f t="shared" si="213"/>
        <v>41903.617314814815</v>
      </c>
      <c r="M3427" t="b">
        <v>0</v>
      </c>
      <c r="N3427">
        <v>104</v>
      </c>
      <c r="O3427" t="b">
        <v>1</v>
      </c>
      <c r="P3427" t="s">
        <v>8271</v>
      </c>
      <c r="Q3427" s="6">
        <f>E3427/D3427</f>
        <v>1.0297033333333332</v>
      </c>
      <c r="R3427">
        <f>IFERROR(ROUND(E3427/N3427,0),0)</f>
        <v>297</v>
      </c>
      <c r="S3427" t="str">
        <f t="shared" si="214"/>
        <v>theater</v>
      </c>
      <c r="T3427" t="str">
        <f t="shared" si="215"/>
        <v>plays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0">
        <f t="shared" si="212"/>
        <v>41922.083333333336</v>
      </c>
      <c r="K3428">
        <v>1409620903</v>
      </c>
      <c r="L3428" s="10">
        <f t="shared" si="213"/>
        <v>41903.056747685187</v>
      </c>
      <c r="M3428" t="b">
        <v>0</v>
      </c>
      <c r="N3428">
        <v>87</v>
      </c>
      <c r="O3428" t="b">
        <v>1</v>
      </c>
      <c r="P3428" t="s">
        <v>8271</v>
      </c>
      <c r="Q3428" s="6">
        <f>E3428/D3428</f>
        <v>1.0813333333333333</v>
      </c>
      <c r="R3428">
        <f>IFERROR(ROUND(E3428/N3428,0),0)</f>
        <v>47</v>
      </c>
      <c r="S3428" t="str">
        <f t="shared" si="214"/>
        <v>theater</v>
      </c>
      <c r="T3428" t="str">
        <f t="shared" si="215"/>
        <v>plays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0">
        <f t="shared" si="212"/>
        <v>41841.645277777774</v>
      </c>
      <c r="K3429">
        <v>1401722952</v>
      </c>
      <c r="L3429" s="10">
        <f t="shared" si="213"/>
        <v>41811.645277777774</v>
      </c>
      <c r="M3429" t="b">
        <v>0</v>
      </c>
      <c r="N3429">
        <v>29</v>
      </c>
      <c r="O3429" t="b">
        <v>1</v>
      </c>
      <c r="P3429" t="s">
        <v>8271</v>
      </c>
      <c r="Q3429" s="6">
        <f>E3429/D3429</f>
        <v>1</v>
      </c>
      <c r="R3429">
        <f>IFERROR(ROUND(E3429/N3429,0),0)</f>
        <v>52</v>
      </c>
      <c r="S3429" t="str">
        <f t="shared" si="214"/>
        <v>theater</v>
      </c>
      <c r="T3429" t="str">
        <f t="shared" si="215"/>
        <v>plays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0">
        <f t="shared" si="212"/>
        <v>42082.708333333328</v>
      </c>
      <c r="K3430">
        <v>1422983847</v>
      </c>
      <c r="L3430" s="10">
        <f t="shared" si="213"/>
        <v>42057.720451388886</v>
      </c>
      <c r="M3430" t="b">
        <v>0</v>
      </c>
      <c r="N3430">
        <v>51</v>
      </c>
      <c r="O3430" t="b">
        <v>1</v>
      </c>
      <c r="P3430" t="s">
        <v>8271</v>
      </c>
      <c r="Q3430" s="6">
        <f>E3430/D3430</f>
        <v>1.0275000000000001</v>
      </c>
      <c r="R3430">
        <f>IFERROR(ROUND(E3430/N3430,0),0)</f>
        <v>40</v>
      </c>
      <c r="S3430" t="str">
        <f t="shared" si="214"/>
        <v>theater</v>
      </c>
      <c r="T3430" t="str">
        <f t="shared" si="215"/>
        <v>plays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0">
        <f t="shared" si="212"/>
        <v>42695.021539351852</v>
      </c>
      <c r="K3431">
        <v>1476837061</v>
      </c>
      <c r="L3431" s="10">
        <f t="shared" si="213"/>
        <v>42681.021539351852</v>
      </c>
      <c r="M3431" t="b">
        <v>0</v>
      </c>
      <c r="N3431">
        <v>12</v>
      </c>
      <c r="O3431" t="b">
        <v>1</v>
      </c>
      <c r="P3431" t="s">
        <v>8271</v>
      </c>
      <c r="Q3431" s="6">
        <f>E3431/D3431</f>
        <v>1.3</v>
      </c>
      <c r="R3431">
        <f>IFERROR(ROUND(E3431/N3431,0),0)</f>
        <v>16</v>
      </c>
      <c r="S3431" t="str">
        <f t="shared" si="214"/>
        <v>theater</v>
      </c>
      <c r="T3431" t="str">
        <f t="shared" si="215"/>
        <v>plays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0">
        <f t="shared" si="212"/>
        <v>41869.945613425924</v>
      </c>
      <c r="K3432">
        <v>1404168101</v>
      </c>
      <c r="L3432" s="10">
        <f t="shared" si="213"/>
        <v>41839.945613425924</v>
      </c>
      <c r="M3432" t="b">
        <v>0</v>
      </c>
      <c r="N3432">
        <v>72</v>
      </c>
      <c r="O3432" t="b">
        <v>1</v>
      </c>
      <c r="P3432" t="s">
        <v>8271</v>
      </c>
      <c r="Q3432" s="6">
        <f>E3432/D3432</f>
        <v>1.0854949999999999</v>
      </c>
      <c r="R3432">
        <f>IFERROR(ROUND(E3432/N3432,0),0)</f>
        <v>30</v>
      </c>
      <c r="S3432" t="str">
        <f t="shared" si="214"/>
        <v>theater</v>
      </c>
      <c r="T3432" t="str">
        <f t="shared" si="215"/>
        <v>plays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0">
        <f t="shared" si="212"/>
        <v>41888.730937500004</v>
      </c>
      <c r="K3433">
        <v>1405791153</v>
      </c>
      <c r="L3433" s="10">
        <f t="shared" si="213"/>
        <v>41858.730937500004</v>
      </c>
      <c r="M3433" t="b">
        <v>0</v>
      </c>
      <c r="N3433">
        <v>21</v>
      </c>
      <c r="O3433" t="b">
        <v>1</v>
      </c>
      <c r="P3433" t="s">
        <v>8271</v>
      </c>
      <c r="Q3433" s="6">
        <f>E3433/D3433</f>
        <v>1</v>
      </c>
      <c r="R3433">
        <f>IFERROR(ROUND(E3433/N3433,0),0)</f>
        <v>95</v>
      </c>
      <c r="S3433" t="str">
        <f t="shared" si="214"/>
        <v>theater</v>
      </c>
      <c r="T3433" t="str">
        <f t="shared" si="215"/>
        <v>plays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0">
        <f t="shared" si="212"/>
        <v>42424.916666666672</v>
      </c>
      <c r="K3434">
        <v>1452520614</v>
      </c>
      <c r="L3434" s="10">
        <f t="shared" si="213"/>
        <v>42399.581180555557</v>
      </c>
      <c r="M3434" t="b">
        <v>0</v>
      </c>
      <c r="N3434">
        <v>42</v>
      </c>
      <c r="O3434" t="b">
        <v>1</v>
      </c>
      <c r="P3434" t="s">
        <v>8271</v>
      </c>
      <c r="Q3434" s="6">
        <f>E3434/D3434</f>
        <v>1.0965</v>
      </c>
      <c r="R3434">
        <f>IFERROR(ROUND(E3434/N3434,0),0)</f>
        <v>52</v>
      </c>
      <c r="S3434" t="str">
        <f t="shared" si="214"/>
        <v>theater</v>
      </c>
      <c r="T3434" t="str">
        <f t="shared" si="215"/>
        <v>plays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0">
        <f t="shared" si="212"/>
        <v>41826.125</v>
      </c>
      <c r="K3435">
        <v>1400290255</v>
      </c>
      <c r="L3435" s="10">
        <f t="shared" si="213"/>
        <v>41795.06313657407</v>
      </c>
      <c r="M3435" t="b">
        <v>0</v>
      </c>
      <c r="N3435">
        <v>71</v>
      </c>
      <c r="O3435" t="b">
        <v>1</v>
      </c>
      <c r="P3435" t="s">
        <v>8271</v>
      </c>
      <c r="Q3435" s="6">
        <f>E3435/D3435</f>
        <v>1.0026315789473683</v>
      </c>
      <c r="R3435">
        <f>IFERROR(ROUND(E3435/N3435,0),0)</f>
        <v>134</v>
      </c>
      <c r="S3435" t="str">
        <f t="shared" si="214"/>
        <v>theater</v>
      </c>
      <c r="T3435" t="str">
        <f t="shared" si="215"/>
        <v>plays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0">
        <f t="shared" si="212"/>
        <v>41849.380428240736</v>
      </c>
      <c r="K3436">
        <v>1402391269</v>
      </c>
      <c r="L3436" s="10">
        <f t="shared" si="213"/>
        <v>41819.380428240736</v>
      </c>
      <c r="M3436" t="b">
        <v>0</v>
      </c>
      <c r="N3436">
        <v>168</v>
      </c>
      <c r="O3436" t="b">
        <v>1</v>
      </c>
      <c r="P3436" t="s">
        <v>8271</v>
      </c>
      <c r="Q3436" s="6">
        <f>E3436/D3436</f>
        <v>1.0555000000000001</v>
      </c>
      <c r="R3436">
        <f>IFERROR(ROUND(E3436/N3436,0),0)</f>
        <v>63</v>
      </c>
      <c r="S3436" t="str">
        <f t="shared" si="214"/>
        <v>theater</v>
      </c>
      <c r="T3436" t="str">
        <f t="shared" si="215"/>
        <v>plays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0">
        <f t="shared" si="212"/>
        <v>42608.125</v>
      </c>
      <c r="K3437">
        <v>1469112493</v>
      </c>
      <c r="L3437" s="10">
        <f t="shared" si="213"/>
        <v>42591.61681712963</v>
      </c>
      <c r="M3437" t="b">
        <v>0</v>
      </c>
      <c r="N3437">
        <v>19</v>
      </c>
      <c r="O3437" t="b">
        <v>1</v>
      </c>
      <c r="P3437" t="s">
        <v>8271</v>
      </c>
      <c r="Q3437" s="6">
        <f>E3437/D3437</f>
        <v>1.1200000000000001</v>
      </c>
      <c r="R3437">
        <f>IFERROR(ROUND(E3437/N3437,0),0)</f>
        <v>59</v>
      </c>
      <c r="S3437" t="str">
        <f t="shared" si="214"/>
        <v>theater</v>
      </c>
      <c r="T3437" t="str">
        <f t="shared" si="215"/>
        <v>plays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0">
        <f t="shared" si="212"/>
        <v>41891.686111111107</v>
      </c>
      <c r="K3438">
        <v>1406811593</v>
      </c>
      <c r="L3438" s="10">
        <f t="shared" si="213"/>
        <v>41870.541585648149</v>
      </c>
      <c r="M3438" t="b">
        <v>0</v>
      </c>
      <c r="N3438">
        <v>37</v>
      </c>
      <c r="O3438" t="b">
        <v>1</v>
      </c>
      <c r="P3438" t="s">
        <v>8271</v>
      </c>
      <c r="Q3438" s="6">
        <f>E3438/D3438</f>
        <v>1.0589999999999999</v>
      </c>
      <c r="R3438">
        <f>IFERROR(ROUND(E3438/N3438,0),0)</f>
        <v>143</v>
      </c>
      <c r="S3438" t="str">
        <f t="shared" si="214"/>
        <v>theater</v>
      </c>
      <c r="T3438" t="str">
        <f t="shared" si="215"/>
        <v>plays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0">
        <f t="shared" si="212"/>
        <v>42254.710879629631</v>
      </c>
      <c r="K3439">
        <v>1437411820</v>
      </c>
      <c r="L3439" s="10">
        <f t="shared" si="213"/>
        <v>42224.710879629631</v>
      </c>
      <c r="M3439" t="b">
        <v>0</v>
      </c>
      <c r="N3439">
        <v>36</v>
      </c>
      <c r="O3439" t="b">
        <v>1</v>
      </c>
      <c r="P3439" t="s">
        <v>8271</v>
      </c>
      <c r="Q3439" s="6">
        <f>E3439/D3439</f>
        <v>1.01</v>
      </c>
      <c r="R3439">
        <f>IFERROR(ROUND(E3439/N3439,0),0)</f>
        <v>84</v>
      </c>
      <c r="S3439" t="str">
        <f t="shared" si="214"/>
        <v>theater</v>
      </c>
      <c r="T3439" t="str">
        <f t="shared" si="215"/>
        <v>plays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0">
        <f t="shared" si="212"/>
        <v>42145.875</v>
      </c>
      <c r="K3440">
        <v>1428358567</v>
      </c>
      <c r="L3440" s="10">
        <f t="shared" si="213"/>
        <v>42119.927858796298</v>
      </c>
      <c r="M3440" t="b">
        <v>0</v>
      </c>
      <c r="N3440">
        <v>14</v>
      </c>
      <c r="O3440" t="b">
        <v>1</v>
      </c>
      <c r="P3440" t="s">
        <v>8271</v>
      </c>
      <c r="Q3440" s="6">
        <f>E3440/D3440</f>
        <v>1.042</v>
      </c>
      <c r="R3440">
        <f>IFERROR(ROUND(E3440/N3440,0),0)</f>
        <v>186</v>
      </c>
      <c r="S3440" t="str">
        <f t="shared" si="214"/>
        <v>theater</v>
      </c>
      <c r="T3440" t="str">
        <f t="shared" si="215"/>
        <v>plays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0">
        <f t="shared" si="212"/>
        <v>42407.207638888889</v>
      </c>
      <c r="K3441">
        <v>1452030730</v>
      </c>
      <c r="L3441" s="10">
        <f t="shared" si="213"/>
        <v>42393.911226851851</v>
      </c>
      <c r="M3441" t="b">
        <v>0</v>
      </c>
      <c r="N3441">
        <v>18</v>
      </c>
      <c r="O3441" t="b">
        <v>1</v>
      </c>
      <c r="P3441" t="s">
        <v>8271</v>
      </c>
      <c r="Q3441" s="6">
        <f>E3441/D3441</f>
        <v>1.3467833333333334</v>
      </c>
      <c r="R3441">
        <f>IFERROR(ROUND(E3441/N3441,0),0)</f>
        <v>90</v>
      </c>
      <c r="S3441" t="str">
        <f t="shared" si="214"/>
        <v>theater</v>
      </c>
      <c r="T3441" t="str">
        <f t="shared" si="215"/>
        <v>plays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0">
        <f t="shared" si="212"/>
        <v>41850.677083333336</v>
      </c>
      <c r="K3442">
        <v>1403146628</v>
      </c>
      <c r="L3442" s="10">
        <f t="shared" si="213"/>
        <v>41828.12300925926</v>
      </c>
      <c r="M3442" t="b">
        <v>0</v>
      </c>
      <c r="N3442">
        <v>82</v>
      </c>
      <c r="O3442" t="b">
        <v>1</v>
      </c>
      <c r="P3442" t="s">
        <v>8271</v>
      </c>
      <c r="Q3442" s="6">
        <f>E3442/D3442</f>
        <v>1.052184</v>
      </c>
      <c r="R3442">
        <f>IFERROR(ROUND(E3442/N3442,0),0)</f>
        <v>64</v>
      </c>
      <c r="S3442" t="str">
        <f t="shared" si="214"/>
        <v>theater</v>
      </c>
      <c r="T3442" t="str">
        <f t="shared" si="215"/>
        <v>plays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0">
        <f t="shared" si="212"/>
        <v>42340.845138888893</v>
      </c>
      <c r="K3443">
        <v>1445077121</v>
      </c>
      <c r="L3443" s="10">
        <f t="shared" si="213"/>
        <v>42313.429641203707</v>
      </c>
      <c r="M3443" t="b">
        <v>0</v>
      </c>
      <c r="N3443">
        <v>43</v>
      </c>
      <c r="O3443" t="b">
        <v>1</v>
      </c>
      <c r="P3443" t="s">
        <v>8271</v>
      </c>
      <c r="Q3443" s="6">
        <f>E3443/D3443</f>
        <v>1.026</v>
      </c>
      <c r="R3443">
        <f>IFERROR(ROUND(E3443/N3443,0),0)</f>
        <v>60</v>
      </c>
      <c r="S3443" t="str">
        <f t="shared" si="214"/>
        <v>theater</v>
      </c>
      <c r="T3443" t="str">
        <f t="shared" si="215"/>
        <v>plays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0">
        <f t="shared" si="212"/>
        <v>42173.841111111113</v>
      </c>
      <c r="K3444">
        <v>1430424672</v>
      </c>
      <c r="L3444" s="10">
        <f t="shared" si="213"/>
        <v>42143.841111111113</v>
      </c>
      <c r="M3444" t="b">
        <v>0</v>
      </c>
      <c r="N3444">
        <v>8</v>
      </c>
      <c r="O3444" t="b">
        <v>1</v>
      </c>
      <c r="P3444" t="s">
        <v>8271</v>
      </c>
      <c r="Q3444" s="6">
        <f>E3444/D3444</f>
        <v>1</v>
      </c>
      <c r="R3444">
        <f>IFERROR(ROUND(E3444/N3444,0),0)</f>
        <v>31</v>
      </c>
      <c r="S3444" t="str">
        <f t="shared" si="214"/>
        <v>theater</v>
      </c>
      <c r="T3444" t="str">
        <f t="shared" si="215"/>
        <v>plays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0">
        <f t="shared" si="212"/>
        <v>41910.524837962963</v>
      </c>
      <c r="K3445">
        <v>1407674146</v>
      </c>
      <c r="L3445" s="10">
        <f t="shared" si="213"/>
        <v>41880.524837962963</v>
      </c>
      <c r="M3445" t="b">
        <v>0</v>
      </c>
      <c r="N3445">
        <v>45</v>
      </c>
      <c r="O3445" t="b">
        <v>1</v>
      </c>
      <c r="P3445" t="s">
        <v>8271</v>
      </c>
      <c r="Q3445" s="6">
        <f>E3445/D3445</f>
        <v>1.855</v>
      </c>
      <c r="R3445">
        <f>IFERROR(ROUND(E3445/N3445,0),0)</f>
        <v>41</v>
      </c>
      <c r="S3445" t="str">
        <f t="shared" si="214"/>
        <v>theater</v>
      </c>
      <c r="T3445" t="str">
        <f t="shared" si="215"/>
        <v>plays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0">
        <f t="shared" si="212"/>
        <v>42548.582638888889</v>
      </c>
      <c r="K3446">
        <v>1464677986</v>
      </c>
      <c r="L3446" s="10">
        <f t="shared" si="213"/>
        <v>42540.291504629626</v>
      </c>
      <c r="M3446" t="b">
        <v>0</v>
      </c>
      <c r="N3446">
        <v>20</v>
      </c>
      <c r="O3446" t="b">
        <v>1</v>
      </c>
      <c r="P3446" t="s">
        <v>8271</v>
      </c>
      <c r="Q3446" s="6">
        <f>E3446/D3446</f>
        <v>2.89</v>
      </c>
      <c r="R3446">
        <f>IFERROR(ROUND(E3446/N3446,0),0)</f>
        <v>43</v>
      </c>
      <c r="S3446" t="str">
        <f t="shared" si="214"/>
        <v>theater</v>
      </c>
      <c r="T3446" t="str">
        <f t="shared" si="215"/>
        <v>plays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0">
        <f t="shared" si="212"/>
        <v>42319.530509259261</v>
      </c>
      <c r="K3447">
        <v>1443185036</v>
      </c>
      <c r="L3447" s="10">
        <f t="shared" si="213"/>
        <v>42291.530509259261</v>
      </c>
      <c r="M3447" t="b">
        <v>0</v>
      </c>
      <c r="N3447">
        <v>31</v>
      </c>
      <c r="O3447" t="b">
        <v>1</v>
      </c>
      <c r="P3447" t="s">
        <v>8271</v>
      </c>
      <c r="Q3447" s="6">
        <f>E3447/D3447</f>
        <v>1</v>
      </c>
      <c r="R3447">
        <f>IFERROR(ROUND(E3447/N3447,0),0)</f>
        <v>65</v>
      </c>
      <c r="S3447" t="str">
        <f t="shared" si="214"/>
        <v>theater</v>
      </c>
      <c r="T3447" t="str">
        <f t="shared" si="215"/>
        <v>plays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0">
        <f t="shared" si="212"/>
        <v>42059.513888888891</v>
      </c>
      <c r="K3448">
        <v>1421092725</v>
      </c>
      <c r="L3448" s="10">
        <f t="shared" si="213"/>
        <v>42035.832465277781</v>
      </c>
      <c r="M3448" t="b">
        <v>0</v>
      </c>
      <c r="N3448">
        <v>25</v>
      </c>
      <c r="O3448" t="b">
        <v>1</v>
      </c>
      <c r="P3448" t="s">
        <v>8271</v>
      </c>
      <c r="Q3448" s="6">
        <f>E3448/D3448</f>
        <v>1.0820000000000001</v>
      </c>
      <c r="R3448">
        <f>IFERROR(ROUND(E3448/N3448,0),0)</f>
        <v>43</v>
      </c>
      <c r="S3448" t="str">
        <f t="shared" si="214"/>
        <v>theater</v>
      </c>
      <c r="T3448" t="str">
        <f t="shared" si="215"/>
        <v>plays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0">
        <f t="shared" si="212"/>
        <v>42466.847361111111</v>
      </c>
      <c r="K3449">
        <v>1454448012</v>
      </c>
      <c r="L3449" s="10">
        <f t="shared" si="213"/>
        <v>42421.889027777783</v>
      </c>
      <c r="M3449" t="b">
        <v>0</v>
      </c>
      <c r="N3449">
        <v>14</v>
      </c>
      <c r="O3449" t="b">
        <v>1</v>
      </c>
      <c r="P3449" t="s">
        <v>8271</v>
      </c>
      <c r="Q3449" s="6">
        <f>E3449/D3449</f>
        <v>1.0780000000000001</v>
      </c>
      <c r="R3449">
        <f>IFERROR(ROUND(E3449/N3449,0),0)</f>
        <v>77</v>
      </c>
      <c r="S3449" t="str">
        <f t="shared" si="214"/>
        <v>theater</v>
      </c>
      <c r="T3449" t="str">
        <f t="shared" si="215"/>
        <v>plays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0">
        <f t="shared" si="212"/>
        <v>42009.119085648148</v>
      </c>
      <c r="K3450">
        <v>1416192689</v>
      </c>
      <c r="L3450" s="10">
        <f t="shared" si="213"/>
        <v>41979.119085648148</v>
      </c>
      <c r="M3450" t="b">
        <v>0</v>
      </c>
      <c r="N3450">
        <v>45</v>
      </c>
      <c r="O3450" t="b">
        <v>1</v>
      </c>
      <c r="P3450" t="s">
        <v>8271</v>
      </c>
      <c r="Q3450" s="6">
        <f>E3450/D3450</f>
        <v>1.0976190476190477</v>
      </c>
      <c r="R3450">
        <f>IFERROR(ROUND(E3450/N3450,0),0)</f>
        <v>51</v>
      </c>
      <c r="S3450" t="str">
        <f t="shared" si="214"/>
        <v>theater</v>
      </c>
      <c r="T3450" t="str">
        <f t="shared" si="215"/>
        <v>plays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0">
        <f t="shared" si="212"/>
        <v>42579.166666666672</v>
      </c>
      <c r="K3451">
        <v>1465607738</v>
      </c>
      <c r="L3451" s="10">
        <f t="shared" si="213"/>
        <v>42551.052523148144</v>
      </c>
      <c r="M3451" t="b">
        <v>0</v>
      </c>
      <c r="N3451">
        <v>20</v>
      </c>
      <c r="O3451" t="b">
        <v>1</v>
      </c>
      <c r="P3451" t="s">
        <v>8271</v>
      </c>
      <c r="Q3451" s="6">
        <f>E3451/D3451</f>
        <v>1.70625</v>
      </c>
      <c r="R3451">
        <f>IFERROR(ROUND(E3451/N3451,0),0)</f>
        <v>68</v>
      </c>
      <c r="S3451" t="str">
        <f t="shared" si="214"/>
        <v>theater</v>
      </c>
      <c r="T3451" t="str">
        <f t="shared" si="215"/>
        <v>plays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0">
        <f t="shared" si="212"/>
        <v>42115.662858796291</v>
      </c>
      <c r="K3452">
        <v>1422809671</v>
      </c>
      <c r="L3452" s="10">
        <f t="shared" si="213"/>
        <v>42055.704525462963</v>
      </c>
      <c r="M3452" t="b">
        <v>0</v>
      </c>
      <c r="N3452">
        <v>39</v>
      </c>
      <c r="O3452" t="b">
        <v>1</v>
      </c>
      <c r="P3452" t="s">
        <v>8271</v>
      </c>
      <c r="Q3452" s="6">
        <f>E3452/D3452</f>
        <v>1.52</v>
      </c>
      <c r="R3452">
        <f>IFERROR(ROUND(E3452/N3452,0),0)</f>
        <v>19</v>
      </c>
      <c r="S3452" t="str">
        <f t="shared" si="214"/>
        <v>theater</v>
      </c>
      <c r="T3452" t="str">
        <f t="shared" si="215"/>
        <v>plays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0">
        <f t="shared" si="212"/>
        <v>42134.723692129628</v>
      </c>
      <c r="K3453">
        <v>1427304127</v>
      </c>
      <c r="L3453" s="10">
        <f t="shared" si="213"/>
        <v>42107.723692129628</v>
      </c>
      <c r="M3453" t="b">
        <v>0</v>
      </c>
      <c r="N3453">
        <v>16</v>
      </c>
      <c r="O3453" t="b">
        <v>1</v>
      </c>
      <c r="P3453" t="s">
        <v>8271</v>
      </c>
      <c r="Q3453" s="6">
        <f>E3453/D3453</f>
        <v>1.0123076923076924</v>
      </c>
      <c r="R3453">
        <f>IFERROR(ROUND(E3453/N3453,0),0)</f>
        <v>41</v>
      </c>
      <c r="S3453" t="str">
        <f t="shared" si="214"/>
        <v>theater</v>
      </c>
      <c r="T3453" t="str">
        <f t="shared" si="215"/>
        <v>plays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0">
        <f t="shared" si="212"/>
        <v>41862.165972222225</v>
      </c>
      <c r="K3454">
        <v>1404141626</v>
      </c>
      <c r="L3454" s="10">
        <f t="shared" si="213"/>
        <v>41839.639189814814</v>
      </c>
      <c r="M3454" t="b">
        <v>0</v>
      </c>
      <c r="N3454">
        <v>37</v>
      </c>
      <c r="O3454" t="b">
        <v>1</v>
      </c>
      <c r="P3454" t="s">
        <v>8271</v>
      </c>
      <c r="Q3454" s="6">
        <f>E3454/D3454</f>
        <v>1.532</v>
      </c>
      <c r="R3454">
        <f>IFERROR(ROUND(E3454/N3454,0),0)</f>
        <v>41</v>
      </c>
      <c r="S3454" t="str">
        <f t="shared" si="214"/>
        <v>theater</v>
      </c>
      <c r="T3454" t="str">
        <f t="shared" si="215"/>
        <v>plays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0">
        <f t="shared" si="212"/>
        <v>42614.97865740741</v>
      </c>
      <c r="K3455">
        <v>1465946956</v>
      </c>
      <c r="L3455" s="10">
        <f t="shared" si="213"/>
        <v>42554.97865740741</v>
      </c>
      <c r="M3455" t="b">
        <v>0</v>
      </c>
      <c r="N3455">
        <v>14</v>
      </c>
      <c r="O3455" t="b">
        <v>1</v>
      </c>
      <c r="P3455" t="s">
        <v>8271</v>
      </c>
      <c r="Q3455" s="6">
        <f>E3455/D3455</f>
        <v>1.2833333333333334</v>
      </c>
      <c r="R3455">
        <f>IFERROR(ROUND(E3455/N3455,0),0)</f>
        <v>28</v>
      </c>
      <c r="S3455" t="str">
        <f t="shared" si="214"/>
        <v>theater</v>
      </c>
      <c r="T3455" t="str">
        <f t="shared" si="215"/>
        <v>plays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0">
        <f t="shared" si="212"/>
        <v>41870.698599537034</v>
      </c>
      <c r="K3456">
        <v>1404233159</v>
      </c>
      <c r="L3456" s="10">
        <f t="shared" si="213"/>
        <v>41840.698599537034</v>
      </c>
      <c r="M3456" t="b">
        <v>0</v>
      </c>
      <c r="N3456">
        <v>21</v>
      </c>
      <c r="O3456" t="b">
        <v>1</v>
      </c>
      <c r="P3456" t="s">
        <v>8271</v>
      </c>
      <c r="Q3456" s="6">
        <f>E3456/D3456</f>
        <v>1.0071428571428571</v>
      </c>
      <c r="R3456">
        <f>IFERROR(ROUND(E3456/N3456,0),0)</f>
        <v>34</v>
      </c>
      <c r="S3456" t="str">
        <f t="shared" si="214"/>
        <v>theater</v>
      </c>
      <c r="T3456" t="str">
        <f t="shared" si="215"/>
        <v>plays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0">
        <f t="shared" si="212"/>
        <v>42675.7503125</v>
      </c>
      <c r="K3457">
        <v>1473789627</v>
      </c>
      <c r="L3457" s="10">
        <f t="shared" si="213"/>
        <v>42645.7503125</v>
      </c>
      <c r="M3457" t="b">
        <v>0</v>
      </c>
      <c r="N3457">
        <v>69</v>
      </c>
      <c r="O3457" t="b">
        <v>1</v>
      </c>
      <c r="P3457" t="s">
        <v>8271</v>
      </c>
      <c r="Q3457" s="6">
        <f>E3457/D3457</f>
        <v>1.0065</v>
      </c>
      <c r="R3457">
        <f>IFERROR(ROUND(E3457/N3457,0),0)</f>
        <v>146</v>
      </c>
      <c r="S3457" t="str">
        <f t="shared" si="214"/>
        <v>theater</v>
      </c>
      <c r="T3457" t="str">
        <f t="shared" si="215"/>
        <v>plays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0">
        <f t="shared" si="212"/>
        <v>41871.290972222225</v>
      </c>
      <c r="K3458">
        <v>1404190567</v>
      </c>
      <c r="L3458" s="10">
        <f t="shared" si="213"/>
        <v>41840.205636574072</v>
      </c>
      <c r="M3458" t="b">
        <v>0</v>
      </c>
      <c r="N3458">
        <v>16</v>
      </c>
      <c r="O3458" t="b">
        <v>1</v>
      </c>
      <c r="P3458" t="s">
        <v>8271</v>
      </c>
      <c r="Q3458" s="6">
        <f>E3458/D3458</f>
        <v>1.913</v>
      </c>
      <c r="R3458">
        <f>IFERROR(ROUND(E3458/N3458,0),0)</f>
        <v>359</v>
      </c>
      <c r="S3458" t="str">
        <f t="shared" si="214"/>
        <v>theater</v>
      </c>
      <c r="T3458" t="str">
        <f t="shared" si="215"/>
        <v>plays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0">
        <f t="shared" ref="J3459:J3522" si="216">(I3459/86400)+25569+(-5+24)</f>
        <v>42066.249305555553</v>
      </c>
      <c r="K3459">
        <v>1421081857</v>
      </c>
      <c r="L3459" s="10">
        <f t="shared" ref="L3459:L3522" si="217">(K3459/86400)+25569+(-5+24)</f>
        <v>42035.706678240742</v>
      </c>
      <c r="M3459" t="b">
        <v>0</v>
      </c>
      <c r="N3459">
        <v>55</v>
      </c>
      <c r="O3459" t="b">
        <v>1</v>
      </c>
      <c r="P3459" t="s">
        <v>8271</v>
      </c>
      <c r="Q3459" s="6">
        <f>E3459/D3459</f>
        <v>1.4019999999999999</v>
      </c>
      <c r="R3459">
        <f>IFERROR(ROUND(E3459/N3459,0),0)</f>
        <v>51</v>
      </c>
      <c r="S3459" t="str">
        <f t="shared" ref="S3459:S3522" si="218">LEFT(P3459,FIND("/",P3459)-1)</f>
        <v>theater</v>
      </c>
      <c r="T3459" t="str">
        <f t="shared" ref="T3459:T3522" si="219">RIGHT(P3459,LEN(P3459)-FIND("/",P3459))</f>
        <v>plays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0">
        <f t="shared" si="216"/>
        <v>42057.185416666667</v>
      </c>
      <c r="K3460">
        <v>1420606303</v>
      </c>
      <c r="L3460" s="10">
        <f t="shared" si="217"/>
        <v>42030.202581018515</v>
      </c>
      <c r="M3460" t="b">
        <v>0</v>
      </c>
      <c r="N3460">
        <v>27</v>
      </c>
      <c r="O3460" t="b">
        <v>1</v>
      </c>
      <c r="P3460" t="s">
        <v>8271</v>
      </c>
      <c r="Q3460" s="6">
        <f>E3460/D3460</f>
        <v>1.2433537832310839</v>
      </c>
      <c r="R3460">
        <f>IFERROR(ROUND(E3460/N3460,0),0)</f>
        <v>45</v>
      </c>
      <c r="S3460" t="str">
        <f t="shared" si="218"/>
        <v>theater</v>
      </c>
      <c r="T3460" t="str">
        <f t="shared" si="219"/>
        <v>plays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0">
        <f t="shared" si="216"/>
        <v>42529.479861111111</v>
      </c>
      <c r="K3461">
        <v>1461151860</v>
      </c>
      <c r="L3461" s="10">
        <f t="shared" si="217"/>
        <v>42499.479861111111</v>
      </c>
      <c r="M3461" t="b">
        <v>0</v>
      </c>
      <c r="N3461">
        <v>36</v>
      </c>
      <c r="O3461" t="b">
        <v>1</v>
      </c>
      <c r="P3461" t="s">
        <v>8271</v>
      </c>
      <c r="Q3461" s="6">
        <f>E3461/D3461</f>
        <v>1.262</v>
      </c>
      <c r="R3461">
        <f>IFERROR(ROUND(E3461/N3461,0),0)</f>
        <v>18</v>
      </c>
      <c r="S3461" t="str">
        <f t="shared" si="218"/>
        <v>theater</v>
      </c>
      <c r="T3461" t="str">
        <f t="shared" si="219"/>
        <v>plays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0">
        <f t="shared" si="216"/>
        <v>41885.527222222227</v>
      </c>
      <c r="K3462">
        <v>1406896752</v>
      </c>
      <c r="L3462" s="10">
        <f t="shared" si="217"/>
        <v>41871.527222222227</v>
      </c>
      <c r="M3462" t="b">
        <v>0</v>
      </c>
      <c r="N3462">
        <v>19</v>
      </c>
      <c r="O3462" t="b">
        <v>1</v>
      </c>
      <c r="P3462" t="s">
        <v>8271</v>
      </c>
      <c r="Q3462" s="6">
        <f>E3462/D3462</f>
        <v>1.9</v>
      </c>
      <c r="R3462">
        <f>IFERROR(ROUND(E3462/N3462,0),0)</f>
        <v>50</v>
      </c>
      <c r="S3462" t="str">
        <f t="shared" si="218"/>
        <v>theater</v>
      </c>
      <c r="T3462" t="str">
        <f t="shared" si="219"/>
        <v>plays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0">
        <f t="shared" si="216"/>
        <v>42691.125</v>
      </c>
      <c r="K3463">
        <v>1475248279</v>
      </c>
      <c r="L3463" s="10">
        <f t="shared" si="217"/>
        <v>42662.632858796293</v>
      </c>
      <c r="M3463" t="b">
        <v>0</v>
      </c>
      <c r="N3463">
        <v>12</v>
      </c>
      <c r="O3463" t="b">
        <v>1</v>
      </c>
      <c r="P3463" t="s">
        <v>8271</v>
      </c>
      <c r="Q3463" s="6">
        <f>E3463/D3463</f>
        <v>1.39</v>
      </c>
      <c r="R3463">
        <f>IFERROR(ROUND(E3463/N3463,0),0)</f>
        <v>58</v>
      </c>
      <c r="S3463" t="str">
        <f t="shared" si="218"/>
        <v>theater</v>
      </c>
      <c r="T3463" t="str">
        <f t="shared" si="219"/>
        <v>plays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0">
        <f t="shared" si="216"/>
        <v>42214.75</v>
      </c>
      <c r="K3464">
        <v>1435181628</v>
      </c>
      <c r="L3464" s="10">
        <f t="shared" si="217"/>
        <v>42198.898472222223</v>
      </c>
      <c r="M3464" t="b">
        <v>0</v>
      </c>
      <c r="N3464">
        <v>17</v>
      </c>
      <c r="O3464" t="b">
        <v>1</v>
      </c>
      <c r="P3464" t="s">
        <v>8271</v>
      </c>
      <c r="Q3464" s="6">
        <f>E3464/D3464</f>
        <v>2.02</v>
      </c>
      <c r="R3464">
        <f>IFERROR(ROUND(E3464/N3464,0),0)</f>
        <v>30</v>
      </c>
      <c r="S3464" t="str">
        <f t="shared" si="218"/>
        <v>theater</v>
      </c>
      <c r="T3464" t="str">
        <f t="shared" si="219"/>
        <v>plays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0">
        <f t="shared" si="216"/>
        <v>42673.165972222225</v>
      </c>
      <c r="K3465">
        <v>1472594585</v>
      </c>
      <c r="L3465" s="10">
        <f t="shared" si="217"/>
        <v>42631.918807870374</v>
      </c>
      <c r="M3465" t="b">
        <v>0</v>
      </c>
      <c r="N3465">
        <v>114</v>
      </c>
      <c r="O3465" t="b">
        <v>1</v>
      </c>
      <c r="P3465" t="s">
        <v>8271</v>
      </c>
      <c r="Q3465" s="6">
        <f>E3465/D3465</f>
        <v>1.0338000000000001</v>
      </c>
      <c r="R3465">
        <f>IFERROR(ROUND(E3465/N3465,0),0)</f>
        <v>91</v>
      </c>
      <c r="S3465" t="str">
        <f t="shared" si="218"/>
        <v>theater</v>
      </c>
      <c r="T3465" t="str">
        <f t="shared" si="219"/>
        <v>plays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0">
        <f t="shared" si="216"/>
        <v>42624.130057870367</v>
      </c>
      <c r="K3466">
        <v>1469329637</v>
      </c>
      <c r="L3466" s="10">
        <f t="shared" si="217"/>
        <v>42594.130057870367</v>
      </c>
      <c r="M3466" t="b">
        <v>0</v>
      </c>
      <c r="N3466">
        <v>93</v>
      </c>
      <c r="O3466" t="b">
        <v>1</v>
      </c>
      <c r="P3466" t="s">
        <v>8271</v>
      </c>
      <c r="Q3466" s="6">
        <f>E3466/D3466</f>
        <v>1.023236</v>
      </c>
      <c r="R3466">
        <f>IFERROR(ROUND(E3466/N3466,0),0)</f>
        <v>55</v>
      </c>
      <c r="S3466" t="str">
        <f t="shared" si="218"/>
        <v>theater</v>
      </c>
      <c r="T3466" t="str">
        <f t="shared" si="219"/>
        <v>plays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0">
        <f t="shared" si="216"/>
        <v>42244.666666666672</v>
      </c>
      <c r="K3467">
        <v>1436972472</v>
      </c>
      <c r="L3467" s="10">
        <f t="shared" si="217"/>
        <v>42219.625833333332</v>
      </c>
      <c r="M3467" t="b">
        <v>0</v>
      </c>
      <c r="N3467">
        <v>36</v>
      </c>
      <c r="O3467" t="b">
        <v>1</v>
      </c>
      <c r="P3467" t="s">
        <v>8271</v>
      </c>
      <c r="Q3467" s="6">
        <f>E3467/D3467</f>
        <v>1.03</v>
      </c>
      <c r="R3467">
        <f>IFERROR(ROUND(E3467/N3467,0),0)</f>
        <v>57</v>
      </c>
      <c r="S3467" t="str">
        <f t="shared" si="218"/>
        <v>theater</v>
      </c>
      <c r="T3467" t="str">
        <f t="shared" si="219"/>
        <v>plays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0">
        <f t="shared" si="216"/>
        <v>42498.977430555555</v>
      </c>
      <c r="K3468">
        <v>1455928050</v>
      </c>
      <c r="L3468" s="10">
        <f t="shared" si="217"/>
        <v>42439.019097222219</v>
      </c>
      <c r="M3468" t="b">
        <v>0</v>
      </c>
      <c r="N3468">
        <v>61</v>
      </c>
      <c r="O3468" t="b">
        <v>1</v>
      </c>
      <c r="P3468" t="s">
        <v>8271</v>
      </c>
      <c r="Q3468" s="6">
        <f>E3468/D3468</f>
        <v>1.2714285714285714</v>
      </c>
      <c r="R3468">
        <f>IFERROR(ROUND(E3468/N3468,0),0)</f>
        <v>73</v>
      </c>
      <c r="S3468" t="str">
        <f t="shared" si="218"/>
        <v>theater</v>
      </c>
      <c r="T3468" t="str">
        <f t="shared" si="219"/>
        <v>plays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0">
        <f t="shared" si="216"/>
        <v>42102.630000000005</v>
      </c>
      <c r="K3469">
        <v>1424275632</v>
      </c>
      <c r="L3469" s="10">
        <f t="shared" si="217"/>
        <v>42072.671666666662</v>
      </c>
      <c r="M3469" t="b">
        <v>0</v>
      </c>
      <c r="N3469">
        <v>47</v>
      </c>
      <c r="O3469" t="b">
        <v>1</v>
      </c>
      <c r="P3469" t="s">
        <v>8271</v>
      </c>
      <c r="Q3469" s="6">
        <f>E3469/D3469</f>
        <v>1.01</v>
      </c>
      <c r="R3469">
        <f>IFERROR(ROUND(E3469/N3469,0),0)</f>
        <v>64</v>
      </c>
      <c r="S3469" t="str">
        <f t="shared" si="218"/>
        <v>theater</v>
      </c>
      <c r="T3469" t="str">
        <f t="shared" si="219"/>
        <v>plays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0">
        <f t="shared" si="216"/>
        <v>42653.125</v>
      </c>
      <c r="K3470">
        <v>1471976529</v>
      </c>
      <c r="L3470" s="10">
        <f t="shared" si="217"/>
        <v>42624.765381944446</v>
      </c>
      <c r="M3470" t="b">
        <v>0</v>
      </c>
      <c r="N3470">
        <v>17</v>
      </c>
      <c r="O3470" t="b">
        <v>1</v>
      </c>
      <c r="P3470" t="s">
        <v>8271</v>
      </c>
      <c r="Q3470" s="6">
        <f>E3470/D3470</f>
        <v>1.2178</v>
      </c>
      <c r="R3470">
        <f>IFERROR(ROUND(E3470/N3470,0),0)</f>
        <v>716</v>
      </c>
      <c r="S3470" t="str">
        <f t="shared" si="218"/>
        <v>theater</v>
      </c>
      <c r="T3470" t="str">
        <f t="shared" si="219"/>
        <v>plays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0">
        <f t="shared" si="216"/>
        <v>42507.641724537039</v>
      </c>
      <c r="K3471">
        <v>1459265045</v>
      </c>
      <c r="L3471" s="10">
        <f t="shared" si="217"/>
        <v>42477.641724537039</v>
      </c>
      <c r="M3471" t="b">
        <v>0</v>
      </c>
      <c r="N3471">
        <v>63</v>
      </c>
      <c r="O3471" t="b">
        <v>1</v>
      </c>
      <c r="P3471" t="s">
        <v>8271</v>
      </c>
      <c r="Q3471" s="6">
        <f>E3471/D3471</f>
        <v>1.1339285714285714</v>
      </c>
      <c r="R3471">
        <f>IFERROR(ROUND(E3471/N3471,0),0)</f>
        <v>50</v>
      </c>
      <c r="S3471" t="str">
        <f t="shared" si="218"/>
        <v>theater</v>
      </c>
      <c r="T3471" t="str">
        <f t="shared" si="219"/>
        <v>plays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0">
        <f t="shared" si="216"/>
        <v>42585.901388888888</v>
      </c>
      <c r="K3472">
        <v>1465345902</v>
      </c>
      <c r="L3472" s="10">
        <f t="shared" si="217"/>
        <v>42548.022013888884</v>
      </c>
      <c r="M3472" t="b">
        <v>0</v>
      </c>
      <c r="N3472">
        <v>9</v>
      </c>
      <c r="O3472" t="b">
        <v>1</v>
      </c>
      <c r="P3472" t="s">
        <v>8271</v>
      </c>
      <c r="Q3472" s="6">
        <f>E3472/D3472</f>
        <v>1.5</v>
      </c>
      <c r="R3472">
        <f>IFERROR(ROUND(E3472/N3472,0),0)</f>
        <v>42</v>
      </c>
      <c r="S3472" t="str">
        <f t="shared" si="218"/>
        <v>theater</v>
      </c>
      <c r="T3472" t="str">
        <f t="shared" si="219"/>
        <v>plays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0">
        <f t="shared" si="216"/>
        <v>41901.833333333336</v>
      </c>
      <c r="K3473">
        <v>1405971690</v>
      </c>
      <c r="L3473" s="10">
        <f t="shared" si="217"/>
        <v>41860.820486111115</v>
      </c>
      <c r="M3473" t="b">
        <v>0</v>
      </c>
      <c r="N3473">
        <v>30</v>
      </c>
      <c r="O3473" t="b">
        <v>1</v>
      </c>
      <c r="P3473" t="s">
        <v>8271</v>
      </c>
      <c r="Q3473" s="6">
        <f>E3473/D3473</f>
        <v>2.1459999999999999</v>
      </c>
      <c r="R3473">
        <f>IFERROR(ROUND(E3473/N3473,0),0)</f>
        <v>36</v>
      </c>
      <c r="S3473" t="str">
        <f t="shared" si="218"/>
        <v>theater</v>
      </c>
      <c r="T3473" t="str">
        <f t="shared" si="219"/>
        <v>plays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0">
        <f t="shared" si="216"/>
        <v>41968.249305555553</v>
      </c>
      <c r="K3474">
        <v>1413432331</v>
      </c>
      <c r="L3474" s="10">
        <f t="shared" si="217"/>
        <v>41947.170497685183</v>
      </c>
      <c r="M3474" t="b">
        <v>0</v>
      </c>
      <c r="N3474">
        <v>23</v>
      </c>
      <c r="O3474" t="b">
        <v>1</v>
      </c>
      <c r="P3474" t="s">
        <v>8271</v>
      </c>
      <c r="Q3474" s="6">
        <f>E3474/D3474</f>
        <v>1.0205</v>
      </c>
      <c r="R3474">
        <f>IFERROR(ROUND(E3474/N3474,0),0)</f>
        <v>89</v>
      </c>
      <c r="S3474" t="str">
        <f t="shared" si="218"/>
        <v>theater</v>
      </c>
      <c r="T3474" t="str">
        <f t="shared" si="219"/>
        <v>plays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0">
        <f t="shared" si="216"/>
        <v>42102.852083333331</v>
      </c>
      <c r="K3475">
        <v>1425067296</v>
      </c>
      <c r="L3475" s="10">
        <f t="shared" si="217"/>
        <v>42081.834444444445</v>
      </c>
      <c r="M3475" t="b">
        <v>0</v>
      </c>
      <c r="N3475">
        <v>33</v>
      </c>
      <c r="O3475" t="b">
        <v>1</v>
      </c>
      <c r="P3475" t="s">
        <v>8271</v>
      </c>
      <c r="Q3475" s="6">
        <f>E3475/D3475</f>
        <v>1</v>
      </c>
      <c r="R3475">
        <f>IFERROR(ROUND(E3475/N3475,0),0)</f>
        <v>148</v>
      </c>
      <c r="S3475" t="str">
        <f t="shared" si="218"/>
        <v>theater</v>
      </c>
      <c r="T3475" t="str">
        <f t="shared" si="219"/>
        <v>plays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0">
        <f t="shared" si="216"/>
        <v>42590.501516203702</v>
      </c>
      <c r="K3476">
        <v>1466424131</v>
      </c>
      <c r="L3476" s="10">
        <f t="shared" si="217"/>
        <v>42560.501516203702</v>
      </c>
      <c r="M3476" t="b">
        <v>0</v>
      </c>
      <c r="N3476">
        <v>39</v>
      </c>
      <c r="O3476" t="b">
        <v>1</v>
      </c>
      <c r="P3476" t="s">
        <v>8271</v>
      </c>
      <c r="Q3476" s="6">
        <f>E3476/D3476</f>
        <v>1.01</v>
      </c>
      <c r="R3476">
        <f>IFERROR(ROUND(E3476/N3476,0),0)</f>
        <v>52</v>
      </c>
      <c r="S3476" t="str">
        <f t="shared" si="218"/>
        <v>theater</v>
      </c>
      <c r="T3476" t="str">
        <f t="shared" si="219"/>
        <v>plays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0">
        <f t="shared" si="216"/>
        <v>41965</v>
      </c>
      <c r="K3477">
        <v>1412629704</v>
      </c>
      <c r="L3477" s="10">
        <f t="shared" si="217"/>
        <v>41937.880833333329</v>
      </c>
      <c r="M3477" t="b">
        <v>0</v>
      </c>
      <c r="N3477">
        <v>17</v>
      </c>
      <c r="O3477" t="b">
        <v>1</v>
      </c>
      <c r="P3477" t="s">
        <v>8271</v>
      </c>
      <c r="Q3477" s="6">
        <f>E3477/D3477</f>
        <v>1.1333333333333333</v>
      </c>
      <c r="R3477">
        <f>IFERROR(ROUND(E3477/N3477,0),0)</f>
        <v>20</v>
      </c>
      <c r="S3477" t="str">
        <f t="shared" si="218"/>
        <v>theater</v>
      </c>
      <c r="T3477" t="str">
        <f t="shared" si="219"/>
        <v>plays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0">
        <f t="shared" si="216"/>
        <v>41958.125</v>
      </c>
      <c r="K3478">
        <v>1412836990</v>
      </c>
      <c r="L3478" s="10">
        <f t="shared" si="217"/>
        <v>41940.279976851853</v>
      </c>
      <c r="M3478" t="b">
        <v>0</v>
      </c>
      <c r="N3478">
        <v>6</v>
      </c>
      <c r="O3478" t="b">
        <v>1</v>
      </c>
      <c r="P3478" t="s">
        <v>8271</v>
      </c>
      <c r="Q3478" s="6">
        <f>E3478/D3478</f>
        <v>1.04</v>
      </c>
      <c r="R3478">
        <f>IFERROR(ROUND(E3478/N3478,0),0)</f>
        <v>52</v>
      </c>
      <c r="S3478" t="str">
        <f t="shared" si="218"/>
        <v>theater</v>
      </c>
      <c r="T3478" t="str">
        <f t="shared" si="219"/>
        <v>plays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0">
        <f t="shared" si="216"/>
        <v>42160.125</v>
      </c>
      <c r="K3479">
        <v>1430761243</v>
      </c>
      <c r="L3479" s="10">
        <f t="shared" si="217"/>
        <v>42147.736608796295</v>
      </c>
      <c r="M3479" t="b">
        <v>0</v>
      </c>
      <c r="N3479">
        <v>39</v>
      </c>
      <c r="O3479" t="b">
        <v>1</v>
      </c>
      <c r="P3479" t="s">
        <v>8271</v>
      </c>
      <c r="Q3479" s="6">
        <f>E3479/D3479</f>
        <v>1.1533333333333333</v>
      </c>
      <c r="R3479">
        <f>IFERROR(ROUND(E3479/N3479,0),0)</f>
        <v>53</v>
      </c>
      <c r="S3479" t="str">
        <f t="shared" si="218"/>
        <v>theater</v>
      </c>
      <c r="T3479" t="str">
        <f t="shared" si="219"/>
        <v>plays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0">
        <f t="shared" si="216"/>
        <v>42098.875</v>
      </c>
      <c r="K3480">
        <v>1424296822</v>
      </c>
      <c r="L3480" s="10">
        <f t="shared" si="217"/>
        <v>42072.916921296295</v>
      </c>
      <c r="M3480" t="b">
        <v>0</v>
      </c>
      <c r="N3480">
        <v>57</v>
      </c>
      <c r="O3480" t="b">
        <v>1</v>
      </c>
      <c r="P3480" t="s">
        <v>8271</v>
      </c>
      <c r="Q3480" s="6">
        <f>E3480/D3480</f>
        <v>1.1285000000000001</v>
      </c>
      <c r="R3480">
        <f>IFERROR(ROUND(E3480/N3480,0),0)</f>
        <v>40</v>
      </c>
      <c r="S3480" t="str">
        <f t="shared" si="218"/>
        <v>theater</v>
      </c>
      <c r="T3480" t="str">
        <f t="shared" si="219"/>
        <v>plays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0">
        <f t="shared" si="216"/>
        <v>41830.855092592596</v>
      </c>
      <c r="K3481">
        <v>1400790680</v>
      </c>
      <c r="L3481" s="10">
        <f t="shared" si="217"/>
        <v>41800.855092592596</v>
      </c>
      <c r="M3481" t="b">
        <v>0</v>
      </c>
      <c r="N3481">
        <v>56</v>
      </c>
      <c r="O3481" t="b">
        <v>1</v>
      </c>
      <c r="P3481" t="s">
        <v>8271</v>
      </c>
      <c r="Q3481" s="6">
        <f>E3481/D3481</f>
        <v>1.2786666666666666</v>
      </c>
      <c r="R3481">
        <f>IFERROR(ROUND(E3481/N3481,0),0)</f>
        <v>34</v>
      </c>
      <c r="S3481" t="str">
        <f t="shared" si="218"/>
        <v>theater</v>
      </c>
      <c r="T3481" t="str">
        <f t="shared" si="219"/>
        <v>plays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0">
        <f t="shared" si="216"/>
        <v>42214.875</v>
      </c>
      <c r="K3482">
        <v>1434440227</v>
      </c>
      <c r="L3482" s="10">
        <f t="shared" si="217"/>
        <v>42190.317442129628</v>
      </c>
      <c r="M3482" t="b">
        <v>0</v>
      </c>
      <c r="N3482">
        <v>13</v>
      </c>
      <c r="O3482" t="b">
        <v>1</v>
      </c>
      <c r="P3482" t="s">
        <v>8271</v>
      </c>
      <c r="Q3482" s="6">
        <f>E3482/D3482</f>
        <v>1.4266666666666667</v>
      </c>
      <c r="R3482">
        <f>IFERROR(ROUND(E3482/N3482,0),0)</f>
        <v>165</v>
      </c>
      <c r="S3482" t="str">
        <f t="shared" si="218"/>
        <v>theater</v>
      </c>
      <c r="T3482" t="str">
        <f t="shared" si="219"/>
        <v>plays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0">
        <f t="shared" si="216"/>
        <v>42025.247546296298</v>
      </c>
      <c r="K3483">
        <v>1418709388</v>
      </c>
      <c r="L3483" s="10">
        <f t="shared" si="217"/>
        <v>42008.247546296298</v>
      </c>
      <c r="M3483" t="b">
        <v>0</v>
      </c>
      <c r="N3483">
        <v>95</v>
      </c>
      <c r="O3483" t="b">
        <v>1</v>
      </c>
      <c r="P3483" t="s">
        <v>8271</v>
      </c>
      <c r="Q3483" s="6">
        <f>E3483/D3483</f>
        <v>1.1879999999999999</v>
      </c>
      <c r="R3483">
        <f>IFERROR(ROUND(E3483/N3483,0),0)</f>
        <v>125</v>
      </c>
      <c r="S3483" t="str">
        <f t="shared" si="218"/>
        <v>theater</v>
      </c>
      <c r="T3483" t="str">
        <f t="shared" si="219"/>
        <v>plays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0">
        <f t="shared" si="216"/>
        <v>41845.771597222221</v>
      </c>
      <c r="K3484">
        <v>1402079466</v>
      </c>
      <c r="L3484" s="10">
        <f t="shared" si="217"/>
        <v>41815.771597222221</v>
      </c>
      <c r="M3484" t="b">
        <v>0</v>
      </c>
      <c r="N3484">
        <v>80</v>
      </c>
      <c r="O3484" t="b">
        <v>1</v>
      </c>
      <c r="P3484" t="s">
        <v>8271</v>
      </c>
      <c r="Q3484" s="6">
        <f>E3484/D3484</f>
        <v>1.3833333333333333</v>
      </c>
      <c r="R3484">
        <f>IFERROR(ROUND(E3484/N3484,0),0)</f>
        <v>52</v>
      </c>
      <c r="S3484" t="str">
        <f t="shared" si="218"/>
        <v>theater</v>
      </c>
      <c r="T3484" t="str">
        <f t="shared" si="219"/>
        <v>plays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0">
        <f t="shared" si="216"/>
        <v>41842.668761574074</v>
      </c>
      <c r="K3485">
        <v>1401811381</v>
      </c>
      <c r="L3485" s="10">
        <f t="shared" si="217"/>
        <v>41812.668761574074</v>
      </c>
      <c r="M3485" t="b">
        <v>0</v>
      </c>
      <c r="N3485">
        <v>133</v>
      </c>
      <c r="O3485" t="b">
        <v>1</v>
      </c>
      <c r="P3485" t="s">
        <v>8271</v>
      </c>
      <c r="Q3485" s="6">
        <f>E3485/D3485</f>
        <v>1.599402985074627</v>
      </c>
      <c r="R3485">
        <f>IFERROR(ROUND(E3485/N3485,0),0)</f>
        <v>40</v>
      </c>
      <c r="S3485" t="str">
        <f t="shared" si="218"/>
        <v>theater</v>
      </c>
      <c r="T3485" t="str">
        <f t="shared" si="219"/>
        <v>plays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0">
        <f t="shared" si="216"/>
        <v>42555.760405092587</v>
      </c>
      <c r="K3486">
        <v>1463422499</v>
      </c>
      <c r="L3486" s="10">
        <f t="shared" si="217"/>
        <v>42525.760405092587</v>
      </c>
      <c r="M3486" t="b">
        <v>0</v>
      </c>
      <c r="N3486">
        <v>44</v>
      </c>
      <c r="O3486" t="b">
        <v>1</v>
      </c>
      <c r="P3486" t="s">
        <v>8271</v>
      </c>
      <c r="Q3486" s="6">
        <f>E3486/D3486</f>
        <v>1.1424000000000001</v>
      </c>
      <c r="R3486">
        <f>IFERROR(ROUND(E3486/N3486,0),0)</f>
        <v>65</v>
      </c>
      <c r="S3486" t="str">
        <f t="shared" si="218"/>
        <v>theater</v>
      </c>
      <c r="T3486" t="str">
        <f t="shared" si="219"/>
        <v>plays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0">
        <f t="shared" si="216"/>
        <v>42421.693055555559</v>
      </c>
      <c r="K3487">
        <v>1451839080</v>
      </c>
      <c r="L3487" s="10">
        <f t="shared" si="217"/>
        <v>42391.693055555559</v>
      </c>
      <c r="M3487" t="b">
        <v>0</v>
      </c>
      <c r="N3487">
        <v>30</v>
      </c>
      <c r="O3487" t="b">
        <v>1</v>
      </c>
      <c r="P3487" t="s">
        <v>8271</v>
      </c>
      <c r="Q3487" s="6">
        <f>E3487/D3487</f>
        <v>1.0060606060606061</v>
      </c>
      <c r="R3487">
        <f>IFERROR(ROUND(E3487/N3487,0),0)</f>
        <v>55</v>
      </c>
      <c r="S3487" t="str">
        <f t="shared" si="218"/>
        <v>theater</v>
      </c>
      <c r="T3487" t="str">
        <f t="shared" si="219"/>
        <v>plays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0">
        <f t="shared" si="216"/>
        <v>42177.290972222225</v>
      </c>
      <c r="K3488">
        <v>1430600401</v>
      </c>
      <c r="L3488" s="10">
        <f t="shared" si="217"/>
        <v>42145.87501157407</v>
      </c>
      <c r="M3488" t="b">
        <v>0</v>
      </c>
      <c r="N3488">
        <v>56</v>
      </c>
      <c r="O3488" t="b">
        <v>1</v>
      </c>
      <c r="P3488" t="s">
        <v>8271</v>
      </c>
      <c r="Q3488" s="6">
        <f>E3488/D3488</f>
        <v>1.552</v>
      </c>
      <c r="R3488">
        <f>IFERROR(ROUND(E3488/N3488,0),0)</f>
        <v>83</v>
      </c>
      <c r="S3488" t="str">
        <f t="shared" si="218"/>
        <v>theater</v>
      </c>
      <c r="T3488" t="str">
        <f t="shared" si="219"/>
        <v>plays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0">
        <f t="shared" si="216"/>
        <v>42198.940416666665</v>
      </c>
      <c r="K3489">
        <v>1432593252</v>
      </c>
      <c r="L3489" s="10">
        <f t="shared" si="217"/>
        <v>42168.940416666665</v>
      </c>
      <c r="M3489" t="b">
        <v>0</v>
      </c>
      <c r="N3489">
        <v>66</v>
      </c>
      <c r="O3489" t="b">
        <v>1</v>
      </c>
      <c r="P3489" t="s">
        <v>8271</v>
      </c>
      <c r="Q3489" s="6">
        <f>E3489/D3489</f>
        <v>1.2775000000000001</v>
      </c>
      <c r="R3489">
        <f>IFERROR(ROUND(E3489/N3489,0),0)</f>
        <v>39</v>
      </c>
      <c r="S3489" t="str">
        <f t="shared" si="218"/>
        <v>theater</v>
      </c>
      <c r="T3489" t="str">
        <f t="shared" si="219"/>
        <v>plays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0">
        <f t="shared" si="216"/>
        <v>42130.666666666672</v>
      </c>
      <c r="K3490">
        <v>1427221560</v>
      </c>
      <c r="L3490" s="10">
        <f t="shared" si="217"/>
        <v>42106.768055555556</v>
      </c>
      <c r="M3490" t="b">
        <v>0</v>
      </c>
      <c r="N3490">
        <v>29</v>
      </c>
      <c r="O3490" t="b">
        <v>1</v>
      </c>
      <c r="P3490" t="s">
        <v>8271</v>
      </c>
      <c r="Q3490" s="6">
        <f>E3490/D3490</f>
        <v>1.212</v>
      </c>
      <c r="R3490">
        <f>IFERROR(ROUND(E3490/N3490,0),0)</f>
        <v>125</v>
      </c>
      <c r="S3490" t="str">
        <f t="shared" si="218"/>
        <v>theater</v>
      </c>
      <c r="T3490" t="str">
        <f t="shared" si="219"/>
        <v>plays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0">
        <f t="shared" si="216"/>
        <v>41802.875</v>
      </c>
      <c r="K3491">
        <v>1398352531</v>
      </c>
      <c r="L3491" s="10">
        <f t="shared" si="217"/>
        <v>41772.635775462964</v>
      </c>
      <c r="M3491" t="b">
        <v>0</v>
      </c>
      <c r="N3491">
        <v>72</v>
      </c>
      <c r="O3491" t="b">
        <v>1</v>
      </c>
      <c r="P3491" t="s">
        <v>8271</v>
      </c>
      <c r="Q3491" s="6">
        <f>E3491/D3491</f>
        <v>1.127</v>
      </c>
      <c r="R3491">
        <f>IFERROR(ROUND(E3491/N3491,0),0)</f>
        <v>78</v>
      </c>
      <c r="S3491" t="str">
        <f t="shared" si="218"/>
        <v>theater</v>
      </c>
      <c r="T3491" t="str">
        <f t="shared" si="219"/>
        <v>plays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0">
        <f t="shared" si="216"/>
        <v>42492.802361111113</v>
      </c>
      <c r="K3492">
        <v>1457982924</v>
      </c>
      <c r="L3492" s="10">
        <f t="shared" si="217"/>
        <v>42462.802361111113</v>
      </c>
      <c r="M3492" t="b">
        <v>0</v>
      </c>
      <c r="N3492">
        <v>27</v>
      </c>
      <c r="O3492" t="b">
        <v>1</v>
      </c>
      <c r="P3492" t="s">
        <v>8271</v>
      </c>
      <c r="Q3492" s="6">
        <f>E3492/D3492</f>
        <v>1.2749999999999999</v>
      </c>
      <c r="R3492">
        <f>IFERROR(ROUND(E3492/N3492,0),0)</f>
        <v>47</v>
      </c>
      <c r="S3492" t="str">
        <f t="shared" si="218"/>
        <v>theater</v>
      </c>
      <c r="T3492" t="str">
        <f t="shared" si="219"/>
        <v>plays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0">
        <f t="shared" si="216"/>
        <v>42161.249814814815</v>
      </c>
      <c r="K3493">
        <v>1430114384</v>
      </c>
      <c r="L3493" s="10">
        <f t="shared" si="217"/>
        <v>42140.249814814815</v>
      </c>
      <c r="M3493" t="b">
        <v>0</v>
      </c>
      <c r="N3493">
        <v>10</v>
      </c>
      <c r="O3493" t="b">
        <v>1</v>
      </c>
      <c r="P3493" t="s">
        <v>8271</v>
      </c>
      <c r="Q3493" s="6">
        <f>E3493/D3493</f>
        <v>1.5820000000000001</v>
      </c>
      <c r="R3493">
        <f>IFERROR(ROUND(E3493/N3493,0),0)</f>
        <v>79</v>
      </c>
      <c r="S3493" t="str">
        <f t="shared" si="218"/>
        <v>theater</v>
      </c>
      <c r="T3493" t="str">
        <f t="shared" si="219"/>
        <v>plays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0">
        <f t="shared" si="216"/>
        <v>42322.009224537032</v>
      </c>
      <c r="K3494">
        <v>1442794397</v>
      </c>
      <c r="L3494" s="10">
        <f t="shared" si="217"/>
        <v>42287.009224537032</v>
      </c>
      <c r="M3494" t="b">
        <v>0</v>
      </c>
      <c r="N3494">
        <v>35</v>
      </c>
      <c r="O3494" t="b">
        <v>1</v>
      </c>
      <c r="P3494" t="s">
        <v>8271</v>
      </c>
      <c r="Q3494" s="6">
        <f>E3494/D3494</f>
        <v>1.0526894736842105</v>
      </c>
      <c r="R3494">
        <f>IFERROR(ROUND(E3494/N3494,0),0)</f>
        <v>114</v>
      </c>
      <c r="S3494" t="str">
        <f t="shared" si="218"/>
        <v>theater</v>
      </c>
      <c r="T3494" t="str">
        <f t="shared" si="219"/>
        <v>plays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0">
        <f t="shared" si="216"/>
        <v>41887.21597222222</v>
      </c>
      <c r="K3495">
        <v>1406580436</v>
      </c>
      <c r="L3495" s="10">
        <f t="shared" si="217"/>
        <v>41867.866157407407</v>
      </c>
      <c r="M3495" t="b">
        <v>0</v>
      </c>
      <c r="N3495">
        <v>29</v>
      </c>
      <c r="O3495" t="b">
        <v>1</v>
      </c>
      <c r="P3495" t="s">
        <v>8271</v>
      </c>
      <c r="Q3495" s="6">
        <f>E3495/D3495</f>
        <v>1</v>
      </c>
      <c r="R3495">
        <f>IFERROR(ROUND(E3495/N3495,0),0)</f>
        <v>52</v>
      </c>
      <c r="S3495" t="str">
        <f t="shared" si="218"/>
        <v>theater</v>
      </c>
      <c r="T3495" t="str">
        <f t="shared" si="219"/>
        <v>plays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0">
        <f t="shared" si="216"/>
        <v>42719.25</v>
      </c>
      <c r="K3496">
        <v>1479186575</v>
      </c>
      <c r="L3496" s="10">
        <f t="shared" si="217"/>
        <v>42708.214988425927</v>
      </c>
      <c r="M3496" t="b">
        <v>0</v>
      </c>
      <c r="N3496">
        <v>13</v>
      </c>
      <c r="O3496" t="b">
        <v>1</v>
      </c>
      <c r="P3496" t="s">
        <v>8271</v>
      </c>
      <c r="Q3496" s="6">
        <f>E3496/D3496</f>
        <v>1</v>
      </c>
      <c r="R3496">
        <f>IFERROR(ROUND(E3496/N3496,0),0)</f>
        <v>31</v>
      </c>
      <c r="S3496" t="str">
        <f t="shared" si="218"/>
        <v>theater</v>
      </c>
      <c r="T3496" t="str">
        <f t="shared" si="219"/>
        <v>plays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0">
        <f t="shared" si="216"/>
        <v>41963.720833333333</v>
      </c>
      <c r="K3497">
        <v>1412360309</v>
      </c>
      <c r="L3497" s="10">
        <f t="shared" si="217"/>
        <v>41934.762835648144</v>
      </c>
      <c r="M3497" t="b">
        <v>0</v>
      </c>
      <c r="N3497">
        <v>72</v>
      </c>
      <c r="O3497" t="b">
        <v>1</v>
      </c>
      <c r="P3497" t="s">
        <v>8271</v>
      </c>
      <c r="Q3497" s="6">
        <f>E3497/D3497</f>
        <v>1.0686</v>
      </c>
      <c r="R3497">
        <f>IFERROR(ROUND(E3497/N3497,0),0)</f>
        <v>74</v>
      </c>
      <c r="S3497" t="str">
        <f t="shared" si="218"/>
        <v>theater</v>
      </c>
      <c r="T3497" t="str">
        <f t="shared" si="219"/>
        <v>plays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0">
        <f t="shared" si="216"/>
        <v>42643.846828703703</v>
      </c>
      <c r="K3498">
        <v>1470169166</v>
      </c>
      <c r="L3498" s="10">
        <f t="shared" si="217"/>
        <v>42603.846828703703</v>
      </c>
      <c r="M3498" t="b">
        <v>0</v>
      </c>
      <c r="N3498">
        <v>78</v>
      </c>
      <c r="O3498" t="b">
        <v>1</v>
      </c>
      <c r="P3498" t="s">
        <v>8271</v>
      </c>
      <c r="Q3498" s="6">
        <f>E3498/D3498</f>
        <v>1.244</v>
      </c>
      <c r="R3498">
        <f>IFERROR(ROUND(E3498/N3498,0),0)</f>
        <v>48</v>
      </c>
      <c r="S3498" t="str">
        <f t="shared" si="218"/>
        <v>theater</v>
      </c>
      <c r="T3498" t="str">
        <f t="shared" si="219"/>
        <v>plays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0">
        <f t="shared" si="216"/>
        <v>42542.916666666672</v>
      </c>
      <c r="K3499">
        <v>1463852904</v>
      </c>
      <c r="L3499" s="10">
        <f t="shared" si="217"/>
        <v>42530.741944444446</v>
      </c>
      <c r="M3499" t="b">
        <v>0</v>
      </c>
      <c r="N3499">
        <v>49</v>
      </c>
      <c r="O3499" t="b">
        <v>1</v>
      </c>
      <c r="P3499" t="s">
        <v>8271</v>
      </c>
      <c r="Q3499" s="6">
        <f>E3499/D3499</f>
        <v>1.0870406189555126</v>
      </c>
      <c r="R3499">
        <f>IFERROR(ROUND(E3499/N3499,0),0)</f>
        <v>34</v>
      </c>
      <c r="S3499" t="str">
        <f t="shared" si="218"/>
        <v>theater</v>
      </c>
      <c r="T3499" t="str">
        <f t="shared" si="219"/>
        <v>plays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0">
        <f t="shared" si="216"/>
        <v>42537.905555555553</v>
      </c>
      <c r="K3500">
        <v>1459309704</v>
      </c>
      <c r="L3500" s="10">
        <f t="shared" si="217"/>
        <v>42478.15861111111</v>
      </c>
      <c r="M3500" t="b">
        <v>0</v>
      </c>
      <c r="N3500">
        <v>42</v>
      </c>
      <c r="O3500" t="b">
        <v>1</v>
      </c>
      <c r="P3500" t="s">
        <v>8271</v>
      </c>
      <c r="Q3500" s="6">
        <f>E3500/D3500</f>
        <v>1.0242424242424242</v>
      </c>
      <c r="R3500">
        <f>IFERROR(ROUND(E3500/N3500,0),0)</f>
        <v>40</v>
      </c>
      <c r="S3500" t="str">
        <f t="shared" si="218"/>
        <v>theater</v>
      </c>
      <c r="T3500" t="str">
        <f t="shared" si="219"/>
        <v>plays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0">
        <f t="shared" si="216"/>
        <v>42205.290972222225</v>
      </c>
      <c r="K3501">
        <v>1431046325</v>
      </c>
      <c r="L3501" s="10">
        <f t="shared" si="217"/>
        <v>42151.036168981482</v>
      </c>
      <c r="M3501" t="b">
        <v>0</v>
      </c>
      <c r="N3501">
        <v>35</v>
      </c>
      <c r="O3501" t="b">
        <v>1</v>
      </c>
      <c r="P3501" t="s">
        <v>8271</v>
      </c>
      <c r="Q3501" s="6">
        <f>E3501/D3501</f>
        <v>1.0549999999999999</v>
      </c>
      <c r="R3501">
        <f>IFERROR(ROUND(E3501/N3501,0),0)</f>
        <v>60</v>
      </c>
      <c r="S3501" t="str">
        <f t="shared" si="218"/>
        <v>theater</v>
      </c>
      <c r="T3501" t="str">
        <f t="shared" si="219"/>
        <v>plays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0">
        <f t="shared" si="216"/>
        <v>42455.207638888889</v>
      </c>
      <c r="K3502">
        <v>1455919438</v>
      </c>
      <c r="L3502" s="10">
        <f t="shared" si="217"/>
        <v>42438.919421296298</v>
      </c>
      <c r="M3502" t="b">
        <v>0</v>
      </c>
      <c r="N3502">
        <v>42</v>
      </c>
      <c r="O3502" t="b">
        <v>1</v>
      </c>
      <c r="P3502" t="s">
        <v>8271</v>
      </c>
      <c r="Q3502" s="6">
        <f>E3502/D3502</f>
        <v>1.0629999999999999</v>
      </c>
      <c r="R3502">
        <f>IFERROR(ROUND(E3502/N3502,0),0)</f>
        <v>25</v>
      </c>
      <c r="S3502" t="str">
        <f t="shared" si="218"/>
        <v>theater</v>
      </c>
      <c r="T3502" t="str">
        <f t="shared" si="219"/>
        <v>plays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0">
        <f t="shared" si="216"/>
        <v>42277.763831018514</v>
      </c>
      <c r="K3503">
        <v>1439835595</v>
      </c>
      <c r="L3503" s="10">
        <f t="shared" si="217"/>
        <v>42252.763831018514</v>
      </c>
      <c r="M3503" t="b">
        <v>0</v>
      </c>
      <c r="N3503">
        <v>42</v>
      </c>
      <c r="O3503" t="b">
        <v>1</v>
      </c>
      <c r="P3503" t="s">
        <v>8271</v>
      </c>
      <c r="Q3503" s="6">
        <f>E3503/D3503</f>
        <v>1.0066666666666666</v>
      </c>
      <c r="R3503">
        <f>IFERROR(ROUND(E3503/N3503,0),0)</f>
        <v>36</v>
      </c>
      <c r="S3503" t="str">
        <f t="shared" si="218"/>
        <v>theater</v>
      </c>
      <c r="T3503" t="str">
        <f t="shared" si="219"/>
        <v>plays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0">
        <f t="shared" si="216"/>
        <v>42464.165972222225</v>
      </c>
      <c r="K3504">
        <v>1456862924</v>
      </c>
      <c r="L3504" s="10">
        <f t="shared" si="217"/>
        <v>42449.839398148149</v>
      </c>
      <c r="M3504" t="b">
        <v>0</v>
      </c>
      <c r="N3504">
        <v>31</v>
      </c>
      <c r="O3504" t="b">
        <v>1</v>
      </c>
      <c r="P3504" t="s">
        <v>8271</v>
      </c>
      <c r="Q3504" s="6">
        <f>E3504/D3504</f>
        <v>1.054</v>
      </c>
      <c r="R3504">
        <f>IFERROR(ROUND(E3504/N3504,0),0)</f>
        <v>136</v>
      </c>
      <c r="S3504" t="str">
        <f t="shared" si="218"/>
        <v>theater</v>
      </c>
      <c r="T3504" t="str">
        <f t="shared" si="219"/>
        <v>plays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0">
        <f t="shared" si="216"/>
        <v>42594.478333333333</v>
      </c>
      <c r="K3505">
        <v>1466767728</v>
      </c>
      <c r="L3505" s="10">
        <f t="shared" si="217"/>
        <v>42564.478333333333</v>
      </c>
      <c r="M3505" t="b">
        <v>0</v>
      </c>
      <c r="N3505">
        <v>38</v>
      </c>
      <c r="O3505" t="b">
        <v>1</v>
      </c>
      <c r="P3505" t="s">
        <v>8271</v>
      </c>
      <c r="Q3505" s="6">
        <f>E3505/D3505</f>
        <v>1.0755999999999999</v>
      </c>
      <c r="R3505">
        <f>IFERROR(ROUND(E3505/N3505,0),0)</f>
        <v>71</v>
      </c>
      <c r="S3505" t="str">
        <f t="shared" si="218"/>
        <v>theater</v>
      </c>
      <c r="T3505" t="str">
        <f t="shared" si="219"/>
        <v>plays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0">
        <f t="shared" si="216"/>
        <v>42346.790405092594</v>
      </c>
      <c r="K3506">
        <v>1445363891</v>
      </c>
      <c r="L3506" s="10">
        <f t="shared" si="217"/>
        <v>42316.748738425929</v>
      </c>
      <c r="M3506" t="b">
        <v>0</v>
      </c>
      <c r="N3506">
        <v>8</v>
      </c>
      <c r="O3506" t="b">
        <v>1</v>
      </c>
      <c r="P3506" t="s">
        <v>8271</v>
      </c>
      <c r="Q3506" s="6">
        <f>E3506/D3506</f>
        <v>1</v>
      </c>
      <c r="R3506">
        <f>IFERROR(ROUND(E3506/N3506,0),0)</f>
        <v>125</v>
      </c>
      <c r="S3506" t="str">
        <f t="shared" si="218"/>
        <v>theater</v>
      </c>
      <c r="T3506" t="str">
        <f t="shared" si="219"/>
        <v>plays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0">
        <f t="shared" si="216"/>
        <v>41791.166666666664</v>
      </c>
      <c r="K3507">
        <v>1398983245</v>
      </c>
      <c r="L3507" s="10">
        <f t="shared" si="217"/>
        <v>41779.935706018521</v>
      </c>
      <c r="M3507" t="b">
        <v>0</v>
      </c>
      <c r="N3507">
        <v>39</v>
      </c>
      <c r="O3507" t="b">
        <v>1</v>
      </c>
      <c r="P3507" t="s">
        <v>8271</v>
      </c>
      <c r="Q3507" s="6">
        <f>E3507/D3507</f>
        <v>1.0376000000000001</v>
      </c>
      <c r="R3507">
        <f>IFERROR(ROUND(E3507/N3507,0),0)</f>
        <v>67</v>
      </c>
      <c r="S3507" t="str">
        <f t="shared" si="218"/>
        <v>theater</v>
      </c>
      <c r="T3507" t="str">
        <f t="shared" si="219"/>
        <v>plays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0">
        <f t="shared" si="216"/>
        <v>41893.734259259261</v>
      </c>
      <c r="K3508">
        <v>1404927440</v>
      </c>
      <c r="L3508" s="10">
        <f t="shared" si="217"/>
        <v>41848.734259259261</v>
      </c>
      <c r="M3508" t="b">
        <v>0</v>
      </c>
      <c r="N3508">
        <v>29</v>
      </c>
      <c r="O3508" t="b">
        <v>1</v>
      </c>
      <c r="P3508" t="s">
        <v>8271</v>
      </c>
      <c r="Q3508" s="6">
        <f>E3508/D3508</f>
        <v>1.0149999999999999</v>
      </c>
      <c r="R3508">
        <f>IFERROR(ROUND(E3508/N3508,0),0)</f>
        <v>105</v>
      </c>
      <c r="S3508" t="str">
        <f t="shared" si="218"/>
        <v>theater</v>
      </c>
      <c r="T3508" t="str">
        <f t="shared" si="219"/>
        <v>plays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0">
        <f t="shared" si="216"/>
        <v>42540.92288194444</v>
      </c>
      <c r="K3509">
        <v>1462140537</v>
      </c>
      <c r="L3509" s="10">
        <f t="shared" si="217"/>
        <v>42510.92288194444</v>
      </c>
      <c r="M3509" t="b">
        <v>0</v>
      </c>
      <c r="N3509">
        <v>72</v>
      </c>
      <c r="O3509" t="b">
        <v>1</v>
      </c>
      <c r="P3509" t="s">
        <v>8271</v>
      </c>
      <c r="Q3509" s="6">
        <f>E3509/D3509</f>
        <v>1.044</v>
      </c>
      <c r="R3509">
        <f>IFERROR(ROUND(E3509/N3509,0),0)</f>
        <v>145</v>
      </c>
      <c r="S3509" t="str">
        <f t="shared" si="218"/>
        <v>theater</v>
      </c>
      <c r="T3509" t="str">
        <f t="shared" si="219"/>
        <v>plays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0">
        <f t="shared" si="216"/>
        <v>42519.875</v>
      </c>
      <c r="K3510">
        <v>1460914253</v>
      </c>
      <c r="L3510" s="10">
        <f t="shared" si="217"/>
        <v>42496.729780092588</v>
      </c>
      <c r="M3510" t="b">
        <v>0</v>
      </c>
      <c r="N3510">
        <v>15</v>
      </c>
      <c r="O3510" t="b">
        <v>1</v>
      </c>
      <c r="P3510" t="s">
        <v>8271</v>
      </c>
      <c r="Q3510" s="6">
        <f>E3510/D3510</f>
        <v>1.8</v>
      </c>
      <c r="R3510">
        <f>IFERROR(ROUND(E3510/N3510,0),0)</f>
        <v>12</v>
      </c>
      <c r="S3510" t="str">
        <f t="shared" si="218"/>
        <v>theater</v>
      </c>
      <c r="T3510" t="str">
        <f t="shared" si="219"/>
        <v>plays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0">
        <f t="shared" si="216"/>
        <v>41983.204861111109</v>
      </c>
      <c r="K3511">
        <v>1415392666</v>
      </c>
      <c r="L3511" s="10">
        <f t="shared" si="217"/>
        <v>41969.859560185185</v>
      </c>
      <c r="M3511" t="b">
        <v>0</v>
      </c>
      <c r="N3511">
        <v>33</v>
      </c>
      <c r="O3511" t="b">
        <v>1</v>
      </c>
      <c r="P3511" t="s">
        <v>8271</v>
      </c>
      <c r="Q3511" s="6">
        <f>E3511/D3511</f>
        <v>1.0633333333333332</v>
      </c>
      <c r="R3511">
        <f>IFERROR(ROUND(E3511/N3511,0),0)</f>
        <v>97</v>
      </c>
      <c r="S3511" t="str">
        <f t="shared" si="218"/>
        <v>theater</v>
      </c>
      <c r="T3511" t="str">
        <f t="shared" si="219"/>
        <v>plays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0">
        <f t="shared" si="216"/>
        <v>41841.62090277778</v>
      </c>
      <c r="K3512">
        <v>1402584846</v>
      </c>
      <c r="L3512" s="10">
        <f t="shared" si="217"/>
        <v>41821.62090277778</v>
      </c>
      <c r="M3512" t="b">
        <v>0</v>
      </c>
      <c r="N3512">
        <v>15</v>
      </c>
      <c r="O3512" t="b">
        <v>1</v>
      </c>
      <c r="P3512" t="s">
        <v>8271</v>
      </c>
      <c r="Q3512" s="6">
        <f>E3512/D3512</f>
        <v>1.0055555555555555</v>
      </c>
      <c r="R3512">
        <f>IFERROR(ROUND(E3512/N3512,0),0)</f>
        <v>60</v>
      </c>
      <c r="S3512" t="str">
        <f t="shared" si="218"/>
        <v>theater</v>
      </c>
      <c r="T3512" t="str">
        <f t="shared" si="219"/>
        <v>plays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0">
        <f t="shared" si="216"/>
        <v>41969.770833333336</v>
      </c>
      <c r="K3513">
        <v>1413406695</v>
      </c>
      <c r="L3513" s="10">
        <f t="shared" si="217"/>
        <v>41946.873784722222</v>
      </c>
      <c r="M3513" t="b">
        <v>0</v>
      </c>
      <c r="N3513">
        <v>19</v>
      </c>
      <c r="O3513" t="b">
        <v>1</v>
      </c>
      <c r="P3513" t="s">
        <v>8271</v>
      </c>
      <c r="Q3513" s="6">
        <f>E3513/D3513</f>
        <v>1.012</v>
      </c>
      <c r="R3513">
        <f>IFERROR(ROUND(E3513/N3513,0),0)</f>
        <v>80</v>
      </c>
      <c r="S3513" t="str">
        <f t="shared" si="218"/>
        <v>theater</v>
      </c>
      <c r="T3513" t="str">
        <f t="shared" si="219"/>
        <v>plays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0">
        <f t="shared" si="216"/>
        <v>42136.49527777778</v>
      </c>
      <c r="K3514">
        <v>1424609592</v>
      </c>
      <c r="L3514" s="10">
        <f t="shared" si="217"/>
        <v>42076.536944444444</v>
      </c>
      <c r="M3514" t="b">
        <v>0</v>
      </c>
      <c r="N3514">
        <v>17</v>
      </c>
      <c r="O3514" t="b">
        <v>1</v>
      </c>
      <c r="P3514" t="s">
        <v>8271</v>
      </c>
      <c r="Q3514" s="6">
        <f>E3514/D3514</f>
        <v>1</v>
      </c>
      <c r="R3514">
        <f>IFERROR(ROUND(E3514/N3514,0),0)</f>
        <v>59</v>
      </c>
      <c r="S3514" t="str">
        <f t="shared" si="218"/>
        <v>theater</v>
      </c>
      <c r="T3514" t="str">
        <f t="shared" si="219"/>
        <v>plays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0">
        <f t="shared" si="216"/>
        <v>41813.207638888889</v>
      </c>
      <c r="K3515">
        <v>1400725112</v>
      </c>
      <c r="L3515" s="10">
        <f t="shared" si="217"/>
        <v>41800.096203703702</v>
      </c>
      <c r="M3515" t="b">
        <v>0</v>
      </c>
      <c r="N3515">
        <v>44</v>
      </c>
      <c r="O3515" t="b">
        <v>1</v>
      </c>
      <c r="P3515" t="s">
        <v>8271</v>
      </c>
      <c r="Q3515" s="6">
        <f>E3515/D3515</f>
        <v>1.1839285714285714</v>
      </c>
      <c r="R3515">
        <f>IFERROR(ROUND(E3515/N3515,0),0)</f>
        <v>75</v>
      </c>
      <c r="S3515" t="str">
        <f t="shared" si="218"/>
        <v>theater</v>
      </c>
      <c r="T3515" t="str">
        <f t="shared" si="219"/>
        <v>plays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0">
        <f t="shared" si="216"/>
        <v>42056.207638888889</v>
      </c>
      <c r="K3516">
        <v>1421439552</v>
      </c>
      <c r="L3516" s="10">
        <f t="shared" si="217"/>
        <v>42039.846666666665</v>
      </c>
      <c r="M3516" t="b">
        <v>0</v>
      </c>
      <c r="N3516">
        <v>10</v>
      </c>
      <c r="O3516" t="b">
        <v>1</v>
      </c>
      <c r="P3516" t="s">
        <v>8271</v>
      </c>
      <c r="Q3516" s="6">
        <f>E3516/D3516</f>
        <v>1.1000000000000001</v>
      </c>
      <c r="R3516">
        <f>IFERROR(ROUND(E3516/N3516,0),0)</f>
        <v>55</v>
      </c>
      <c r="S3516" t="str">
        <f t="shared" si="218"/>
        <v>theater</v>
      </c>
      <c r="T3516" t="str">
        <f t="shared" si="219"/>
        <v>plays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0">
        <f t="shared" si="216"/>
        <v>42174.772812499999</v>
      </c>
      <c r="K3517">
        <v>1430505171</v>
      </c>
      <c r="L3517" s="10">
        <f t="shared" si="217"/>
        <v>42144.772812499999</v>
      </c>
      <c r="M3517" t="b">
        <v>0</v>
      </c>
      <c r="N3517">
        <v>46</v>
      </c>
      <c r="O3517" t="b">
        <v>1</v>
      </c>
      <c r="P3517" t="s">
        <v>8271</v>
      </c>
      <c r="Q3517" s="6">
        <f>E3517/D3517</f>
        <v>1.0266666666666666</v>
      </c>
      <c r="R3517">
        <f>IFERROR(ROUND(E3517/N3517,0),0)</f>
        <v>67</v>
      </c>
      <c r="S3517" t="str">
        <f t="shared" si="218"/>
        <v>theater</v>
      </c>
      <c r="T3517" t="str">
        <f t="shared" si="219"/>
        <v>plays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0">
        <f t="shared" si="216"/>
        <v>41909.125</v>
      </c>
      <c r="K3518">
        <v>1407197670</v>
      </c>
      <c r="L3518" s="10">
        <f t="shared" si="217"/>
        <v>41875.010069444441</v>
      </c>
      <c r="M3518" t="b">
        <v>0</v>
      </c>
      <c r="N3518">
        <v>11</v>
      </c>
      <c r="O3518" t="b">
        <v>1</v>
      </c>
      <c r="P3518" t="s">
        <v>8271</v>
      </c>
      <c r="Q3518" s="6">
        <f>E3518/D3518</f>
        <v>1</v>
      </c>
      <c r="R3518">
        <f>IFERROR(ROUND(E3518/N3518,0),0)</f>
        <v>227</v>
      </c>
      <c r="S3518" t="str">
        <f t="shared" si="218"/>
        <v>theater</v>
      </c>
      <c r="T3518" t="str">
        <f t="shared" si="219"/>
        <v>plays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0">
        <f t="shared" si="216"/>
        <v>41843.458333333336</v>
      </c>
      <c r="K3519">
        <v>1401910634</v>
      </c>
      <c r="L3519" s="10">
        <f t="shared" si="217"/>
        <v>41813.817523148144</v>
      </c>
      <c r="M3519" t="b">
        <v>0</v>
      </c>
      <c r="N3519">
        <v>13</v>
      </c>
      <c r="O3519" t="b">
        <v>1</v>
      </c>
      <c r="P3519" t="s">
        <v>8271</v>
      </c>
      <c r="Q3519" s="6">
        <f>E3519/D3519</f>
        <v>1</v>
      </c>
      <c r="R3519">
        <f>IFERROR(ROUND(E3519/N3519,0),0)</f>
        <v>308</v>
      </c>
      <c r="S3519" t="str">
        <f t="shared" si="218"/>
        <v>theater</v>
      </c>
      <c r="T3519" t="str">
        <f t="shared" si="219"/>
        <v>plays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0">
        <f t="shared" si="216"/>
        <v>41933.597916666666</v>
      </c>
      <c r="K3520">
        <v>1410461299</v>
      </c>
      <c r="L3520" s="10">
        <f t="shared" si="217"/>
        <v>41912.783553240741</v>
      </c>
      <c r="M3520" t="b">
        <v>0</v>
      </c>
      <c r="N3520">
        <v>33</v>
      </c>
      <c r="O3520" t="b">
        <v>1</v>
      </c>
      <c r="P3520" t="s">
        <v>8271</v>
      </c>
      <c r="Q3520" s="6">
        <f>E3520/D3520</f>
        <v>1.10046</v>
      </c>
      <c r="R3520">
        <f>IFERROR(ROUND(E3520/N3520,0),0)</f>
        <v>50</v>
      </c>
      <c r="S3520" t="str">
        <f t="shared" si="218"/>
        <v>theater</v>
      </c>
      <c r="T3520" t="str">
        <f t="shared" si="219"/>
        <v>plays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0">
        <f t="shared" si="216"/>
        <v>42086.598958333328</v>
      </c>
      <c r="K3521">
        <v>1422886950</v>
      </c>
      <c r="L3521" s="10">
        <f t="shared" si="217"/>
        <v>42056.598958333328</v>
      </c>
      <c r="M3521" t="b">
        <v>0</v>
      </c>
      <c r="N3521">
        <v>28</v>
      </c>
      <c r="O3521" t="b">
        <v>1</v>
      </c>
      <c r="P3521" t="s">
        <v>8271</v>
      </c>
      <c r="Q3521" s="6">
        <f>E3521/D3521</f>
        <v>1.0135000000000001</v>
      </c>
      <c r="R3521">
        <f>IFERROR(ROUND(E3521/N3521,0),0)</f>
        <v>72</v>
      </c>
      <c r="S3521" t="str">
        <f t="shared" si="218"/>
        <v>theater</v>
      </c>
      <c r="T3521" t="str">
        <f t="shared" si="219"/>
        <v>plays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0">
        <f t="shared" si="216"/>
        <v>42272.57430555555</v>
      </c>
      <c r="K3522">
        <v>1439322412</v>
      </c>
      <c r="L3522" s="10">
        <f t="shared" si="217"/>
        <v>42246.824212962965</v>
      </c>
      <c r="M3522" t="b">
        <v>0</v>
      </c>
      <c r="N3522">
        <v>21</v>
      </c>
      <c r="O3522" t="b">
        <v>1</v>
      </c>
      <c r="P3522" t="s">
        <v>8271</v>
      </c>
      <c r="Q3522" s="6">
        <f>E3522/D3522</f>
        <v>1.0075000000000001</v>
      </c>
      <c r="R3522">
        <f>IFERROR(ROUND(E3522/N3522,0),0)</f>
        <v>96</v>
      </c>
      <c r="S3522" t="str">
        <f t="shared" si="218"/>
        <v>theater</v>
      </c>
      <c r="T3522" t="str">
        <f t="shared" si="219"/>
        <v>plays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0">
        <f t="shared" ref="J3523:J3586" si="220">(I3523/86400)+25569+(-5+24)</f>
        <v>41930.361342592594</v>
      </c>
      <c r="K3523">
        <v>1409388020</v>
      </c>
      <c r="L3523" s="10">
        <f t="shared" ref="L3523:L3586" si="221">(K3523/86400)+25569+(-5+24)</f>
        <v>41900.361342592594</v>
      </c>
      <c r="M3523" t="b">
        <v>0</v>
      </c>
      <c r="N3523">
        <v>13</v>
      </c>
      <c r="O3523" t="b">
        <v>1</v>
      </c>
      <c r="P3523" t="s">
        <v>8271</v>
      </c>
      <c r="Q3523" s="6">
        <f>E3523/D3523</f>
        <v>1.6942857142857144</v>
      </c>
      <c r="R3523">
        <f>IFERROR(ROUND(E3523/N3523,0),0)</f>
        <v>46</v>
      </c>
      <c r="S3523" t="str">
        <f t="shared" ref="S3523:S3586" si="222">LEFT(P3523,FIND("/",P3523)-1)</f>
        <v>theater</v>
      </c>
      <c r="T3523" t="str">
        <f t="shared" ref="T3523:T3586" si="223">RIGHT(P3523,LEN(P3523)-FIND("/",P3523))</f>
        <v>plays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0">
        <f t="shared" si="220"/>
        <v>42281.420833333337</v>
      </c>
      <c r="K3524">
        <v>1439924246</v>
      </c>
      <c r="L3524" s="10">
        <f t="shared" si="221"/>
        <v>42253.789884259255</v>
      </c>
      <c r="M3524" t="b">
        <v>0</v>
      </c>
      <c r="N3524">
        <v>34</v>
      </c>
      <c r="O3524" t="b">
        <v>1</v>
      </c>
      <c r="P3524" t="s">
        <v>8271</v>
      </c>
      <c r="Q3524" s="6">
        <f>E3524/D3524</f>
        <v>1</v>
      </c>
      <c r="R3524">
        <f>IFERROR(ROUND(E3524/N3524,0),0)</f>
        <v>41</v>
      </c>
      <c r="S3524" t="str">
        <f t="shared" si="222"/>
        <v>theater</v>
      </c>
      <c r="T3524" t="str">
        <f t="shared" si="223"/>
        <v>plays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0">
        <f t="shared" si="220"/>
        <v>42657.958333333328</v>
      </c>
      <c r="K3525">
        <v>1469871148</v>
      </c>
      <c r="L3525" s="10">
        <f t="shared" si="221"/>
        <v>42600.397546296299</v>
      </c>
      <c r="M3525" t="b">
        <v>0</v>
      </c>
      <c r="N3525">
        <v>80</v>
      </c>
      <c r="O3525" t="b">
        <v>1</v>
      </c>
      <c r="P3525" t="s">
        <v>8271</v>
      </c>
      <c r="Q3525" s="6">
        <f>E3525/D3525</f>
        <v>1.1365000000000001</v>
      </c>
      <c r="R3525">
        <f>IFERROR(ROUND(E3525/N3525,0),0)</f>
        <v>57</v>
      </c>
      <c r="S3525" t="str">
        <f t="shared" si="222"/>
        <v>theater</v>
      </c>
      <c r="T3525" t="str">
        <f t="shared" si="223"/>
        <v>plays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0">
        <f t="shared" si="220"/>
        <v>41914.166666666664</v>
      </c>
      <c r="K3526">
        <v>1409336373</v>
      </c>
      <c r="L3526" s="10">
        <f t="shared" si="221"/>
        <v>41899.76357638889</v>
      </c>
      <c r="M3526" t="b">
        <v>0</v>
      </c>
      <c r="N3526">
        <v>74</v>
      </c>
      <c r="O3526" t="b">
        <v>1</v>
      </c>
      <c r="P3526" t="s">
        <v>8271</v>
      </c>
      <c r="Q3526" s="6">
        <f>E3526/D3526</f>
        <v>1.0156000000000001</v>
      </c>
      <c r="R3526">
        <f>IFERROR(ROUND(E3526/N3526,0),0)</f>
        <v>137</v>
      </c>
      <c r="S3526" t="str">
        <f t="shared" si="222"/>
        <v>theater</v>
      </c>
      <c r="T3526" t="str">
        <f t="shared" si="223"/>
        <v>plays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0">
        <f t="shared" si="220"/>
        <v>42244.666666666672</v>
      </c>
      <c r="K3527">
        <v>1438188106</v>
      </c>
      <c r="L3527" s="10">
        <f t="shared" si="221"/>
        <v>42233.6956712963</v>
      </c>
      <c r="M3527" t="b">
        <v>0</v>
      </c>
      <c r="N3527">
        <v>7</v>
      </c>
      <c r="O3527" t="b">
        <v>1</v>
      </c>
      <c r="P3527" t="s">
        <v>8271</v>
      </c>
      <c r="Q3527" s="6">
        <f>E3527/D3527</f>
        <v>1.06</v>
      </c>
      <c r="R3527">
        <f>IFERROR(ROUND(E3527/N3527,0),0)</f>
        <v>76</v>
      </c>
      <c r="S3527" t="str">
        <f t="shared" si="222"/>
        <v>theater</v>
      </c>
      <c r="T3527" t="str">
        <f t="shared" si="223"/>
        <v>plays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0">
        <f t="shared" si="220"/>
        <v>42507.249305555553</v>
      </c>
      <c r="K3528">
        <v>1459411371</v>
      </c>
      <c r="L3528" s="10">
        <f t="shared" si="221"/>
        <v>42479.335312499999</v>
      </c>
      <c r="M3528" t="b">
        <v>0</v>
      </c>
      <c r="N3528">
        <v>34</v>
      </c>
      <c r="O3528" t="b">
        <v>1</v>
      </c>
      <c r="P3528" t="s">
        <v>8271</v>
      </c>
      <c r="Q3528" s="6">
        <f>E3528/D3528</f>
        <v>1.02</v>
      </c>
      <c r="R3528">
        <f>IFERROR(ROUND(E3528/N3528,0),0)</f>
        <v>99</v>
      </c>
      <c r="S3528" t="str">
        <f t="shared" si="222"/>
        <v>theater</v>
      </c>
      <c r="T3528" t="str">
        <f t="shared" si="223"/>
        <v>plays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0">
        <f t="shared" si="220"/>
        <v>42215.165972222225</v>
      </c>
      <c r="K3529">
        <v>1434069205</v>
      </c>
      <c r="L3529" s="10">
        <f t="shared" si="221"/>
        <v>42186.023206018523</v>
      </c>
      <c r="M3529" t="b">
        <v>0</v>
      </c>
      <c r="N3529">
        <v>86</v>
      </c>
      <c r="O3529" t="b">
        <v>1</v>
      </c>
      <c r="P3529" t="s">
        <v>8271</v>
      </c>
      <c r="Q3529" s="6">
        <f>E3529/D3529</f>
        <v>1.1691666666666667</v>
      </c>
      <c r="R3529">
        <f>IFERROR(ROUND(E3529/N3529,0),0)</f>
        <v>82</v>
      </c>
      <c r="S3529" t="str">
        <f t="shared" si="222"/>
        <v>theater</v>
      </c>
      <c r="T3529" t="str">
        <f t="shared" si="223"/>
        <v>plays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0">
        <f t="shared" si="220"/>
        <v>42772.50136574074</v>
      </c>
      <c r="K3530">
        <v>1483012918</v>
      </c>
      <c r="L3530" s="10">
        <f t="shared" si="221"/>
        <v>42752.50136574074</v>
      </c>
      <c r="M3530" t="b">
        <v>0</v>
      </c>
      <c r="N3530">
        <v>37</v>
      </c>
      <c r="O3530" t="b">
        <v>1</v>
      </c>
      <c r="P3530" t="s">
        <v>8271</v>
      </c>
      <c r="Q3530" s="6">
        <f>E3530/D3530</f>
        <v>1.0115151515151515</v>
      </c>
      <c r="R3530">
        <f>IFERROR(ROUND(E3530/N3530,0),0)</f>
        <v>45</v>
      </c>
      <c r="S3530" t="str">
        <f t="shared" si="222"/>
        <v>theater</v>
      </c>
      <c r="T3530" t="str">
        <f t="shared" si="223"/>
        <v>plays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0">
        <f t="shared" si="220"/>
        <v>42217.041666666672</v>
      </c>
      <c r="K3531">
        <v>1434997018</v>
      </c>
      <c r="L3531" s="10">
        <f t="shared" si="221"/>
        <v>42196.761782407411</v>
      </c>
      <c r="M3531" t="b">
        <v>0</v>
      </c>
      <c r="N3531">
        <v>18</v>
      </c>
      <c r="O3531" t="b">
        <v>1</v>
      </c>
      <c r="P3531" t="s">
        <v>8271</v>
      </c>
      <c r="Q3531" s="6">
        <f>E3531/D3531</f>
        <v>1.32</v>
      </c>
      <c r="R3531">
        <f>IFERROR(ROUND(E3531/N3531,0),0)</f>
        <v>37</v>
      </c>
      <c r="S3531" t="str">
        <f t="shared" si="222"/>
        <v>theater</v>
      </c>
      <c r="T3531" t="str">
        <f t="shared" si="223"/>
        <v>plays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0">
        <f t="shared" si="220"/>
        <v>42489.833333333328</v>
      </c>
      <c r="K3532">
        <v>1457881057</v>
      </c>
      <c r="L3532" s="10">
        <f t="shared" si="221"/>
        <v>42461.623344907406</v>
      </c>
      <c r="M3532" t="b">
        <v>0</v>
      </c>
      <c r="N3532">
        <v>22</v>
      </c>
      <c r="O3532" t="b">
        <v>1</v>
      </c>
      <c r="P3532" t="s">
        <v>8271</v>
      </c>
      <c r="Q3532" s="6">
        <f>E3532/D3532</f>
        <v>1</v>
      </c>
      <c r="R3532">
        <f>IFERROR(ROUND(E3532/N3532,0),0)</f>
        <v>125</v>
      </c>
      <c r="S3532" t="str">
        <f t="shared" si="222"/>
        <v>theater</v>
      </c>
      <c r="T3532" t="str">
        <f t="shared" si="223"/>
        <v>plays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0">
        <f t="shared" si="220"/>
        <v>42570.654328703706</v>
      </c>
      <c r="K3533">
        <v>1464709334</v>
      </c>
      <c r="L3533" s="10">
        <f t="shared" si="221"/>
        <v>42540.654328703706</v>
      </c>
      <c r="M3533" t="b">
        <v>0</v>
      </c>
      <c r="N3533">
        <v>26</v>
      </c>
      <c r="O3533" t="b">
        <v>1</v>
      </c>
      <c r="P3533" t="s">
        <v>8271</v>
      </c>
      <c r="Q3533" s="6">
        <f>E3533/D3533</f>
        <v>1.28</v>
      </c>
      <c r="R3533">
        <f>IFERROR(ROUND(E3533/N3533,0),0)</f>
        <v>49</v>
      </c>
      <c r="S3533" t="str">
        <f t="shared" si="222"/>
        <v>theater</v>
      </c>
      <c r="T3533" t="str">
        <f t="shared" si="223"/>
        <v>plays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0">
        <f t="shared" si="220"/>
        <v>41919.165972222225</v>
      </c>
      <c r="K3534">
        <v>1409667827</v>
      </c>
      <c r="L3534" s="10">
        <f t="shared" si="221"/>
        <v>41903.599849537037</v>
      </c>
      <c r="M3534" t="b">
        <v>0</v>
      </c>
      <c r="N3534">
        <v>27</v>
      </c>
      <c r="O3534" t="b">
        <v>1</v>
      </c>
      <c r="P3534" t="s">
        <v>8271</v>
      </c>
      <c r="Q3534" s="6">
        <f>E3534/D3534</f>
        <v>1.1895833333333334</v>
      </c>
      <c r="R3534">
        <f>IFERROR(ROUND(E3534/N3534,0),0)</f>
        <v>42</v>
      </c>
      <c r="S3534" t="str">
        <f t="shared" si="222"/>
        <v>theater</v>
      </c>
      <c r="T3534" t="str">
        <f t="shared" si="223"/>
        <v>plays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0">
        <f t="shared" si="220"/>
        <v>42338.802858796298</v>
      </c>
      <c r="K3535">
        <v>1444673767</v>
      </c>
      <c r="L3535" s="10">
        <f t="shared" si="221"/>
        <v>42308.761192129634</v>
      </c>
      <c r="M3535" t="b">
        <v>0</v>
      </c>
      <c r="N3535">
        <v>8</v>
      </c>
      <c r="O3535" t="b">
        <v>1</v>
      </c>
      <c r="P3535" t="s">
        <v>8271</v>
      </c>
      <c r="Q3535" s="6">
        <f>E3535/D3535</f>
        <v>1.262</v>
      </c>
      <c r="R3535">
        <f>IFERROR(ROUND(E3535/N3535,0),0)</f>
        <v>79</v>
      </c>
      <c r="S3535" t="str">
        <f t="shared" si="222"/>
        <v>theater</v>
      </c>
      <c r="T3535" t="str">
        <f t="shared" si="223"/>
        <v>plays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0">
        <f t="shared" si="220"/>
        <v>42297.6252662037</v>
      </c>
      <c r="K3536">
        <v>1440687623</v>
      </c>
      <c r="L3536" s="10">
        <f t="shared" si="221"/>
        <v>42262.6252662037</v>
      </c>
      <c r="M3536" t="b">
        <v>0</v>
      </c>
      <c r="N3536">
        <v>204</v>
      </c>
      <c r="O3536" t="b">
        <v>1</v>
      </c>
      <c r="P3536" t="s">
        <v>8271</v>
      </c>
      <c r="Q3536" s="6">
        <f>E3536/D3536</f>
        <v>1.5620000000000001</v>
      </c>
      <c r="R3536">
        <f>IFERROR(ROUND(E3536/N3536,0),0)</f>
        <v>38</v>
      </c>
      <c r="S3536" t="str">
        <f t="shared" si="222"/>
        <v>theater</v>
      </c>
      <c r="T3536" t="str">
        <f t="shared" si="223"/>
        <v>plays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0">
        <f t="shared" si="220"/>
        <v>42298.75</v>
      </c>
      <c r="K3537">
        <v>1441120910</v>
      </c>
      <c r="L3537" s="10">
        <f t="shared" si="221"/>
        <v>42267.640162037038</v>
      </c>
      <c r="M3537" t="b">
        <v>0</v>
      </c>
      <c r="N3537">
        <v>46</v>
      </c>
      <c r="O3537" t="b">
        <v>1</v>
      </c>
      <c r="P3537" t="s">
        <v>8271</v>
      </c>
      <c r="Q3537" s="6">
        <f>E3537/D3537</f>
        <v>1.0315000000000001</v>
      </c>
      <c r="R3537">
        <f>IFERROR(ROUND(E3537/N3537,0),0)</f>
        <v>45</v>
      </c>
      <c r="S3537" t="str">
        <f t="shared" si="222"/>
        <v>theater</v>
      </c>
      <c r="T3537" t="str">
        <f t="shared" si="223"/>
        <v>plays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0">
        <f t="shared" si="220"/>
        <v>42377.499305555553</v>
      </c>
      <c r="K3538">
        <v>1448040425</v>
      </c>
      <c r="L3538" s="10">
        <f t="shared" si="221"/>
        <v>42347.727141203708</v>
      </c>
      <c r="M3538" t="b">
        <v>0</v>
      </c>
      <c r="N3538">
        <v>17</v>
      </c>
      <c r="O3538" t="b">
        <v>1</v>
      </c>
      <c r="P3538" t="s">
        <v>8271</v>
      </c>
      <c r="Q3538" s="6">
        <f>E3538/D3538</f>
        <v>1.5333333333333334</v>
      </c>
      <c r="R3538">
        <f>IFERROR(ROUND(E3538/N3538,0),0)</f>
        <v>14</v>
      </c>
      <c r="S3538" t="str">
        <f t="shared" si="222"/>
        <v>theater</v>
      </c>
      <c r="T3538" t="str">
        <f t="shared" si="223"/>
        <v>plays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0">
        <f t="shared" si="220"/>
        <v>41979.332638888889</v>
      </c>
      <c r="K3539">
        <v>1413016216</v>
      </c>
      <c r="L3539" s="10">
        <f t="shared" si="221"/>
        <v>41942.354351851856</v>
      </c>
      <c r="M3539" t="b">
        <v>0</v>
      </c>
      <c r="N3539">
        <v>28</v>
      </c>
      <c r="O3539" t="b">
        <v>1</v>
      </c>
      <c r="P3539" t="s">
        <v>8271</v>
      </c>
      <c r="Q3539" s="6">
        <f>E3539/D3539</f>
        <v>1.8044444444444445</v>
      </c>
      <c r="R3539">
        <f>IFERROR(ROUND(E3539/N3539,0),0)</f>
        <v>44</v>
      </c>
      <c r="S3539" t="str">
        <f t="shared" si="222"/>
        <v>theater</v>
      </c>
      <c r="T3539" t="str">
        <f t="shared" si="223"/>
        <v>plays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0">
        <f t="shared" si="220"/>
        <v>42618.420601851853</v>
      </c>
      <c r="K3540">
        <v>1469009140</v>
      </c>
      <c r="L3540" s="10">
        <f t="shared" si="221"/>
        <v>42590.420601851853</v>
      </c>
      <c r="M3540" t="b">
        <v>0</v>
      </c>
      <c r="N3540">
        <v>83</v>
      </c>
      <c r="O3540" t="b">
        <v>1</v>
      </c>
      <c r="P3540" t="s">
        <v>8271</v>
      </c>
      <c r="Q3540" s="6">
        <f>E3540/D3540</f>
        <v>1.2845</v>
      </c>
      <c r="R3540">
        <f>IFERROR(ROUND(E3540/N3540,0),0)</f>
        <v>31</v>
      </c>
      <c r="S3540" t="str">
        <f t="shared" si="222"/>
        <v>theater</v>
      </c>
      <c r="T3540" t="str">
        <f t="shared" si="223"/>
        <v>plays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0">
        <f t="shared" si="220"/>
        <v>42640.756041666667</v>
      </c>
      <c r="K3541">
        <v>1471543722</v>
      </c>
      <c r="L3541" s="10">
        <f t="shared" si="221"/>
        <v>42619.756041666667</v>
      </c>
      <c r="M3541" t="b">
        <v>0</v>
      </c>
      <c r="N3541">
        <v>13</v>
      </c>
      <c r="O3541" t="b">
        <v>1</v>
      </c>
      <c r="P3541" t="s">
        <v>8271</v>
      </c>
      <c r="Q3541" s="6">
        <f>E3541/D3541</f>
        <v>1.1966666666666668</v>
      </c>
      <c r="R3541">
        <f>IFERROR(ROUND(E3541/N3541,0),0)</f>
        <v>55</v>
      </c>
      <c r="S3541" t="str">
        <f t="shared" si="222"/>
        <v>theater</v>
      </c>
      <c r="T3541" t="str">
        <f t="shared" si="223"/>
        <v>plays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0">
        <f t="shared" si="220"/>
        <v>42566.003368055557</v>
      </c>
      <c r="K3542">
        <v>1464307491</v>
      </c>
      <c r="L3542" s="10">
        <f t="shared" si="221"/>
        <v>42536.003368055557</v>
      </c>
      <c r="M3542" t="b">
        <v>0</v>
      </c>
      <c r="N3542">
        <v>8</v>
      </c>
      <c r="O3542" t="b">
        <v>1</v>
      </c>
      <c r="P3542" t="s">
        <v>8271</v>
      </c>
      <c r="Q3542" s="6">
        <f>E3542/D3542</f>
        <v>1.23</v>
      </c>
      <c r="R3542">
        <f>IFERROR(ROUND(E3542/N3542,0),0)</f>
        <v>46</v>
      </c>
      <c r="S3542" t="str">
        <f t="shared" si="222"/>
        <v>theater</v>
      </c>
      <c r="T3542" t="str">
        <f t="shared" si="223"/>
        <v>plays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0">
        <f t="shared" si="220"/>
        <v>42266.730034722219</v>
      </c>
      <c r="K3543">
        <v>1438882275</v>
      </c>
      <c r="L3543" s="10">
        <f t="shared" si="221"/>
        <v>42241.730034722219</v>
      </c>
      <c r="M3543" t="b">
        <v>0</v>
      </c>
      <c r="N3543">
        <v>32</v>
      </c>
      <c r="O3543" t="b">
        <v>1</v>
      </c>
      <c r="P3543" t="s">
        <v>8271</v>
      </c>
      <c r="Q3543" s="6">
        <f>E3543/D3543</f>
        <v>1.05</v>
      </c>
      <c r="R3543">
        <f>IFERROR(ROUND(E3543/N3543,0),0)</f>
        <v>39</v>
      </c>
      <c r="S3543" t="str">
        <f t="shared" si="222"/>
        <v>theater</v>
      </c>
      <c r="T3543" t="str">
        <f t="shared" si="223"/>
        <v>plays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0">
        <f t="shared" si="220"/>
        <v>41908.599791666667</v>
      </c>
      <c r="K3544">
        <v>1404915822</v>
      </c>
      <c r="L3544" s="10">
        <f t="shared" si="221"/>
        <v>41848.599791666667</v>
      </c>
      <c r="M3544" t="b">
        <v>0</v>
      </c>
      <c r="N3544">
        <v>85</v>
      </c>
      <c r="O3544" t="b">
        <v>1</v>
      </c>
      <c r="P3544" t="s">
        <v>8271</v>
      </c>
      <c r="Q3544" s="6">
        <f>E3544/D3544</f>
        <v>1.0223636363636364</v>
      </c>
      <c r="R3544">
        <f>IFERROR(ROUND(E3544/N3544,0),0)</f>
        <v>66</v>
      </c>
      <c r="S3544" t="str">
        <f t="shared" si="222"/>
        <v>theater</v>
      </c>
      <c r="T3544" t="str">
        <f t="shared" si="223"/>
        <v>plays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0">
        <f t="shared" si="220"/>
        <v>42199.755312499998</v>
      </c>
      <c r="K3545">
        <v>1432663659</v>
      </c>
      <c r="L3545" s="10">
        <f t="shared" si="221"/>
        <v>42169.755312499998</v>
      </c>
      <c r="M3545" t="b">
        <v>0</v>
      </c>
      <c r="N3545">
        <v>29</v>
      </c>
      <c r="O3545" t="b">
        <v>1</v>
      </c>
      <c r="P3545" t="s">
        <v>8271</v>
      </c>
      <c r="Q3545" s="6">
        <f>E3545/D3545</f>
        <v>1.0466666666666666</v>
      </c>
      <c r="R3545">
        <f>IFERROR(ROUND(E3545/N3545,0),0)</f>
        <v>54</v>
      </c>
      <c r="S3545" t="str">
        <f t="shared" si="222"/>
        <v>theater</v>
      </c>
      <c r="T3545" t="str">
        <f t="shared" si="223"/>
        <v>plays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0">
        <f t="shared" si="220"/>
        <v>42089.831678240742</v>
      </c>
      <c r="K3546">
        <v>1423166257</v>
      </c>
      <c r="L3546" s="10">
        <f t="shared" si="221"/>
        <v>42059.831678240742</v>
      </c>
      <c r="M3546" t="b">
        <v>0</v>
      </c>
      <c r="N3546">
        <v>24</v>
      </c>
      <c r="O3546" t="b">
        <v>1</v>
      </c>
      <c r="P3546" t="s">
        <v>8271</v>
      </c>
      <c r="Q3546" s="6">
        <f>E3546/D3546</f>
        <v>1</v>
      </c>
      <c r="R3546">
        <f>IFERROR(ROUND(E3546/N3546,0),0)</f>
        <v>104</v>
      </c>
      <c r="S3546" t="str">
        <f t="shared" si="222"/>
        <v>theater</v>
      </c>
      <c r="T3546" t="str">
        <f t="shared" si="223"/>
        <v>plays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0">
        <f t="shared" si="220"/>
        <v>42124.807395833333</v>
      </c>
      <c r="K3547">
        <v>1426188159</v>
      </c>
      <c r="L3547" s="10">
        <f t="shared" si="221"/>
        <v>42094.807395833333</v>
      </c>
      <c r="M3547" t="b">
        <v>0</v>
      </c>
      <c r="N3547">
        <v>8</v>
      </c>
      <c r="O3547" t="b">
        <v>1</v>
      </c>
      <c r="P3547" t="s">
        <v>8271</v>
      </c>
      <c r="Q3547" s="6">
        <f>E3547/D3547</f>
        <v>1.004</v>
      </c>
      <c r="R3547">
        <f>IFERROR(ROUND(E3547/N3547,0),0)</f>
        <v>31</v>
      </c>
      <c r="S3547" t="str">
        <f t="shared" si="222"/>
        <v>theater</v>
      </c>
      <c r="T3547" t="str">
        <f t="shared" si="223"/>
        <v>plays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0">
        <f t="shared" si="220"/>
        <v>42114.165972222225</v>
      </c>
      <c r="K3548">
        <v>1426002684</v>
      </c>
      <c r="L3548" s="10">
        <f t="shared" si="221"/>
        <v>42092.660694444443</v>
      </c>
      <c r="M3548" t="b">
        <v>0</v>
      </c>
      <c r="N3548">
        <v>19</v>
      </c>
      <c r="O3548" t="b">
        <v>1</v>
      </c>
      <c r="P3548" t="s">
        <v>8271</v>
      </c>
      <c r="Q3548" s="6">
        <f>E3548/D3548</f>
        <v>1.0227272727272727</v>
      </c>
      <c r="R3548">
        <f>IFERROR(ROUND(E3548/N3548,0),0)</f>
        <v>59</v>
      </c>
      <c r="S3548" t="str">
        <f t="shared" si="222"/>
        <v>theater</v>
      </c>
      <c r="T3548" t="str">
        <f t="shared" si="223"/>
        <v>plays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0">
        <f t="shared" si="220"/>
        <v>42523.165972222225</v>
      </c>
      <c r="K3549">
        <v>1461117201</v>
      </c>
      <c r="L3549" s="10">
        <f t="shared" si="221"/>
        <v>42499.078715277778</v>
      </c>
      <c r="M3549" t="b">
        <v>0</v>
      </c>
      <c r="N3549">
        <v>336</v>
      </c>
      <c r="O3549" t="b">
        <v>1</v>
      </c>
      <c r="P3549" t="s">
        <v>8271</v>
      </c>
      <c r="Q3549" s="6">
        <f>E3549/D3549</f>
        <v>1.1440928571428572</v>
      </c>
      <c r="R3549">
        <f>IFERROR(ROUND(E3549/N3549,0),0)</f>
        <v>119</v>
      </c>
      <c r="S3549" t="str">
        <f t="shared" si="222"/>
        <v>theater</v>
      </c>
      <c r="T3549" t="str">
        <f t="shared" si="223"/>
        <v>plays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0">
        <f t="shared" si="220"/>
        <v>42453.041666666672</v>
      </c>
      <c r="K3550">
        <v>1455230214</v>
      </c>
      <c r="L3550" s="10">
        <f t="shared" si="221"/>
        <v>42430.942291666666</v>
      </c>
      <c r="M3550" t="b">
        <v>0</v>
      </c>
      <c r="N3550">
        <v>13</v>
      </c>
      <c r="O3550" t="b">
        <v>1</v>
      </c>
      <c r="P3550" t="s">
        <v>8271</v>
      </c>
      <c r="Q3550" s="6">
        <f>E3550/D3550</f>
        <v>1.019047619047619</v>
      </c>
      <c r="R3550">
        <f>IFERROR(ROUND(E3550/N3550,0),0)</f>
        <v>165</v>
      </c>
      <c r="S3550" t="str">
        <f t="shared" si="222"/>
        <v>theater</v>
      </c>
      <c r="T3550" t="str">
        <f t="shared" si="223"/>
        <v>plays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0">
        <f t="shared" si="220"/>
        <v>42270.394363425927</v>
      </c>
      <c r="K3551">
        <v>1438939673</v>
      </c>
      <c r="L3551" s="10">
        <f t="shared" si="221"/>
        <v>42242.394363425927</v>
      </c>
      <c r="M3551" t="b">
        <v>0</v>
      </c>
      <c r="N3551">
        <v>42</v>
      </c>
      <c r="O3551" t="b">
        <v>1</v>
      </c>
      <c r="P3551" t="s">
        <v>8271</v>
      </c>
      <c r="Q3551" s="6">
        <f>E3551/D3551</f>
        <v>1.02</v>
      </c>
      <c r="R3551">
        <f>IFERROR(ROUND(E3551/N3551,0),0)</f>
        <v>24</v>
      </c>
      <c r="S3551" t="str">
        <f t="shared" si="222"/>
        <v>theater</v>
      </c>
      <c r="T3551" t="str">
        <f t="shared" si="223"/>
        <v>plays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0">
        <f t="shared" si="220"/>
        <v>42511.893495370372</v>
      </c>
      <c r="K3552">
        <v>1459632398</v>
      </c>
      <c r="L3552" s="10">
        <f t="shared" si="221"/>
        <v>42481.893495370372</v>
      </c>
      <c r="M3552" t="b">
        <v>0</v>
      </c>
      <c r="N3552">
        <v>64</v>
      </c>
      <c r="O3552" t="b">
        <v>1</v>
      </c>
      <c r="P3552" t="s">
        <v>8271</v>
      </c>
      <c r="Q3552" s="6">
        <f>E3552/D3552</f>
        <v>1.048</v>
      </c>
      <c r="R3552">
        <f>IFERROR(ROUND(E3552/N3552,0),0)</f>
        <v>41</v>
      </c>
      <c r="S3552" t="str">
        <f t="shared" si="222"/>
        <v>theater</v>
      </c>
      <c r="T3552" t="str">
        <f t="shared" si="223"/>
        <v>plays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0">
        <f t="shared" si="220"/>
        <v>41800.921527777777</v>
      </c>
      <c r="K3553">
        <v>1398342170</v>
      </c>
      <c r="L3553" s="10">
        <f t="shared" si="221"/>
        <v>41772.515856481477</v>
      </c>
      <c r="M3553" t="b">
        <v>0</v>
      </c>
      <c r="N3553">
        <v>25</v>
      </c>
      <c r="O3553" t="b">
        <v>1</v>
      </c>
      <c r="P3553" t="s">
        <v>8271</v>
      </c>
      <c r="Q3553" s="6">
        <f>E3553/D3553</f>
        <v>1.0183333333333333</v>
      </c>
      <c r="R3553">
        <f>IFERROR(ROUND(E3553/N3553,0),0)</f>
        <v>61</v>
      </c>
      <c r="S3553" t="str">
        <f t="shared" si="222"/>
        <v>theater</v>
      </c>
      <c r="T3553" t="str">
        <f t="shared" si="223"/>
        <v>plays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0">
        <f t="shared" si="220"/>
        <v>41837.587083333332</v>
      </c>
      <c r="K3554">
        <v>1401372324</v>
      </c>
      <c r="L3554" s="10">
        <f t="shared" si="221"/>
        <v>41807.587083333332</v>
      </c>
      <c r="M3554" t="b">
        <v>0</v>
      </c>
      <c r="N3554">
        <v>20</v>
      </c>
      <c r="O3554" t="b">
        <v>1</v>
      </c>
      <c r="P3554" t="s">
        <v>8271</v>
      </c>
      <c r="Q3554" s="6">
        <f>E3554/D3554</f>
        <v>1</v>
      </c>
      <c r="R3554">
        <f>IFERROR(ROUND(E3554/N3554,0),0)</f>
        <v>39</v>
      </c>
      <c r="S3554" t="str">
        <f t="shared" si="222"/>
        <v>theater</v>
      </c>
      <c r="T3554" t="str">
        <f t="shared" si="223"/>
        <v>plays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0">
        <f t="shared" si="220"/>
        <v>42247</v>
      </c>
      <c r="K3555">
        <v>1436575280</v>
      </c>
      <c r="L3555" s="10">
        <f t="shared" si="221"/>
        <v>42215.028703703705</v>
      </c>
      <c r="M3555" t="b">
        <v>0</v>
      </c>
      <c r="N3555">
        <v>104</v>
      </c>
      <c r="O3555" t="b">
        <v>1</v>
      </c>
      <c r="P3555" t="s">
        <v>8271</v>
      </c>
      <c r="Q3555" s="6">
        <f>E3555/D3555</f>
        <v>1.0627272727272727</v>
      </c>
      <c r="R3555">
        <f>IFERROR(ROUND(E3555/N3555,0),0)</f>
        <v>56</v>
      </c>
      <c r="S3555" t="str">
        <f t="shared" si="222"/>
        <v>theater</v>
      </c>
      <c r="T3555" t="str">
        <f t="shared" si="223"/>
        <v>plays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0">
        <f t="shared" si="220"/>
        <v>42065.708333333328</v>
      </c>
      <c r="K3556">
        <v>1421025159</v>
      </c>
      <c r="L3556" s="10">
        <f t="shared" si="221"/>
        <v>42035.050451388888</v>
      </c>
      <c r="M3556" t="b">
        <v>0</v>
      </c>
      <c r="N3556">
        <v>53</v>
      </c>
      <c r="O3556" t="b">
        <v>1</v>
      </c>
      <c r="P3556" t="s">
        <v>8271</v>
      </c>
      <c r="Q3556" s="6">
        <f>E3556/D3556</f>
        <v>1.1342219999999998</v>
      </c>
      <c r="R3556">
        <f>IFERROR(ROUND(E3556/N3556,0),0)</f>
        <v>107</v>
      </c>
      <c r="S3556" t="str">
        <f t="shared" si="222"/>
        <v>theater</v>
      </c>
      <c r="T3556" t="str">
        <f t="shared" si="223"/>
        <v>plays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0">
        <f t="shared" si="220"/>
        <v>42710.483726851853</v>
      </c>
      <c r="K3557">
        <v>1476786994</v>
      </c>
      <c r="L3557" s="10">
        <f t="shared" si="221"/>
        <v>42680.442060185189</v>
      </c>
      <c r="M3557" t="b">
        <v>0</v>
      </c>
      <c r="N3557">
        <v>14</v>
      </c>
      <c r="O3557" t="b">
        <v>1</v>
      </c>
      <c r="P3557" t="s">
        <v>8271</v>
      </c>
      <c r="Q3557" s="6">
        <f>E3557/D3557</f>
        <v>1</v>
      </c>
      <c r="R3557">
        <f>IFERROR(ROUND(E3557/N3557,0),0)</f>
        <v>171</v>
      </c>
      <c r="S3557" t="str">
        <f t="shared" si="222"/>
        <v>theater</v>
      </c>
      <c r="T3557" t="str">
        <f t="shared" si="223"/>
        <v>plays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0">
        <f t="shared" si="220"/>
        <v>41887.649583333332</v>
      </c>
      <c r="K3558">
        <v>1403105724</v>
      </c>
      <c r="L3558" s="10">
        <f t="shared" si="221"/>
        <v>41827.649583333332</v>
      </c>
      <c r="M3558" t="b">
        <v>0</v>
      </c>
      <c r="N3558">
        <v>20</v>
      </c>
      <c r="O3558" t="b">
        <v>1</v>
      </c>
      <c r="P3558" t="s">
        <v>8271</v>
      </c>
      <c r="Q3558" s="6">
        <f>E3558/D3558</f>
        <v>1.0045454545454546</v>
      </c>
      <c r="R3558">
        <f>IFERROR(ROUND(E3558/N3558,0),0)</f>
        <v>111</v>
      </c>
      <c r="S3558" t="str">
        <f t="shared" si="222"/>
        <v>theater</v>
      </c>
      <c r="T3558" t="str">
        <f t="shared" si="223"/>
        <v>plays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0">
        <f t="shared" si="220"/>
        <v>41783.276747685188</v>
      </c>
      <c r="K3559">
        <v>1396334311</v>
      </c>
      <c r="L3559" s="10">
        <f t="shared" si="221"/>
        <v>41749.276747685188</v>
      </c>
      <c r="M3559" t="b">
        <v>0</v>
      </c>
      <c r="N3559">
        <v>558</v>
      </c>
      <c r="O3559" t="b">
        <v>1</v>
      </c>
      <c r="P3559" t="s">
        <v>8271</v>
      </c>
      <c r="Q3559" s="6">
        <f>E3559/D3559</f>
        <v>1.0003599999999999</v>
      </c>
      <c r="R3559">
        <f>IFERROR(ROUND(E3559/N3559,0),0)</f>
        <v>179</v>
      </c>
      <c r="S3559" t="str">
        <f t="shared" si="222"/>
        <v>theater</v>
      </c>
      <c r="T3559" t="str">
        <f t="shared" si="223"/>
        <v>plays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0">
        <f t="shared" si="220"/>
        <v>42200.875</v>
      </c>
      <c r="K3560">
        <v>1431718575</v>
      </c>
      <c r="L3560" s="10">
        <f t="shared" si="221"/>
        <v>42158.816840277781</v>
      </c>
      <c r="M3560" t="b">
        <v>0</v>
      </c>
      <c r="N3560">
        <v>22</v>
      </c>
      <c r="O3560" t="b">
        <v>1</v>
      </c>
      <c r="P3560" t="s">
        <v>8271</v>
      </c>
      <c r="Q3560" s="6">
        <f>E3560/D3560</f>
        <v>1.44</v>
      </c>
      <c r="R3560">
        <f>IFERROR(ROUND(E3560/N3560,0),0)</f>
        <v>23</v>
      </c>
      <c r="S3560" t="str">
        <f t="shared" si="222"/>
        <v>theater</v>
      </c>
      <c r="T3560" t="str">
        <f t="shared" si="223"/>
        <v>plays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0">
        <f t="shared" si="220"/>
        <v>42235.373611111107</v>
      </c>
      <c r="K3561">
        <v>1436408308</v>
      </c>
      <c r="L3561" s="10">
        <f t="shared" si="221"/>
        <v>42213.096157407403</v>
      </c>
      <c r="M3561" t="b">
        <v>0</v>
      </c>
      <c r="N3561">
        <v>24</v>
      </c>
      <c r="O3561" t="b">
        <v>1</v>
      </c>
      <c r="P3561" t="s">
        <v>8271</v>
      </c>
      <c r="Q3561" s="6">
        <f>E3561/D3561</f>
        <v>1.0349999999999999</v>
      </c>
      <c r="R3561">
        <f>IFERROR(ROUND(E3561/N3561,0),0)</f>
        <v>43</v>
      </c>
      <c r="S3561" t="str">
        <f t="shared" si="222"/>
        <v>theater</v>
      </c>
      <c r="T3561" t="str">
        <f t="shared" si="223"/>
        <v>plays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0">
        <f t="shared" si="220"/>
        <v>42170.114583333328</v>
      </c>
      <c r="K3562">
        <v>1429651266</v>
      </c>
      <c r="L3562" s="10">
        <f t="shared" si="221"/>
        <v>42134.889652777776</v>
      </c>
      <c r="M3562" t="b">
        <v>0</v>
      </c>
      <c r="N3562">
        <v>74</v>
      </c>
      <c r="O3562" t="b">
        <v>1</v>
      </c>
      <c r="P3562" t="s">
        <v>8271</v>
      </c>
      <c r="Q3562" s="6">
        <f>E3562/D3562</f>
        <v>1.0843750000000001</v>
      </c>
      <c r="R3562">
        <f>IFERROR(ROUND(E3562/N3562,0),0)</f>
        <v>47</v>
      </c>
      <c r="S3562" t="str">
        <f t="shared" si="222"/>
        <v>theater</v>
      </c>
      <c r="T3562" t="str">
        <f t="shared" si="223"/>
        <v>plays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0">
        <f t="shared" si="220"/>
        <v>42240.775000000001</v>
      </c>
      <c r="K3563">
        <v>1437236378</v>
      </c>
      <c r="L3563" s="10">
        <f t="shared" si="221"/>
        <v>42222.680300925931</v>
      </c>
      <c r="M3563" t="b">
        <v>0</v>
      </c>
      <c r="N3563">
        <v>54</v>
      </c>
      <c r="O3563" t="b">
        <v>1</v>
      </c>
      <c r="P3563" t="s">
        <v>8271</v>
      </c>
      <c r="Q3563" s="6">
        <f>E3563/D3563</f>
        <v>1.024</v>
      </c>
      <c r="R3563">
        <f>IFERROR(ROUND(E3563/N3563,0),0)</f>
        <v>47</v>
      </c>
      <c r="S3563" t="str">
        <f t="shared" si="222"/>
        <v>theater</v>
      </c>
      <c r="T3563" t="str">
        <f t="shared" si="223"/>
        <v>plays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0">
        <f t="shared" si="220"/>
        <v>42461.916666666672</v>
      </c>
      <c r="K3564">
        <v>1457115427</v>
      </c>
      <c r="L3564" s="10">
        <f t="shared" si="221"/>
        <v>42452.761886574073</v>
      </c>
      <c r="M3564" t="b">
        <v>0</v>
      </c>
      <c r="N3564">
        <v>31</v>
      </c>
      <c r="O3564" t="b">
        <v>1</v>
      </c>
      <c r="P3564" t="s">
        <v>8271</v>
      </c>
      <c r="Q3564" s="6">
        <f>E3564/D3564</f>
        <v>1.4888888888888889</v>
      </c>
      <c r="R3564">
        <f>IFERROR(ROUND(E3564/N3564,0),0)</f>
        <v>15</v>
      </c>
      <c r="S3564" t="str">
        <f t="shared" si="222"/>
        <v>theater</v>
      </c>
      <c r="T3564" t="str">
        <f t="shared" si="223"/>
        <v>plays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0">
        <f t="shared" si="220"/>
        <v>42602.791666666672</v>
      </c>
      <c r="K3565">
        <v>1467648456</v>
      </c>
      <c r="L3565" s="10">
        <f t="shared" si="221"/>
        <v>42574.671944444446</v>
      </c>
      <c r="M3565" t="b">
        <v>0</v>
      </c>
      <c r="N3565">
        <v>25</v>
      </c>
      <c r="O3565" t="b">
        <v>1</v>
      </c>
      <c r="P3565" t="s">
        <v>8271</v>
      </c>
      <c r="Q3565" s="6">
        <f>E3565/D3565</f>
        <v>1.0549000000000002</v>
      </c>
      <c r="R3565">
        <f>IFERROR(ROUND(E3565/N3565,0),0)</f>
        <v>21</v>
      </c>
      <c r="S3565" t="str">
        <f t="shared" si="222"/>
        <v>theater</v>
      </c>
      <c r="T3565" t="str">
        <f t="shared" si="223"/>
        <v>plays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0">
        <f t="shared" si="220"/>
        <v>42301.666666666672</v>
      </c>
      <c r="K3566">
        <v>1440082649</v>
      </c>
      <c r="L3566" s="10">
        <f t="shared" si="221"/>
        <v>42255.623252314814</v>
      </c>
      <c r="M3566" t="b">
        <v>0</v>
      </c>
      <c r="N3566">
        <v>17</v>
      </c>
      <c r="O3566" t="b">
        <v>1</v>
      </c>
      <c r="P3566" t="s">
        <v>8271</v>
      </c>
      <c r="Q3566" s="6">
        <f>E3566/D3566</f>
        <v>1.0049999999999999</v>
      </c>
      <c r="R3566">
        <f>IFERROR(ROUND(E3566/N3566,0),0)</f>
        <v>59</v>
      </c>
      <c r="S3566" t="str">
        <f t="shared" si="222"/>
        <v>theater</v>
      </c>
      <c r="T3566" t="str">
        <f t="shared" si="223"/>
        <v>plays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0">
        <f t="shared" si="220"/>
        <v>42023.743148148147</v>
      </c>
      <c r="K3567">
        <v>1417456208</v>
      </c>
      <c r="L3567" s="10">
        <f t="shared" si="221"/>
        <v>41993.743148148147</v>
      </c>
      <c r="M3567" t="b">
        <v>0</v>
      </c>
      <c r="N3567">
        <v>12</v>
      </c>
      <c r="O3567" t="b">
        <v>1</v>
      </c>
      <c r="P3567" t="s">
        <v>8271</v>
      </c>
      <c r="Q3567" s="6">
        <f>E3567/D3567</f>
        <v>1.3055555555555556</v>
      </c>
      <c r="R3567">
        <f>IFERROR(ROUND(E3567/N3567,0),0)</f>
        <v>98</v>
      </c>
      <c r="S3567" t="str">
        <f t="shared" si="222"/>
        <v>theater</v>
      </c>
      <c r="T3567" t="str">
        <f t="shared" si="223"/>
        <v>plays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0">
        <f t="shared" si="220"/>
        <v>42046.507905092592</v>
      </c>
      <c r="K3568">
        <v>1419423083</v>
      </c>
      <c r="L3568" s="10">
        <f t="shared" si="221"/>
        <v>42016.507905092592</v>
      </c>
      <c r="M3568" t="b">
        <v>0</v>
      </c>
      <c r="N3568">
        <v>38</v>
      </c>
      <c r="O3568" t="b">
        <v>1</v>
      </c>
      <c r="P3568" t="s">
        <v>8271</v>
      </c>
      <c r="Q3568" s="6">
        <f>E3568/D3568</f>
        <v>1.0475000000000001</v>
      </c>
      <c r="R3568">
        <f>IFERROR(ROUND(E3568/N3568,0),0)</f>
        <v>55</v>
      </c>
      <c r="S3568" t="str">
        <f t="shared" si="222"/>
        <v>theater</v>
      </c>
      <c r="T3568" t="str">
        <f t="shared" si="223"/>
        <v>plays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0">
        <f t="shared" si="220"/>
        <v>42184.810694444444</v>
      </c>
      <c r="K3569">
        <v>1431372444</v>
      </c>
      <c r="L3569" s="10">
        <f t="shared" si="221"/>
        <v>42154.810694444444</v>
      </c>
      <c r="M3569" t="b">
        <v>0</v>
      </c>
      <c r="N3569">
        <v>41</v>
      </c>
      <c r="O3569" t="b">
        <v>1</v>
      </c>
      <c r="P3569" t="s">
        <v>8271</v>
      </c>
      <c r="Q3569" s="6">
        <f>E3569/D3569</f>
        <v>1.0880000000000001</v>
      </c>
      <c r="R3569">
        <f>IFERROR(ROUND(E3569/N3569,0),0)</f>
        <v>27</v>
      </c>
      <c r="S3569" t="str">
        <f t="shared" si="222"/>
        <v>theater</v>
      </c>
      <c r="T3569" t="str">
        <f t="shared" si="223"/>
        <v>plays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0">
        <f t="shared" si="220"/>
        <v>41918.740671296298</v>
      </c>
      <c r="K3570">
        <v>1408383994</v>
      </c>
      <c r="L3570" s="10">
        <f t="shared" si="221"/>
        <v>41888.740671296298</v>
      </c>
      <c r="M3570" t="b">
        <v>0</v>
      </c>
      <c r="N3570">
        <v>19</v>
      </c>
      <c r="O3570" t="b">
        <v>1</v>
      </c>
      <c r="P3570" t="s">
        <v>8271</v>
      </c>
      <c r="Q3570" s="6">
        <f>E3570/D3570</f>
        <v>1.1100000000000001</v>
      </c>
      <c r="R3570">
        <f>IFERROR(ROUND(E3570/N3570,0),0)</f>
        <v>58</v>
      </c>
      <c r="S3570" t="str">
        <f t="shared" si="222"/>
        <v>theater</v>
      </c>
      <c r="T3570" t="str">
        <f t="shared" si="223"/>
        <v>plays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0">
        <f t="shared" si="220"/>
        <v>42031.688611111109</v>
      </c>
      <c r="K3571">
        <v>1418142696</v>
      </c>
      <c r="L3571" s="10">
        <f t="shared" si="221"/>
        <v>42001.688611111109</v>
      </c>
      <c r="M3571" t="b">
        <v>0</v>
      </c>
      <c r="N3571">
        <v>41</v>
      </c>
      <c r="O3571" t="b">
        <v>1</v>
      </c>
      <c r="P3571" t="s">
        <v>8271</v>
      </c>
      <c r="Q3571" s="6">
        <f>E3571/D3571</f>
        <v>1.0047999999999999</v>
      </c>
      <c r="R3571">
        <f>IFERROR(ROUND(E3571/N3571,0),0)</f>
        <v>123</v>
      </c>
      <c r="S3571" t="str">
        <f t="shared" si="222"/>
        <v>theater</v>
      </c>
      <c r="T3571" t="str">
        <f t="shared" si="223"/>
        <v>plays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0">
        <f t="shared" si="220"/>
        <v>42023.291666666672</v>
      </c>
      <c r="K3572">
        <v>1417593483</v>
      </c>
      <c r="L3572" s="10">
        <f t="shared" si="221"/>
        <v>41995.331979166665</v>
      </c>
      <c r="M3572" t="b">
        <v>0</v>
      </c>
      <c r="N3572">
        <v>26</v>
      </c>
      <c r="O3572" t="b">
        <v>1</v>
      </c>
      <c r="P3572" t="s">
        <v>8271</v>
      </c>
      <c r="Q3572" s="6">
        <f>E3572/D3572</f>
        <v>1.1435</v>
      </c>
      <c r="R3572">
        <f>IFERROR(ROUND(E3572/N3572,0),0)</f>
        <v>88</v>
      </c>
      <c r="S3572" t="str">
        <f t="shared" si="222"/>
        <v>theater</v>
      </c>
      <c r="T3572" t="str">
        <f t="shared" si="223"/>
        <v>plays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0">
        <f t="shared" si="220"/>
        <v>41961.858946759261</v>
      </c>
      <c r="K3573">
        <v>1412109413</v>
      </c>
      <c r="L3573" s="10">
        <f t="shared" si="221"/>
        <v>41931.858946759261</v>
      </c>
      <c r="M3573" t="b">
        <v>0</v>
      </c>
      <c r="N3573">
        <v>25</v>
      </c>
      <c r="O3573" t="b">
        <v>1</v>
      </c>
      <c r="P3573" t="s">
        <v>8271</v>
      </c>
      <c r="Q3573" s="6">
        <f>E3573/D3573</f>
        <v>1.2206666666666666</v>
      </c>
      <c r="R3573">
        <f>IFERROR(ROUND(E3573/N3573,0),0)</f>
        <v>73</v>
      </c>
      <c r="S3573" t="str">
        <f t="shared" si="222"/>
        <v>theater</v>
      </c>
      <c r="T3573" t="str">
        <f t="shared" si="223"/>
        <v>plays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0">
        <f t="shared" si="220"/>
        <v>42195.570393518516</v>
      </c>
      <c r="K3574">
        <v>1432302082</v>
      </c>
      <c r="L3574" s="10">
        <f t="shared" si="221"/>
        <v>42165.570393518516</v>
      </c>
      <c r="M3574" t="b">
        <v>0</v>
      </c>
      <c r="N3574">
        <v>9</v>
      </c>
      <c r="O3574" t="b">
        <v>1</v>
      </c>
      <c r="P3574" t="s">
        <v>8271</v>
      </c>
      <c r="Q3574" s="6">
        <f>E3574/D3574</f>
        <v>1</v>
      </c>
      <c r="R3574">
        <f>IFERROR(ROUND(E3574/N3574,0),0)</f>
        <v>56</v>
      </c>
      <c r="S3574" t="str">
        <f t="shared" si="222"/>
        <v>theater</v>
      </c>
      <c r="T3574" t="str">
        <f t="shared" si="223"/>
        <v>plays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0">
        <f t="shared" si="220"/>
        <v>41970.417199074072</v>
      </c>
      <c r="K3575">
        <v>1412845246</v>
      </c>
      <c r="L3575" s="10">
        <f t="shared" si="221"/>
        <v>41940.375532407408</v>
      </c>
      <c r="M3575" t="b">
        <v>0</v>
      </c>
      <c r="N3575">
        <v>78</v>
      </c>
      <c r="O3575" t="b">
        <v>1</v>
      </c>
      <c r="P3575" t="s">
        <v>8271</v>
      </c>
      <c r="Q3575" s="6">
        <f>E3575/D3575</f>
        <v>1.028</v>
      </c>
      <c r="R3575">
        <f>IFERROR(ROUND(E3575/N3575,0),0)</f>
        <v>40</v>
      </c>
      <c r="S3575" t="str">
        <f t="shared" si="222"/>
        <v>theater</v>
      </c>
      <c r="T3575" t="str">
        <f t="shared" si="223"/>
        <v>plays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0">
        <f t="shared" si="220"/>
        <v>41975.984351851846</v>
      </c>
      <c r="K3576">
        <v>1413326248</v>
      </c>
      <c r="L3576" s="10">
        <f t="shared" si="221"/>
        <v>41945.942685185189</v>
      </c>
      <c r="M3576" t="b">
        <v>0</v>
      </c>
      <c r="N3576">
        <v>45</v>
      </c>
      <c r="O3576" t="b">
        <v>1</v>
      </c>
      <c r="P3576" t="s">
        <v>8271</v>
      </c>
      <c r="Q3576" s="6">
        <f>E3576/D3576</f>
        <v>1.0612068965517241</v>
      </c>
      <c r="R3576">
        <f>IFERROR(ROUND(E3576/N3576,0),0)</f>
        <v>137</v>
      </c>
      <c r="S3576" t="str">
        <f t="shared" si="222"/>
        <v>theater</v>
      </c>
      <c r="T3576" t="str">
        <f t="shared" si="223"/>
        <v>plays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0">
        <f t="shared" si="220"/>
        <v>42612.165972222225</v>
      </c>
      <c r="K3577">
        <v>1468176527</v>
      </c>
      <c r="L3577" s="10">
        <f t="shared" si="221"/>
        <v>42580.783877314811</v>
      </c>
      <c r="M3577" t="b">
        <v>0</v>
      </c>
      <c r="N3577">
        <v>102</v>
      </c>
      <c r="O3577" t="b">
        <v>1</v>
      </c>
      <c r="P3577" t="s">
        <v>8271</v>
      </c>
      <c r="Q3577" s="6">
        <f>E3577/D3577</f>
        <v>1.0133000000000001</v>
      </c>
      <c r="R3577">
        <f>IFERROR(ROUND(E3577/N3577,0),0)</f>
        <v>99</v>
      </c>
      <c r="S3577" t="str">
        <f t="shared" si="222"/>
        <v>theater</v>
      </c>
      <c r="T3577" t="str">
        <f t="shared" si="223"/>
        <v>plays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0">
        <f t="shared" si="220"/>
        <v>42728.590902777782</v>
      </c>
      <c r="K3578">
        <v>1475759454</v>
      </c>
      <c r="L3578" s="10">
        <f t="shared" si="221"/>
        <v>42668.54923611111</v>
      </c>
      <c r="M3578" t="b">
        <v>0</v>
      </c>
      <c r="N3578">
        <v>5</v>
      </c>
      <c r="O3578" t="b">
        <v>1</v>
      </c>
      <c r="P3578" t="s">
        <v>8271</v>
      </c>
      <c r="Q3578" s="6">
        <f>E3578/D3578</f>
        <v>1</v>
      </c>
      <c r="R3578">
        <f>IFERROR(ROUND(E3578/N3578,0),0)</f>
        <v>20</v>
      </c>
      <c r="S3578" t="str">
        <f t="shared" si="222"/>
        <v>theater</v>
      </c>
      <c r="T3578" t="str">
        <f t="shared" si="223"/>
        <v>plays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0">
        <f t="shared" si="220"/>
        <v>42139.26944444445</v>
      </c>
      <c r="K3579">
        <v>1427741583</v>
      </c>
      <c r="L3579" s="10">
        <f t="shared" si="221"/>
        <v>42112.786840277782</v>
      </c>
      <c r="M3579" t="b">
        <v>0</v>
      </c>
      <c r="N3579">
        <v>27</v>
      </c>
      <c r="O3579" t="b">
        <v>1</v>
      </c>
      <c r="P3579" t="s">
        <v>8271</v>
      </c>
      <c r="Q3579" s="6">
        <f>E3579/D3579</f>
        <v>1.3</v>
      </c>
      <c r="R3579">
        <f>IFERROR(ROUND(E3579/N3579,0),0)</f>
        <v>29</v>
      </c>
      <c r="S3579" t="str">
        <f t="shared" si="222"/>
        <v>theater</v>
      </c>
      <c r="T3579" t="str">
        <f t="shared" si="223"/>
        <v>plays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0">
        <f t="shared" si="220"/>
        <v>42509.733530092592</v>
      </c>
      <c r="K3580">
        <v>1459445777</v>
      </c>
      <c r="L3580" s="10">
        <f t="shared" si="221"/>
        <v>42479.733530092592</v>
      </c>
      <c r="M3580" t="b">
        <v>0</v>
      </c>
      <c r="N3580">
        <v>37</v>
      </c>
      <c r="O3580" t="b">
        <v>1</v>
      </c>
      <c r="P3580" t="s">
        <v>8271</v>
      </c>
      <c r="Q3580" s="6">
        <f>E3580/D3580</f>
        <v>1.0001333333333333</v>
      </c>
      <c r="R3580">
        <f>IFERROR(ROUND(E3580/N3580,0),0)</f>
        <v>41</v>
      </c>
      <c r="S3580" t="str">
        <f t="shared" si="222"/>
        <v>theater</v>
      </c>
      <c r="T3580" t="str">
        <f t="shared" si="223"/>
        <v>plays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0">
        <f t="shared" si="220"/>
        <v>42479.720555555556</v>
      </c>
      <c r="K3581">
        <v>1456856256</v>
      </c>
      <c r="L3581" s="10">
        <f t="shared" si="221"/>
        <v>42449.762222222227</v>
      </c>
      <c r="M3581" t="b">
        <v>0</v>
      </c>
      <c r="N3581">
        <v>14</v>
      </c>
      <c r="O3581" t="b">
        <v>1</v>
      </c>
      <c r="P3581" t="s">
        <v>8271</v>
      </c>
      <c r="Q3581" s="6">
        <f>E3581/D3581</f>
        <v>1</v>
      </c>
      <c r="R3581">
        <f>IFERROR(ROUND(E3581/N3581,0),0)</f>
        <v>36</v>
      </c>
      <c r="S3581" t="str">
        <f t="shared" si="222"/>
        <v>theater</v>
      </c>
      <c r="T3581" t="str">
        <f t="shared" si="223"/>
        <v>plays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0">
        <f t="shared" si="220"/>
        <v>42083.207638888889</v>
      </c>
      <c r="K3582">
        <v>1421900022</v>
      </c>
      <c r="L3582" s="10">
        <f t="shared" si="221"/>
        <v>42045.176180555558</v>
      </c>
      <c r="M3582" t="b">
        <v>0</v>
      </c>
      <c r="N3582">
        <v>27</v>
      </c>
      <c r="O3582" t="b">
        <v>1</v>
      </c>
      <c r="P3582" t="s">
        <v>8271</v>
      </c>
      <c r="Q3582" s="6">
        <f>E3582/D3582</f>
        <v>1.1388888888888888</v>
      </c>
      <c r="R3582">
        <f>IFERROR(ROUND(E3582/N3582,0),0)</f>
        <v>38</v>
      </c>
      <c r="S3582" t="str">
        <f t="shared" si="222"/>
        <v>theater</v>
      </c>
      <c r="T3582" t="str">
        <f t="shared" si="223"/>
        <v>plays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0">
        <f t="shared" si="220"/>
        <v>41869.471180555556</v>
      </c>
      <c r="K3583">
        <v>1405509510</v>
      </c>
      <c r="L3583" s="10">
        <f t="shared" si="221"/>
        <v>41855.471180555556</v>
      </c>
      <c r="M3583" t="b">
        <v>0</v>
      </c>
      <c r="N3583">
        <v>45</v>
      </c>
      <c r="O3583" t="b">
        <v>1</v>
      </c>
      <c r="P3583" t="s">
        <v>8271</v>
      </c>
      <c r="Q3583" s="6">
        <f>E3583/D3583</f>
        <v>1</v>
      </c>
      <c r="R3583">
        <f>IFERROR(ROUND(E3583/N3583,0),0)</f>
        <v>33</v>
      </c>
      <c r="S3583" t="str">
        <f t="shared" si="222"/>
        <v>theater</v>
      </c>
      <c r="T3583" t="str">
        <f t="shared" si="223"/>
        <v>plays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0">
        <f t="shared" si="220"/>
        <v>42484.095856481479</v>
      </c>
      <c r="K3584">
        <v>1458613082</v>
      </c>
      <c r="L3584" s="10">
        <f t="shared" si="221"/>
        <v>42470.095856481479</v>
      </c>
      <c r="M3584" t="b">
        <v>0</v>
      </c>
      <c r="N3584">
        <v>49</v>
      </c>
      <c r="O3584" t="b">
        <v>1</v>
      </c>
      <c r="P3584" t="s">
        <v>8271</v>
      </c>
      <c r="Q3584" s="6">
        <f>E3584/D3584</f>
        <v>2.87</v>
      </c>
      <c r="R3584">
        <f>IFERROR(ROUND(E3584/N3584,0),0)</f>
        <v>59</v>
      </c>
      <c r="S3584" t="str">
        <f t="shared" si="222"/>
        <v>theater</v>
      </c>
      <c r="T3584" t="str">
        <f t="shared" si="223"/>
        <v>plays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0">
        <f t="shared" si="220"/>
        <v>42497.384317129632</v>
      </c>
      <c r="K3585">
        <v>1455790405</v>
      </c>
      <c r="L3585" s="10">
        <f t="shared" si="221"/>
        <v>42437.425983796296</v>
      </c>
      <c r="M3585" t="b">
        <v>0</v>
      </c>
      <c r="N3585">
        <v>24</v>
      </c>
      <c r="O3585" t="b">
        <v>1</v>
      </c>
      <c r="P3585" t="s">
        <v>8271</v>
      </c>
      <c r="Q3585" s="6">
        <f>E3585/D3585</f>
        <v>1.085</v>
      </c>
      <c r="R3585">
        <f>IFERROR(ROUND(E3585/N3585,0),0)</f>
        <v>136</v>
      </c>
      <c r="S3585" t="str">
        <f t="shared" si="222"/>
        <v>theater</v>
      </c>
      <c r="T3585" t="str">
        <f t="shared" si="223"/>
        <v>plays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0">
        <f t="shared" si="220"/>
        <v>42217.316481481481</v>
      </c>
      <c r="K3586">
        <v>1434180944</v>
      </c>
      <c r="L3586" s="10">
        <f t="shared" si="221"/>
        <v>42187.316481481481</v>
      </c>
      <c r="M3586" t="b">
        <v>0</v>
      </c>
      <c r="N3586">
        <v>112</v>
      </c>
      <c r="O3586" t="b">
        <v>1</v>
      </c>
      <c r="P3586" t="s">
        <v>8271</v>
      </c>
      <c r="Q3586" s="6">
        <f>E3586/D3586</f>
        <v>1.155</v>
      </c>
      <c r="R3586">
        <f>IFERROR(ROUND(E3586/N3586,0),0)</f>
        <v>31</v>
      </c>
      <c r="S3586" t="str">
        <f t="shared" si="222"/>
        <v>theater</v>
      </c>
      <c r="T3586" t="str">
        <f t="shared" si="223"/>
        <v>plays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0">
        <f t="shared" ref="J3587:J3650" si="224">(I3587/86400)+25569+(-5+24)</f>
        <v>42013.716319444444</v>
      </c>
      <c r="K3587">
        <v>1416589890</v>
      </c>
      <c r="L3587" s="10">
        <f t="shared" ref="L3587:L3650" si="225">(K3587/86400)+25569+(-5+24)</f>
        <v>41983.716319444444</v>
      </c>
      <c r="M3587" t="b">
        <v>0</v>
      </c>
      <c r="N3587">
        <v>23</v>
      </c>
      <c r="O3587" t="b">
        <v>1</v>
      </c>
      <c r="P3587" t="s">
        <v>8271</v>
      </c>
      <c r="Q3587" s="6">
        <f>E3587/D3587</f>
        <v>1.1911764705882353</v>
      </c>
      <c r="R3587">
        <f>IFERROR(ROUND(E3587/N3587,0),0)</f>
        <v>176</v>
      </c>
      <c r="S3587" t="str">
        <f t="shared" ref="S3587:S3650" si="226">LEFT(P3587,FIND("/",P3587)-1)</f>
        <v>theater</v>
      </c>
      <c r="T3587" t="str">
        <f t="shared" ref="T3587:T3650" si="227">RIGHT(P3587,LEN(P3587)-FIND("/",P3587))</f>
        <v>plays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0">
        <f t="shared" si="224"/>
        <v>42655.697569444441</v>
      </c>
      <c r="K3588">
        <v>1469465070</v>
      </c>
      <c r="L3588" s="10">
        <f t="shared" si="225"/>
        <v>42595.697569444441</v>
      </c>
      <c r="M3588" t="b">
        <v>0</v>
      </c>
      <c r="N3588">
        <v>54</v>
      </c>
      <c r="O3588" t="b">
        <v>1</v>
      </c>
      <c r="P3588" t="s">
        <v>8271</v>
      </c>
      <c r="Q3588" s="6">
        <f>E3588/D3588</f>
        <v>1.0942666666666667</v>
      </c>
      <c r="R3588">
        <f>IFERROR(ROUND(E3588/N3588,0),0)</f>
        <v>152</v>
      </c>
      <c r="S3588" t="str">
        <f t="shared" si="226"/>
        <v>theater</v>
      </c>
      <c r="T3588" t="str">
        <f t="shared" si="227"/>
        <v>plays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0">
        <f t="shared" si="224"/>
        <v>42567.791666666672</v>
      </c>
      <c r="K3589">
        <v>1463144254</v>
      </c>
      <c r="L3589" s="10">
        <f t="shared" si="225"/>
        <v>42522.539976851855</v>
      </c>
      <c r="M3589" t="b">
        <v>0</v>
      </c>
      <c r="N3589">
        <v>28</v>
      </c>
      <c r="O3589" t="b">
        <v>1</v>
      </c>
      <c r="P3589" t="s">
        <v>8271</v>
      </c>
      <c r="Q3589" s="6">
        <f>E3589/D3589</f>
        <v>1.266</v>
      </c>
      <c r="R3589">
        <f>IFERROR(ROUND(E3589/N3589,0),0)</f>
        <v>23</v>
      </c>
      <c r="S3589" t="str">
        <f t="shared" si="226"/>
        <v>theater</v>
      </c>
      <c r="T3589" t="str">
        <f t="shared" si="227"/>
        <v>plays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0">
        <f t="shared" si="224"/>
        <v>42142.958333333328</v>
      </c>
      <c r="K3590">
        <v>1428436410</v>
      </c>
      <c r="L3590" s="10">
        <f t="shared" si="225"/>
        <v>42120.828819444447</v>
      </c>
      <c r="M3590" t="b">
        <v>0</v>
      </c>
      <c r="N3590">
        <v>11</v>
      </c>
      <c r="O3590" t="b">
        <v>1</v>
      </c>
      <c r="P3590" t="s">
        <v>8271</v>
      </c>
      <c r="Q3590" s="6">
        <f>E3590/D3590</f>
        <v>1.0049999999999999</v>
      </c>
      <c r="R3590">
        <f>IFERROR(ROUND(E3590/N3590,0),0)</f>
        <v>18</v>
      </c>
      <c r="S3590" t="str">
        <f t="shared" si="226"/>
        <v>theater</v>
      </c>
      <c r="T3590" t="str">
        <f t="shared" si="227"/>
        <v>plays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0">
        <f t="shared" si="224"/>
        <v>42169.647534722222</v>
      </c>
      <c r="K3591">
        <v>1430494347</v>
      </c>
      <c r="L3591" s="10">
        <f t="shared" si="225"/>
        <v>42144.647534722222</v>
      </c>
      <c r="M3591" t="b">
        <v>0</v>
      </c>
      <c r="N3591">
        <v>62</v>
      </c>
      <c r="O3591" t="b">
        <v>1</v>
      </c>
      <c r="P3591" t="s">
        <v>8271</v>
      </c>
      <c r="Q3591" s="6">
        <f>E3591/D3591</f>
        <v>1.2749999999999999</v>
      </c>
      <c r="R3591">
        <f>IFERROR(ROUND(E3591/N3591,0),0)</f>
        <v>82</v>
      </c>
      <c r="S3591" t="str">
        <f t="shared" si="226"/>
        <v>theater</v>
      </c>
      <c r="T3591" t="str">
        <f t="shared" si="227"/>
        <v>plays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0">
        <f t="shared" si="224"/>
        <v>41951.333726851852</v>
      </c>
      <c r="K3592">
        <v>1411200034</v>
      </c>
      <c r="L3592" s="10">
        <f t="shared" si="225"/>
        <v>41921.333726851852</v>
      </c>
      <c r="M3592" t="b">
        <v>0</v>
      </c>
      <c r="N3592">
        <v>73</v>
      </c>
      <c r="O3592" t="b">
        <v>1</v>
      </c>
      <c r="P3592" t="s">
        <v>8271</v>
      </c>
      <c r="Q3592" s="6">
        <f>E3592/D3592</f>
        <v>1.0005999999999999</v>
      </c>
      <c r="R3592">
        <f>IFERROR(ROUND(E3592/N3592,0),0)</f>
        <v>69</v>
      </c>
      <c r="S3592" t="str">
        <f t="shared" si="226"/>
        <v>theater</v>
      </c>
      <c r="T3592" t="str">
        <f t="shared" si="227"/>
        <v>plays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0">
        <f t="shared" si="224"/>
        <v>42047.207638888889</v>
      </c>
      <c r="K3593">
        <v>1419979544</v>
      </c>
      <c r="L3593" s="10">
        <f t="shared" si="225"/>
        <v>42022.948425925926</v>
      </c>
      <c r="M3593" t="b">
        <v>0</v>
      </c>
      <c r="N3593">
        <v>18</v>
      </c>
      <c r="O3593" t="b">
        <v>1</v>
      </c>
      <c r="P3593" t="s">
        <v>8271</v>
      </c>
      <c r="Q3593" s="6">
        <f>E3593/D3593</f>
        <v>1.75</v>
      </c>
      <c r="R3593">
        <f>IFERROR(ROUND(E3593/N3593,0),0)</f>
        <v>68</v>
      </c>
      <c r="S3593" t="str">
        <f t="shared" si="226"/>
        <v>theater</v>
      </c>
      <c r="T3593" t="str">
        <f t="shared" si="227"/>
        <v>plays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0">
        <f t="shared" si="224"/>
        <v>42065.207638888889</v>
      </c>
      <c r="K3594">
        <v>1418673307</v>
      </c>
      <c r="L3594" s="10">
        <f t="shared" si="225"/>
        <v>42007.829942129625</v>
      </c>
      <c r="M3594" t="b">
        <v>0</v>
      </c>
      <c r="N3594">
        <v>35</v>
      </c>
      <c r="O3594" t="b">
        <v>1</v>
      </c>
      <c r="P3594" t="s">
        <v>8271</v>
      </c>
      <c r="Q3594" s="6">
        <f>E3594/D3594</f>
        <v>1.2725</v>
      </c>
      <c r="R3594">
        <f>IFERROR(ROUND(E3594/N3594,0),0)</f>
        <v>73</v>
      </c>
      <c r="S3594" t="str">
        <f t="shared" si="226"/>
        <v>theater</v>
      </c>
      <c r="T3594" t="str">
        <f t="shared" si="227"/>
        <v>plays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0">
        <f t="shared" si="224"/>
        <v>42028.851388888885</v>
      </c>
      <c r="K3595">
        <v>1417469639</v>
      </c>
      <c r="L3595" s="10">
        <f t="shared" si="225"/>
        <v>41993.898599537039</v>
      </c>
      <c r="M3595" t="b">
        <v>0</v>
      </c>
      <c r="N3595">
        <v>43</v>
      </c>
      <c r="O3595" t="b">
        <v>1</v>
      </c>
      <c r="P3595" t="s">
        <v>8271</v>
      </c>
      <c r="Q3595" s="6">
        <f>E3595/D3595</f>
        <v>1.1063333333333334</v>
      </c>
      <c r="R3595">
        <f>IFERROR(ROUND(E3595/N3595,0),0)</f>
        <v>77</v>
      </c>
      <c r="S3595" t="str">
        <f t="shared" si="226"/>
        <v>theater</v>
      </c>
      <c r="T3595" t="str">
        <f t="shared" si="227"/>
        <v>plays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0">
        <f t="shared" si="224"/>
        <v>42636.066921296297</v>
      </c>
      <c r="K3596">
        <v>1470792982</v>
      </c>
      <c r="L3596" s="10">
        <f t="shared" si="225"/>
        <v>42611.066921296297</v>
      </c>
      <c r="M3596" t="b">
        <v>0</v>
      </c>
      <c r="N3596">
        <v>36</v>
      </c>
      <c r="O3596" t="b">
        <v>1</v>
      </c>
      <c r="P3596" t="s">
        <v>8271</v>
      </c>
      <c r="Q3596" s="6">
        <f>E3596/D3596</f>
        <v>1.2593749999999999</v>
      </c>
      <c r="R3596">
        <f>IFERROR(ROUND(E3596/N3596,0),0)</f>
        <v>56</v>
      </c>
      <c r="S3596" t="str">
        <f t="shared" si="226"/>
        <v>theater</v>
      </c>
      <c r="T3596" t="str">
        <f t="shared" si="227"/>
        <v>plays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0">
        <f t="shared" si="224"/>
        <v>42095.290972222225</v>
      </c>
      <c r="K3597">
        <v>1423959123</v>
      </c>
      <c r="L3597" s="10">
        <f t="shared" si="225"/>
        <v>42069.008368055554</v>
      </c>
      <c r="M3597" t="b">
        <v>0</v>
      </c>
      <c r="N3597">
        <v>62</v>
      </c>
      <c r="O3597" t="b">
        <v>1</v>
      </c>
      <c r="P3597" t="s">
        <v>8271</v>
      </c>
      <c r="Q3597" s="6">
        <f>E3597/D3597</f>
        <v>1.1850000000000001</v>
      </c>
      <c r="R3597">
        <f>IFERROR(ROUND(E3597/N3597,0),0)</f>
        <v>50</v>
      </c>
      <c r="S3597" t="str">
        <f t="shared" si="226"/>
        <v>theater</v>
      </c>
      <c r="T3597" t="str">
        <f t="shared" si="227"/>
        <v>plays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0">
        <f t="shared" si="224"/>
        <v>41896.715069444443</v>
      </c>
      <c r="K3598">
        <v>1407258582</v>
      </c>
      <c r="L3598" s="10">
        <f t="shared" si="225"/>
        <v>41875.715069444443</v>
      </c>
      <c r="M3598" t="b">
        <v>0</v>
      </c>
      <c r="N3598">
        <v>15</v>
      </c>
      <c r="O3598" t="b">
        <v>1</v>
      </c>
      <c r="P3598" t="s">
        <v>8271</v>
      </c>
      <c r="Q3598" s="6">
        <f>E3598/D3598</f>
        <v>1.0772727272727274</v>
      </c>
      <c r="R3598">
        <f>IFERROR(ROUND(E3598/N3598,0),0)</f>
        <v>79</v>
      </c>
      <c r="S3598" t="str">
        <f t="shared" si="226"/>
        <v>theater</v>
      </c>
      <c r="T3598" t="str">
        <f t="shared" si="227"/>
        <v>plays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0">
        <f t="shared" si="224"/>
        <v>42451.249305555553</v>
      </c>
      <c r="K3599">
        <v>1455717790</v>
      </c>
      <c r="L3599" s="10">
        <f t="shared" si="225"/>
        <v>42436.585532407407</v>
      </c>
      <c r="M3599" t="b">
        <v>0</v>
      </c>
      <c r="N3599">
        <v>33</v>
      </c>
      <c r="O3599" t="b">
        <v>1</v>
      </c>
      <c r="P3599" t="s">
        <v>8271</v>
      </c>
      <c r="Q3599" s="6">
        <f>E3599/D3599</f>
        <v>1.026</v>
      </c>
      <c r="R3599">
        <f>IFERROR(ROUND(E3599/N3599,0),0)</f>
        <v>78</v>
      </c>
      <c r="S3599" t="str">
        <f t="shared" si="226"/>
        <v>theater</v>
      </c>
      <c r="T3599" t="str">
        <f t="shared" si="227"/>
        <v>plays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0">
        <f t="shared" si="224"/>
        <v>41904.207638888889</v>
      </c>
      <c r="K3600">
        <v>1408129822</v>
      </c>
      <c r="L3600" s="10">
        <f t="shared" si="225"/>
        <v>41885.79886574074</v>
      </c>
      <c r="M3600" t="b">
        <v>0</v>
      </c>
      <c r="N3600">
        <v>27</v>
      </c>
      <c r="O3600" t="b">
        <v>1</v>
      </c>
      <c r="P3600" t="s">
        <v>8271</v>
      </c>
      <c r="Q3600" s="6">
        <f>E3600/D3600</f>
        <v>1.101</v>
      </c>
      <c r="R3600">
        <f>IFERROR(ROUND(E3600/N3600,0),0)</f>
        <v>41</v>
      </c>
      <c r="S3600" t="str">
        <f t="shared" si="226"/>
        <v>theater</v>
      </c>
      <c r="T3600" t="str">
        <f t="shared" si="227"/>
        <v>plays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0">
        <f t="shared" si="224"/>
        <v>42265</v>
      </c>
      <c r="K3601">
        <v>1438715077</v>
      </c>
      <c r="L3601" s="10">
        <f t="shared" si="225"/>
        <v>42239.79487268519</v>
      </c>
      <c r="M3601" t="b">
        <v>0</v>
      </c>
      <c r="N3601">
        <v>17</v>
      </c>
      <c r="O3601" t="b">
        <v>1</v>
      </c>
      <c r="P3601" t="s">
        <v>8271</v>
      </c>
      <c r="Q3601" s="6">
        <f>E3601/D3601</f>
        <v>2.02</v>
      </c>
      <c r="R3601">
        <f>IFERROR(ROUND(E3601/N3601,0),0)</f>
        <v>59</v>
      </c>
      <c r="S3601" t="str">
        <f t="shared" si="226"/>
        <v>theater</v>
      </c>
      <c r="T3601" t="str">
        <f t="shared" si="227"/>
        <v>plays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0">
        <f t="shared" si="224"/>
        <v>42675.849120370374</v>
      </c>
      <c r="K3602">
        <v>1473970964</v>
      </c>
      <c r="L3602" s="10">
        <f t="shared" si="225"/>
        <v>42647.849120370374</v>
      </c>
      <c r="M3602" t="b">
        <v>0</v>
      </c>
      <c r="N3602">
        <v>4</v>
      </c>
      <c r="O3602" t="b">
        <v>1</v>
      </c>
      <c r="P3602" t="s">
        <v>8271</v>
      </c>
      <c r="Q3602" s="6">
        <f>E3602/D3602</f>
        <v>1.3</v>
      </c>
      <c r="R3602">
        <f>IFERROR(ROUND(E3602/N3602,0),0)</f>
        <v>3</v>
      </c>
      <c r="S3602" t="str">
        <f t="shared" si="226"/>
        <v>theater</v>
      </c>
      <c r="T3602" t="str">
        <f t="shared" si="227"/>
        <v>plays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0">
        <f t="shared" si="224"/>
        <v>42039.99863425926</v>
      </c>
      <c r="K3603">
        <v>1418860682</v>
      </c>
      <c r="L3603" s="10">
        <f t="shared" si="225"/>
        <v>42009.99863425926</v>
      </c>
      <c r="M3603" t="b">
        <v>0</v>
      </c>
      <c r="N3603">
        <v>53</v>
      </c>
      <c r="O3603" t="b">
        <v>1</v>
      </c>
      <c r="P3603" t="s">
        <v>8271</v>
      </c>
      <c r="Q3603" s="6">
        <f>E3603/D3603</f>
        <v>1.0435000000000001</v>
      </c>
      <c r="R3603">
        <f>IFERROR(ROUND(E3603/N3603,0),0)</f>
        <v>39</v>
      </c>
      <c r="S3603" t="str">
        <f t="shared" si="226"/>
        <v>theater</v>
      </c>
      <c r="T3603" t="str">
        <f t="shared" si="227"/>
        <v>plays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0">
        <f t="shared" si="224"/>
        <v>42526.894432870366</v>
      </c>
      <c r="K3604">
        <v>1458336479</v>
      </c>
      <c r="L3604" s="10">
        <f t="shared" si="225"/>
        <v>42466.894432870366</v>
      </c>
      <c r="M3604" t="b">
        <v>0</v>
      </c>
      <c r="N3604">
        <v>49</v>
      </c>
      <c r="O3604" t="b">
        <v>1</v>
      </c>
      <c r="P3604" t="s">
        <v>8271</v>
      </c>
      <c r="Q3604" s="6">
        <f>E3604/D3604</f>
        <v>1.0004999999999999</v>
      </c>
      <c r="R3604">
        <f>IFERROR(ROUND(E3604/N3604,0),0)</f>
        <v>82</v>
      </c>
      <c r="S3604" t="str">
        <f t="shared" si="226"/>
        <v>theater</v>
      </c>
      <c r="T3604" t="str">
        <f t="shared" si="227"/>
        <v>plays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0">
        <f t="shared" si="224"/>
        <v>42332.906018518523</v>
      </c>
      <c r="K3605">
        <v>1444164280</v>
      </c>
      <c r="L3605" s="10">
        <f t="shared" si="225"/>
        <v>42302.864351851851</v>
      </c>
      <c r="M3605" t="b">
        <v>0</v>
      </c>
      <c r="N3605">
        <v>57</v>
      </c>
      <c r="O3605" t="b">
        <v>1</v>
      </c>
      <c r="P3605" t="s">
        <v>8271</v>
      </c>
      <c r="Q3605" s="6">
        <f>E3605/D3605</f>
        <v>1.7066666666666668</v>
      </c>
      <c r="R3605">
        <f>IFERROR(ROUND(E3605/N3605,0),0)</f>
        <v>45</v>
      </c>
      <c r="S3605" t="str">
        <f t="shared" si="226"/>
        <v>theater</v>
      </c>
      <c r="T3605" t="str">
        <f t="shared" si="227"/>
        <v>plays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0">
        <f t="shared" si="224"/>
        <v>42508.290972222225</v>
      </c>
      <c r="K3606">
        <v>1461370956</v>
      </c>
      <c r="L3606" s="10">
        <f t="shared" si="225"/>
        <v>42502.015694444446</v>
      </c>
      <c r="M3606" t="b">
        <v>0</v>
      </c>
      <c r="N3606">
        <v>69</v>
      </c>
      <c r="O3606" t="b">
        <v>1</v>
      </c>
      <c r="P3606" t="s">
        <v>8271</v>
      </c>
      <c r="Q3606" s="6">
        <f>E3606/D3606</f>
        <v>1.1283333333333334</v>
      </c>
      <c r="R3606">
        <f>IFERROR(ROUND(E3606/N3606,0),0)</f>
        <v>49</v>
      </c>
      <c r="S3606" t="str">
        <f t="shared" si="226"/>
        <v>theater</v>
      </c>
      <c r="T3606" t="str">
        <f t="shared" si="227"/>
        <v>plays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0">
        <f t="shared" si="224"/>
        <v>42432.793124999997</v>
      </c>
      <c r="K3607">
        <v>1452798126</v>
      </c>
      <c r="L3607" s="10">
        <f t="shared" si="225"/>
        <v>42402.793124999997</v>
      </c>
      <c r="M3607" t="b">
        <v>0</v>
      </c>
      <c r="N3607">
        <v>15</v>
      </c>
      <c r="O3607" t="b">
        <v>1</v>
      </c>
      <c r="P3607" t="s">
        <v>8271</v>
      </c>
      <c r="Q3607" s="6">
        <f>E3607/D3607</f>
        <v>1.84</v>
      </c>
      <c r="R3607">
        <f>IFERROR(ROUND(E3607/N3607,0),0)</f>
        <v>31</v>
      </c>
      <c r="S3607" t="str">
        <f t="shared" si="226"/>
        <v>theater</v>
      </c>
      <c r="T3607" t="str">
        <f t="shared" si="227"/>
        <v>plays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0">
        <f t="shared" si="224"/>
        <v>42615.604826388888</v>
      </c>
      <c r="K3608">
        <v>1468593057</v>
      </c>
      <c r="L3608" s="10">
        <f t="shared" si="225"/>
        <v>42585.604826388888</v>
      </c>
      <c r="M3608" t="b">
        <v>0</v>
      </c>
      <c r="N3608">
        <v>64</v>
      </c>
      <c r="O3608" t="b">
        <v>1</v>
      </c>
      <c r="P3608" t="s">
        <v>8271</v>
      </c>
      <c r="Q3608" s="6">
        <f>E3608/D3608</f>
        <v>1.3026666666666666</v>
      </c>
      <c r="R3608">
        <f>IFERROR(ROUND(E3608/N3608,0),0)</f>
        <v>61</v>
      </c>
      <c r="S3608" t="str">
        <f t="shared" si="226"/>
        <v>theater</v>
      </c>
      <c r="T3608" t="str">
        <f t="shared" si="227"/>
        <v>plays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0">
        <f t="shared" si="224"/>
        <v>42372</v>
      </c>
      <c r="K3609">
        <v>1448924882</v>
      </c>
      <c r="L3609" s="10">
        <f t="shared" si="225"/>
        <v>42357.963912037041</v>
      </c>
      <c r="M3609" t="b">
        <v>0</v>
      </c>
      <c r="N3609">
        <v>20</v>
      </c>
      <c r="O3609" t="b">
        <v>1</v>
      </c>
      <c r="P3609" t="s">
        <v>8271</v>
      </c>
      <c r="Q3609" s="6">
        <f>E3609/D3609</f>
        <v>1.0545454545454545</v>
      </c>
      <c r="R3609">
        <f>IFERROR(ROUND(E3609/N3609,0),0)</f>
        <v>29</v>
      </c>
      <c r="S3609" t="str">
        <f t="shared" si="226"/>
        <v>theater</v>
      </c>
      <c r="T3609" t="str">
        <f t="shared" si="227"/>
        <v>plays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0">
        <f t="shared" si="224"/>
        <v>42557.583333333328</v>
      </c>
      <c r="K3610">
        <v>1463418090</v>
      </c>
      <c r="L3610" s="10">
        <f t="shared" si="225"/>
        <v>42525.709374999999</v>
      </c>
      <c r="M3610" t="b">
        <v>0</v>
      </c>
      <c r="N3610">
        <v>27</v>
      </c>
      <c r="O3610" t="b">
        <v>1</v>
      </c>
      <c r="P3610" t="s">
        <v>8271</v>
      </c>
      <c r="Q3610" s="6">
        <f>E3610/D3610</f>
        <v>1</v>
      </c>
      <c r="R3610">
        <f>IFERROR(ROUND(E3610/N3610,0),0)</f>
        <v>30</v>
      </c>
      <c r="S3610" t="str">
        <f t="shared" si="226"/>
        <v>theater</v>
      </c>
      <c r="T3610" t="str">
        <f t="shared" si="227"/>
        <v>plays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0">
        <f t="shared" si="224"/>
        <v>42478.950057870374</v>
      </c>
      <c r="K3611">
        <v>1456789685</v>
      </c>
      <c r="L3611" s="10">
        <f t="shared" si="225"/>
        <v>42448.991724537038</v>
      </c>
      <c r="M3611" t="b">
        <v>0</v>
      </c>
      <c r="N3611">
        <v>21</v>
      </c>
      <c r="O3611" t="b">
        <v>1</v>
      </c>
      <c r="P3611" t="s">
        <v>8271</v>
      </c>
      <c r="Q3611" s="6">
        <f>E3611/D3611</f>
        <v>1.5331632653061225</v>
      </c>
      <c r="R3611">
        <f>IFERROR(ROUND(E3611/N3611,0),0)</f>
        <v>143</v>
      </c>
      <c r="S3611" t="str">
        <f t="shared" si="226"/>
        <v>theater</v>
      </c>
      <c r="T3611" t="str">
        <f t="shared" si="227"/>
        <v>plays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0">
        <f t="shared" si="224"/>
        <v>42252.432129629626</v>
      </c>
      <c r="K3612">
        <v>1437214936</v>
      </c>
      <c r="L3612" s="10">
        <f t="shared" si="225"/>
        <v>42222.432129629626</v>
      </c>
      <c r="M3612" t="b">
        <v>0</v>
      </c>
      <c r="N3612">
        <v>31</v>
      </c>
      <c r="O3612" t="b">
        <v>1</v>
      </c>
      <c r="P3612" t="s">
        <v>8271</v>
      </c>
      <c r="Q3612" s="6">
        <f>E3612/D3612</f>
        <v>1.623</v>
      </c>
      <c r="R3612">
        <f>IFERROR(ROUND(E3612/N3612,0),0)</f>
        <v>52</v>
      </c>
      <c r="S3612" t="str">
        <f t="shared" si="226"/>
        <v>theater</v>
      </c>
      <c r="T3612" t="str">
        <f t="shared" si="227"/>
        <v>plays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0">
        <f t="shared" si="224"/>
        <v>42121.370381944449</v>
      </c>
      <c r="K3613">
        <v>1425891201</v>
      </c>
      <c r="L3613" s="10">
        <f t="shared" si="225"/>
        <v>42091.370381944449</v>
      </c>
      <c r="M3613" t="b">
        <v>0</v>
      </c>
      <c r="N3613">
        <v>51</v>
      </c>
      <c r="O3613" t="b">
        <v>1</v>
      </c>
      <c r="P3613" t="s">
        <v>8271</v>
      </c>
      <c r="Q3613" s="6">
        <f>E3613/D3613</f>
        <v>1.36</v>
      </c>
      <c r="R3613">
        <f>IFERROR(ROUND(E3613/N3613,0),0)</f>
        <v>67</v>
      </c>
      <c r="S3613" t="str">
        <f t="shared" si="226"/>
        <v>theater</v>
      </c>
      <c r="T3613" t="str">
        <f t="shared" si="227"/>
        <v>plays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0">
        <f t="shared" si="224"/>
        <v>41818.726979166662</v>
      </c>
      <c r="K3614">
        <v>1401470811</v>
      </c>
      <c r="L3614" s="10">
        <f t="shared" si="225"/>
        <v>41808.726979166662</v>
      </c>
      <c r="M3614" t="b">
        <v>0</v>
      </c>
      <c r="N3614">
        <v>57</v>
      </c>
      <c r="O3614" t="b">
        <v>1</v>
      </c>
      <c r="P3614" t="s">
        <v>8271</v>
      </c>
      <c r="Q3614" s="6">
        <f>E3614/D3614</f>
        <v>1.444</v>
      </c>
      <c r="R3614">
        <f>IFERROR(ROUND(E3614/N3614,0),0)</f>
        <v>127</v>
      </c>
      <c r="S3614" t="str">
        <f t="shared" si="226"/>
        <v>theater</v>
      </c>
      <c r="T3614" t="str">
        <f t="shared" si="227"/>
        <v>plays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0">
        <f t="shared" si="224"/>
        <v>41837.58997685185</v>
      </c>
      <c r="K3615">
        <v>1401372574</v>
      </c>
      <c r="L3615" s="10">
        <f t="shared" si="225"/>
        <v>41807.58997685185</v>
      </c>
      <c r="M3615" t="b">
        <v>0</v>
      </c>
      <c r="N3615">
        <v>20</v>
      </c>
      <c r="O3615" t="b">
        <v>1</v>
      </c>
      <c r="P3615" t="s">
        <v>8271</v>
      </c>
      <c r="Q3615" s="6">
        <f>E3615/D3615</f>
        <v>1</v>
      </c>
      <c r="R3615">
        <f>IFERROR(ROUND(E3615/N3615,0),0)</f>
        <v>63</v>
      </c>
      <c r="S3615" t="str">
        <f t="shared" si="226"/>
        <v>theater</v>
      </c>
      <c r="T3615" t="str">
        <f t="shared" si="227"/>
        <v>plays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0">
        <f t="shared" si="224"/>
        <v>42193.041851851856</v>
      </c>
      <c r="K3616">
        <v>1432083616</v>
      </c>
      <c r="L3616" s="10">
        <f t="shared" si="225"/>
        <v>42163.041851851856</v>
      </c>
      <c r="M3616" t="b">
        <v>0</v>
      </c>
      <c r="N3616">
        <v>71</v>
      </c>
      <c r="O3616" t="b">
        <v>1</v>
      </c>
      <c r="P3616" t="s">
        <v>8271</v>
      </c>
      <c r="Q3616" s="6">
        <f>E3616/D3616</f>
        <v>1.008</v>
      </c>
      <c r="R3616">
        <f>IFERROR(ROUND(E3616/N3616,0),0)</f>
        <v>35</v>
      </c>
      <c r="S3616" t="str">
        <f t="shared" si="226"/>
        <v>theater</v>
      </c>
      <c r="T3616" t="str">
        <f t="shared" si="227"/>
        <v>plays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0">
        <f t="shared" si="224"/>
        <v>42367.593703703707</v>
      </c>
      <c r="K3617">
        <v>1447164896</v>
      </c>
      <c r="L3617" s="10">
        <f t="shared" si="225"/>
        <v>42337.593703703707</v>
      </c>
      <c r="M3617" t="b">
        <v>0</v>
      </c>
      <c r="N3617">
        <v>72</v>
      </c>
      <c r="O3617" t="b">
        <v>1</v>
      </c>
      <c r="P3617" t="s">
        <v>8271</v>
      </c>
      <c r="Q3617" s="6">
        <f>E3617/D3617</f>
        <v>1.0680000000000001</v>
      </c>
      <c r="R3617">
        <f>IFERROR(ROUND(E3617/N3617,0),0)</f>
        <v>37</v>
      </c>
      <c r="S3617" t="str">
        <f t="shared" si="226"/>
        <v>theater</v>
      </c>
      <c r="T3617" t="str">
        <f t="shared" si="227"/>
        <v>plays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0">
        <f t="shared" si="224"/>
        <v>42101.908148148148</v>
      </c>
      <c r="K3618">
        <v>1424213264</v>
      </c>
      <c r="L3618" s="10">
        <f t="shared" si="225"/>
        <v>42071.949814814812</v>
      </c>
      <c r="M3618" t="b">
        <v>0</v>
      </c>
      <c r="N3618">
        <v>45</v>
      </c>
      <c r="O3618" t="b">
        <v>1</v>
      </c>
      <c r="P3618" t="s">
        <v>8271</v>
      </c>
      <c r="Q3618" s="6">
        <f>E3618/D3618</f>
        <v>1.248</v>
      </c>
      <c r="R3618">
        <f>IFERROR(ROUND(E3618/N3618,0),0)</f>
        <v>69</v>
      </c>
      <c r="S3618" t="str">
        <f t="shared" si="226"/>
        <v>theater</v>
      </c>
      <c r="T3618" t="str">
        <f t="shared" si="227"/>
        <v>plays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0">
        <f t="shared" si="224"/>
        <v>42813</v>
      </c>
      <c r="K3619">
        <v>1486996729</v>
      </c>
      <c r="L3619" s="10">
        <f t="shared" si="225"/>
        <v>42798.610289351855</v>
      </c>
      <c r="M3619" t="b">
        <v>0</v>
      </c>
      <c r="N3619">
        <v>51</v>
      </c>
      <c r="O3619" t="b">
        <v>1</v>
      </c>
      <c r="P3619" t="s">
        <v>8271</v>
      </c>
      <c r="Q3619" s="6">
        <f>E3619/D3619</f>
        <v>1.1891891891891893</v>
      </c>
      <c r="R3619">
        <f>IFERROR(ROUND(E3619/N3619,0),0)</f>
        <v>17</v>
      </c>
      <c r="S3619" t="str">
        <f t="shared" si="226"/>
        <v>theater</v>
      </c>
      <c r="T3619" t="str">
        <f t="shared" si="227"/>
        <v>plays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0">
        <f t="shared" si="224"/>
        <v>42177.627893518518</v>
      </c>
      <c r="K3620">
        <v>1430751850</v>
      </c>
      <c r="L3620" s="10">
        <f t="shared" si="225"/>
        <v>42147.627893518518</v>
      </c>
      <c r="M3620" t="b">
        <v>0</v>
      </c>
      <c r="N3620">
        <v>56</v>
      </c>
      <c r="O3620" t="b">
        <v>1</v>
      </c>
      <c r="P3620" t="s">
        <v>8271</v>
      </c>
      <c r="Q3620" s="6">
        <f>E3620/D3620</f>
        <v>1.01</v>
      </c>
      <c r="R3620">
        <f>IFERROR(ROUND(E3620/N3620,0),0)</f>
        <v>36</v>
      </c>
      <c r="S3620" t="str">
        <f t="shared" si="226"/>
        <v>theater</v>
      </c>
      <c r="T3620" t="str">
        <f t="shared" si="227"/>
        <v>plays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0">
        <f t="shared" si="224"/>
        <v>42712.916666666672</v>
      </c>
      <c r="K3621">
        <v>1476760226</v>
      </c>
      <c r="L3621" s="10">
        <f t="shared" si="225"/>
        <v>42680.132245370369</v>
      </c>
      <c r="M3621" t="b">
        <v>0</v>
      </c>
      <c r="N3621">
        <v>17</v>
      </c>
      <c r="O3621" t="b">
        <v>1</v>
      </c>
      <c r="P3621" t="s">
        <v>8271</v>
      </c>
      <c r="Q3621" s="6">
        <f>E3621/D3621</f>
        <v>1.1299999999999999</v>
      </c>
      <c r="R3621">
        <f>IFERROR(ROUND(E3621/N3621,0),0)</f>
        <v>66</v>
      </c>
      <c r="S3621" t="str">
        <f t="shared" si="226"/>
        <v>theater</v>
      </c>
      <c r="T3621" t="str">
        <f t="shared" si="227"/>
        <v>plays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0">
        <f t="shared" si="224"/>
        <v>42087.166666666672</v>
      </c>
      <c r="K3622">
        <v>1422916261</v>
      </c>
      <c r="L3622" s="10">
        <f t="shared" si="225"/>
        <v>42056.938206018516</v>
      </c>
      <c r="M3622" t="b">
        <v>0</v>
      </c>
      <c r="N3622">
        <v>197</v>
      </c>
      <c r="O3622" t="b">
        <v>1</v>
      </c>
      <c r="P3622" t="s">
        <v>8271</v>
      </c>
      <c r="Q3622" s="6">
        <f>E3622/D3622</f>
        <v>1.0519047619047619</v>
      </c>
      <c r="R3622">
        <f>IFERROR(ROUND(E3622/N3622,0),0)</f>
        <v>56</v>
      </c>
      <c r="S3622" t="str">
        <f t="shared" si="226"/>
        <v>theater</v>
      </c>
      <c r="T3622" t="str">
        <f t="shared" si="227"/>
        <v>plays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0">
        <f t="shared" si="224"/>
        <v>42662.875</v>
      </c>
      <c r="K3623">
        <v>1473200844</v>
      </c>
      <c r="L3623" s="10">
        <f t="shared" si="225"/>
        <v>42638.935694444444</v>
      </c>
      <c r="M3623" t="b">
        <v>0</v>
      </c>
      <c r="N3623">
        <v>70</v>
      </c>
      <c r="O3623" t="b">
        <v>1</v>
      </c>
      <c r="P3623" t="s">
        <v>8271</v>
      </c>
      <c r="Q3623" s="6">
        <f>E3623/D3623</f>
        <v>1.0973333333333333</v>
      </c>
      <c r="R3623">
        <f>IFERROR(ROUND(E3623/N3623,0),0)</f>
        <v>47</v>
      </c>
      <c r="S3623" t="str">
        <f t="shared" si="226"/>
        <v>theater</v>
      </c>
      <c r="T3623" t="str">
        <f t="shared" si="227"/>
        <v>plays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0">
        <f t="shared" si="224"/>
        <v>41929.140972222223</v>
      </c>
      <c r="K3624">
        <v>1409030371</v>
      </c>
      <c r="L3624" s="10">
        <f t="shared" si="225"/>
        <v>41896.221886574072</v>
      </c>
      <c r="M3624" t="b">
        <v>0</v>
      </c>
      <c r="N3624">
        <v>21</v>
      </c>
      <c r="O3624" t="b">
        <v>1</v>
      </c>
      <c r="P3624" t="s">
        <v>8271</v>
      </c>
      <c r="Q3624" s="6">
        <f>E3624/D3624</f>
        <v>1.00099</v>
      </c>
      <c r="R3624">
        <f>IFERROR(ROUND(E3624/N3624,0),0)</f>
        <v>48</v>
      </c>
      <c r="S3624" t="str">
        <f t="shared" si="226"/>
        <v>theater</v>
      </c>
      <c r="T3624" t="str">
        <f t="shared" si="227"/>
        <v>plays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0">
        <f t="shared" si="224"/>
        <v>41865.291666666664</v>
      </c>
      <c r="K3625">
        <v>1404841270</v>
      </c>
      <c r="L3625" s="10">
        <f t="shared" si="225"/>
        <v>41847.736921296295</v>
      </c>
      <c r="M3625" t="b">
        <v>0</v>
      </c>
      <c r="N3625">
        <v>34</v>
      </c>
      <c r="O3625" t="b">
        <v>1</v>
      </c>
      <c r="P3625" t="s">
        <v>8271</v>
      </c>
      <c r="Q3625" s="6">
        <f>E3625/D3625</f>
        <v>1.2</v>
      </c>
      <c r="R3625">
        <f>IFERROR(ROUND(E3625/N3625,0),0)</f>
        <v>88</v>
      </c>
      <c r="S3625" t="str">
        <f t="shared" si="226"/>
        <v>theater</v>
      </c>
      <c r="T3625" t="str">
        <f t="shared" si="227"/>
        <v>plays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0">
        <f t="shared" si="224"/>
        <v>42624.774189814816</v>
      </c>
      <c r="K3626">
        <v>1466793290</v>
      </c>
      <c r="L3626" s="10">
        <f t="shared" si="225"/>
        <v>42564.774189814816</v>
      </c>
      <c r="M3626" t="b">
        <v>0</v>
      </c>
      <c r="N3626">
        <v>39</v>
      </c>
      <c r="O3626" t="b">
        <v>1</v>
      </c>
      <c r="P3626" t="s">
        <v>8271</v>
      </c>
      <c r="Q3626" s="6">
        <f>E3626/D3626</f>
        <v>1.0493333333333332</v>
      </c>
      <c r="R3626">
        <f>IFERROR(ROUND(E3626/N3626,0),0)</f>
        <v>81</v>
      </c>
      <c r="S3626" t="str">
        <f t="shared" si="226"/>
        <v>theater</v>
      </c>
      <c r="T3626" t="str">
        <f t="shared" si="227"/>
        <v>plays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0">
        <f t="shared" si="224"/>
        <v>42206.652511574073</v>
      </c>
      <c r="K3627">
        <v>1433259577</v>
      </c>
      <c r="L3627" s="10">
        <f t="shared" si="225"/>
        <v>42176.652511574073</v>
      </c>
      <c r="M3627" t="b">
        <v>0</v>
      </c>
      <c r="N3627">
        <v>78</v>
      </c>
      <c r="O3627" t="b">
        <v>1</v>
      </c>
      <c r="P3627" t="s">
        <v>8271</v>
      </c>
      <c r="Q3627" s="6">
        <f>E3627/D3627</f>
        <v>1.0266666666666666</v>
      </c>
      <c r="R3627">
        <f>IFERROR(ROUND(E3627/N3627,0),0)</f>
        <v>39</v>
      </c>
      <c r="S3627" t="str">
        <f t="shared" si="226"/>
        <v>theater</v>
      </c>
      <c r="T3627" t="str">
        <f t="shared" si="227"/>
        <v>plays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0">
        <f t="shared" si="224"/>
        <v>41886.667326388888</v>
      </c>
      <c r="K3628">
        <v>1406390457</v>
      </c>
      <c r="L3628" s="10">
        <f t="shared" si="225"/>
        <v>41865.667326388888</v>
      </c>
      <c r="M3628" t="b">
        <v>0</v>
      </c>
      <c r="N3628">
        <v>48</v>
      </c>
      <c r="O3628" t="b">
        <v>1</v>
      </c>
      <c r="P3628" t="s">
        <v>8271</v>
      </c>
      <c r="Q3628" s="6">
        <f>E3628/D3628</f>
        <v>1.0182500000000001</v>
      </c>
      <c r="R3628">
        <f>IFERROR(ROUND(E3628/N3628,0),0)</f>
        <v>85</v>
      </c>
      <c r="S3628" t="str">
        <f t="shared" si="226"/>
        <v>theater</v>
      </c>
      <c r="T3628" t="str">
        <f t="shared" si="227"/>
        <v>plays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0">
        <f t="shared" si="224"/>
        <v>42530.165972222225</v>
      </c>
      <c r="K3629">
        <v>1459446487</v>
      </c>
      <c r="L3629" s="10">
        <f t="shared" si="225"/>
        <v>42479.741747685184</v>
      </c>
      <c r="M3629" t="b">
        <v>0</v>
      </c>
      <c r="N3629">
        <v>29</v>
      </c>
      <c r="O3629" t="b">
        <v>1</v>
      </c>
      <c r="P3629" t="s">
        <v>8271</v>
      </c>
      <c r="Q3629" s="6">
        <f>E3629/D3629</f>
        <v>1</v>
      </c>
      <c r="R3629">
        <f>IFERROR(ROUND(E3629/N3629,0),0)</f>
        <v>69</v>
      </c>
      <c r="S3629" t="str">
        <f t="shared" si="226"/>
        <v>theater</v>
      </c>
      <c r="T3629" t="str">
        <f t="shared" si="227"/>
        <v>plays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0">
        <f t="shared" si="224"/>
        <v>42370.874953703707</v>
      </c>
      <c r="K3630">
        <v>1444852796</v>
      </c>
      <c r="L3630" s="10">
        <f t="shared" si="225"/>
        <v>42310.833287037036</v>
      </c>
      <c r="M3630" t="b">
        <v>0</v>
      </c>
      <c r="N3630">
        <v>0</v>
      </c>
      <c r="O3630" t="b">
        <v>0</v>
      </c>
      <c r="P3630" t="s">
        <v>8305</v>
      </c>
      <c r="Q3630" s="6">
        <f>E3630/D3630</f>
        <v>0</v>
      </c>
      <c r="R3630">
        <f>IFERROR(ROUND(E3630/N3630,0),0)</f>
        <v>0</v>
      </c>
      <c r="S3630" t="str">
        <f t="shared" si="226"/>
        <v>theater</v>
      </c>
      <c r="T3630" t="str">
        <f t="shared" si="227"/>
        <v>musical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0">
        <f t="shared" si="224"/>
        <v>42514.708333333328</v>
      </c>
      <c r="K3631">
        <v>1457403364</v>
      </c>
      <c r="L3631" s="10">
        <f t="shared" si="225"/>
        <v>42456.094490740739</v>
      </c>
      <c r="M3631" t="b">
        <v>0</v>
      </c>
      <c r="N3631">
        <v>2</v>
      </c>
      <c r="O3631" t="b">
        <v>0</v>
      </c>
      <c r="P3631" t="s">
        <v>8305</v>
      </c>
      <c r="Q3631" s="6">
        <f>E3631/D3631</f>
        <v>1.9999999999999999E-6</v>
      </c>
      <c r="R3631">
        <f>IFERROR(ROUND(E3631/N3631,0),0)</f>
        <v>1</v>
      </c>
      <c r="S3631" t="str">
        <f t="shared" si="226"/>
        <v>theater</v>
      </c>
      <c r="T3631" t="str">
        <f t="shared" si="227"/>
        <v>musical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0">
        <f t="shared" si="224"/>
        <v>41991.888773148152</v>
      </c>
      <c r="K3632">
        <v>1414700390</v>
      </c>
      <c r="L3632" s="10">
        <f t="shared" si="225"/>
        <v>41961.84710648148</v>
      </c>
      <c r="M3632" t="b">
        <v>0</v>
      </c>
      <c r="N3632">
        <v>1</v>
      </c>
      <c r="O3632" t="b">
        <v>0</v>
      </c>
      <c r="P3632" t="s">
        <v>8305</v>
      </c>
      <c r="Q3632" s="6">
        <f>E3632/D3632</f>
        <v>3.3333333333333332E-4</v>
      </c>
      <c r="R3632">
        <f>IFERROR(ROUND(E3632/N3632,0),0)</f>
        <v>1</v>
      </c>
      <c r="S3632" t="str">
        <f t="shared" si="226"/>
        <v>theater</v>
      </c>
      <c r="T3632" t="str">
        <f t="shared" si="227"/>
        <v>musical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0">
        <f t="shared" si="224"/>
        <v>41924.165972222225</v>
      </c>
      <c r="K3633">
        <v>1409335497</v>
      </c>
      <c r="L3633" s="10">
        <f t="shared" si="225"/>
        <v>41899.753437499996</v>
      </c>
      <c r="M3633" t="b">
        <v>0</v>
      </c>
      <c r="N3633">
        <v>59</v>
      </c>
      <c r="O3633" t="b">
        <v>0</v>
      </c>
      <c r="P3633" t="s">
        <v>8305</v>
      </c>
      <c r="Q3633" s="6">
        <f>E3633/D3633</f>
        <v>0.51023391812865493</v>
      </c>
      <c r="R3633">
        <f>IFERROR(ROUND(E3633/N3633,0),0)</f>
        <v>148</v>
      </c>
      <c r="S3633" t="str">
        <f t="shared" si="226"/>
        <v>theater</v>
      </c>
      <c r="T3633" t="str">
        <f t="shared" si="227"/>
        <v>musical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0">
        <f t="shared" si="224"/>
        <v>41985.936909722222</v>
      </c>
      <c r="K3634">
        <v>1415053749</v>
      </c>
      <c r="L3634" s="10">
        <f t="shared" si="225"/>
        <v>41965.936909722222</v>
      </c>
      <c r="M3634" t="b">
        <v>0</v>
      </c>
      <c r="N3634">
        <v>1</v>
      </c>
      <c r="O3634" t="b">
        <v>0</v>
      </c>
      <c r="P3634" t="s">
        <v>8305</v>
      </c>
      <c r="Q3634" s="6">
        <f>E3634/D3634</f>
        <v>0.2</v>
      </c>
      <c r="R3634">
        <f>IFERROR(ROUND(E3634/N3634,0),0)</f>
        <v>100</v>
      </c>
      <c r="S3634" t="str">
        <f t="shared" si="226"/>
        <v>theater</v>
      </c>
      <c r="T3634" t="str">
        <f t="shared" si="227"/>
        <v>musical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0">
        <f t="shared" si="224"/>
        <v>42712.041666666672</v>
      </c>
      <c r="K3635">
        <v>1475765867</v>
      </c>
      <c r="L3635" s="10">
        <f t="shared" si="225"/>
        <v>42668.623460648145</v>
      </c>
      <c r="M3635" t="b">
        <v>0</v>
      </c>
      <c r="N3635">
        <v>31</v>
      </c>
      <c r="O3635" t="b">
        <v>0</v>
      </c>
      <c r="P3635" t="s">
        <v>8305</v>
      </c>
      <c r="Q3635" s="6">
        <f>E3635/D3635</f>
        <v>0.35239999999999999</v>
      </c>
      <c r="R3635">
        <f>IFERROR(ROUND(E3635/N3635,0),0)</f>
        <v>57</v>
      </c>
      <c r="S3635" t="str">
        <f t="shared" si="226"/>
        <v>theater</v>
      </c>
      <c r="T3635" t="str">
        <f t="shared" si="227"/>
        <v>musical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0">
        <f t="shared" si="224"/>
        <v>42768.165972222225</v>
      </c>
      <c r="K3636">
        <v>1480219174</v>
      </c>
      <c r="L3636" s="10">
        <f t="shared" si="225"/>
        <v>42720.166365740741</v>
      </c>
      <c r="M3636" t="b">
        <v>0</v>
      </c>
      <c r="N3636">
        <v>18</v>
      </c>
      <c r="O3636" t="b">
        <v>0</v>
      </c>
      <c r="P3636" t="s">
        <v>8305</v>
      </c>
      <c r="Q3636" s="6">
        <f>E3636/D3636</f>
        <v>4.2466666666666666E-2</v>
      </c>
      <c r="R3636">
        <f>IFERROR(ROUND(E3636/N3636,0),0)</f>
        <v>177</v>
      </c>
      <c r="S3636" t="str">
        <f t="shared" si="226"/>
        <v>theater</v>
      </c>
      <c r="T3636" t="str">
        <f t="shared" si="227"/>
        <v>musical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0">
        <f t="shared" si="224"/>
        <v>42499.88282407407</v>
      </c>
      <c r="K3637">
        <v>1458594676</v>
      </c>
      <c r="L3637" s="10">
        <f t="shared" si="225"/>
        <v>42469.88282407407</v>
      </c>
      <c r="M3637" t="b">
        <v>0</v>
      </c>
      <c r="N3637">
        <v>10</v>
      </c>
      <c r="O3637" t="b">
        <v>0</v>
      </c>
      <c r="P3637" t="s">
        <v>8305</v>
      </c>
      <c r="Q3637" s="6">
        <f>E3637/D3637</f>
        <v>0.36457142857142855</v>
      </c>
      <c r="R3637">
        <f>IFERROR(ROUND(E3637/N3637,0),0)</f>
        <v>128</v>
      </c>
      <c r="S3637" t="str">
        <f t="shared" si="226"/>
        <v>theater</v>
      </c>
      <c r="T3637" t="str">
        <f t="shared" si="227"/>
        <v>musical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0">
        <f t="shared" si="224"/>
        <v>42280.694780092592</v>
      </c>
      <c r="K3638">
        <v>1439224829</v>
      </c>
      <c r="L3638" s="10">
        <f t="shared" si="225"/>
        <v>42245.694780092592</v>
      </c>
      <c r="M3638" t="b">
        <v>0</v>
      </c>
      <c r="N3638">
        <v>0</v>
      </c>
      <c r="O3638" t="b">
        <v>0</v>
      </c>
      <c r="P3638" t="s">
        <v>8305</v>
      </c>
      <c r="Q3638" s="6">
        <f>E3638/D3638</f>
        <v>0</v>
      </c>
      <c r="R3638">
        <f>IFERROR(ROUND(E3638/N3638,0),0)</f>
        <v>0</v>
      </c>
      <c r="S3638" t="str">
        <f t="shared" si="226"/>
        <v>theater</v>
      </c>
      <c r="T3638" t="str">
        <f t="shared" si="227"/>
        <v>musical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0">
        <f t="shared" si="224"/>
        <v>42024.700636574074</v>
      </c>
      <c r="K3639">
        <v>1417538935</v>
      </c>
      <c r="L3639" s="10">
        <f t="shared" si="225"/>
        <v>41994.700636574074</v>
      </c>
      <c r="M3639" t="b">
        <v>0</v>
      </c>
      <c r="N3639">
        <v>14</v>
      </c>
      <c r="O3639" t="b">
        <v>0</v>
      </c>
      <c r="P3639" t="s">
        <v>8305</v>
      </c>
      <c r="Q3639" s="6">
        <f>E3639/D3639</f>
        <v>0.30866666666666664</v>
      </c>
      <c r="R3639">
        <f>IFERROR(ROUND(E3639/N3639,0),0)</f>
        <v>66</v>
      </c>
      <c r="S3639" t="str">
        <f t="shared" si="226"/>
        <v>theater</v>
      </c>
      <c r="T3639" t="str">
        <f t="shared" si="227"/>
        <v>musical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0">
        <f t="shared" si="224"/>
        <v>42132.631157407406</v>
      </c>
      <c r="K3640">
        <v>1424275732</v>
      </c>
      <c r="L3640" s="10">
        <f t="shared" si="225"/>
        <v>42072.672824074078</v>
      </c>
      <c r="M3640" t="b">
        <v>0</v>
      </c>
      <c r="N3640">
        <v>2</v>
      </c>
      <c r="O3640" t="b">
        <v>0</v>
      </c>
      <c r="P3640" t="s">
        <v>8305</v>
      </c>
      <c r="Q3640" s="6">
        <f>E3640/D3640</f>
        <v>6.545454545454546E-2</v>
      </c>
      <c r="R3640">
        <f>IFERROR(ROUND(E3640/N3640,0),0)</f>
        <v>108</v>
      </c>
      <c r="S3640" t="str">
        <f t="shared" si="226"/>
        <v>theater</v>
      </c>
      <c r="T3640" t="str">
        <f t="shared" si="227"/>
        <v>musical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0">
        <f t="shared" si="224"/>
        <v>42669.632638888885</v>
      </c>
      <c r="K3641">
        <v>1470672906</v>
      </c>
      <c r="L3641" s="10">
        <f t="shared" si="225"/>
        <v>42609.677152777775</v>
      </c>
      <c r="M3641" t="b">
        <v>0</v>
      </c>
      <c r="N3641">
        <v>1</v>
      </c>
      <c r="O3641" t="b">
        <v>0</v>
      </c>
      <c r="P3641" t="s">
        <v>8305</v>
      </c>
      <c r="Q3641" s="6">
        <f>E3641/D3641</f>
        <v>4.0000000000000003E-5</v>
      </c>
      <c r="R3641">
        <f>IFERROR(ROUND(E3641/N3641,0),0)</f>
        <v>1</v>
      </c>
      <c r="S3641" t="str">
        <f t="shared" si="226"/>
        <v>theater</v>
      </c>
      <c r="T3641" t="str">
        <f t="shared" si="227"/>
        <v>musical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0">
        <f t="shared" si="224"/>
        <v>42153.781597222223</v>
      </c>
      <c r="K3642">
        <v>1428691530</v>
      </c>
      <c r="L3642" s="10">
        <f t="shared" si="225"/>
        <v>42123.781597222223</v>
      </c>
      <c r="M3642" t="b">
        <v>0</v>
      </c>
      <c r="N3642">
        <v>3</v>
      </c>
      <c r="O3642" t="b">
        <v>0</v>
      </c>
      <c r="P3642" t="s">
        <v>8305</v>
      </c>
      <c r="Q3642" s="6">
        <f>E3642/D3642</f>
        <v>5.5E-2</v>
      </c>
      <c r="R3642">
        <f>IFERROR(ROUND(E3642/N3642,0),0)</f>
        <v>18</v>
      </c>
      <c r="S3642" t="str">
        <f t="shared" si="226"/>
        <v>theater</v>
      </c>
      <c r="T3642" t="str">
        <f t="shared" si="227"/>
        <v>musical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0">
        <f t="shared" si="224"/>
        <v>41936.208333333336</v>
      </c>
      <c r="K3643">
        <v>1410966179</v>
      </c>
      <c r="L3643" s="10">
        <f t="shared" si="225"/>
        <v>41918.627071759256</v>
      </c>
      <c r="M3643" t="b">
        <v>0</v>
      </c>
      <c r="N3643">
        <v>0</v>
      </c>
      <c r="O3643" t="b">
        <v>0</v>
      </c>
      <c r="P3643" t="s">
        <v>8305</v>
      </c>
      <c r="Q3643" s="6">
        <f>E3643/D3643</f>
        <v>0</v>
      </c>
      <c r="R3643">
        <f>IFERROR(ROUND(E3643/N3643,0),0)</f>
        <v>0</v>
      </c>
      <c r="S3643" t="str">
        <f t="shared" si="226"/>
        <v>theater</v>
      </c>
      <c r="T3643" t="str">
        <f t="shared" si="227"/>
        <v>musical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0">
        <f t="shared" si="224"/>
        <v>42357.708333333328</v>
      </c>
      <c r="K3644">
        <v>1445369727</v>
      </c>
      <c r="L3644" s="10">
        <f t="shared" si="225"/>
        <v>42316.816284722227</v>
      </c>
      <c r="M3644" t="b">
        <v>0</v>
      </c>
      <c r="N3644">
        <v>2</v>
      </c>
      <c r="O3644" t="b">
        <v>0</v>
      </c>
      <c r="P3644" t="s">
        <v>8305</v>
      </c>
      <c r="Q3644" s="6">
        <f>E3644/D3644</f>
        <v>2.1428571428571429E-2</v>
      </c>
      <c r="R3644">
        <f>IFERROR(ROUND(E3644/N3644,0),0)</f>
        <v>8</v>
      </c>
      <c r="S3644" t="str">
        <f t="shared" si="226"/>
        <v>theater</v>
      </c>
      <c r="T3644" t="str">
        <f t="shared" si="227"/>
        <v>musical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0">
        <f t="shared" si="224"/>
        <v>42344.185636574075</v>
      </c>
      <c r="K3645">
        <v>1444274839</v>
      </c>
      <c r="L3645" s="10">
        <f t="shared" si="225"/>
        <v>42304.143969907411</v>
      </c>
      <c r="M3645" t="b">
        <v>0</v>
      </c>
      <c r="N3645">
        <v>0</v>
      </c>
      <c r="O3645" t="b">
        <v>0</v>
      </c>
      <c r="P3645" t="s">
        <v>8305</v>
      </c>
      <c r="Q3645" s="6">
        <f>E3645/D3645</f>
        <v>0</v>
      </c>
      <c r="R3645">
        <f>IFERROR(ROUND(E3645/N3645,0),0)</f>
        <v>0</v>
      </c>
      <c r="S3645" t="str">
        <f t="shared" si="226"/>
        <v>theater</v>
      </c>
      <c r="T3645" t="str">
        <f t="shared" si="227"/>
        <v>musical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0">
        <f t="shared" si="224"/>
        <v>42456.207638888889</v>
      </c>
      <c r="K3646">
        <v>1454996887</v>
      </c>
      <c r="L3646" s="10">
        <f t="shared" si="225"/>
        <v>42428.241747685184</v>
      </c>
      <c r="M3646" t="b">
        <v>0</v>
      </c>
      <c r="N3646">
        <v>12</v>
      </c>
      <c r="O3646" t="b">
        <v>0</v>
      </c>
      <c r="P3646" t="s">
        <v>8305</v>
      </c>
      <c r="Q3646" s="6">
        <f>E3646/D3646</f>
        <v>0.16420000000000001</v>
      </c>
      <c r="R3646">
        <f>IFERROR(ROUND(E3646/N3646,0),0)</f>
        <v>68</v>
      </c>
      <c r="S3646" t="str">
        <f t="shared" si="226"/>
        <v>theater</v>
      </c>
      <c r="T3646" t="str">
        <f t="shared" si="227"/>
        <v>musical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0">
        <f t="shared" si="224"/>
        <v>42715.012013888889</v>
      </c>
      <c r="K3647">
        <v>1477178238</v>
      </c>
      <c r="L3647" s="10">
        <f t="shared" si="225"/>
        <v>42684.970347222217</v>
      </c>
      <c r="M3647" t="b">
        <v>0</v>
      </c>
      <c r="N3647">
        <v>1</v>
      </c>
      <c r="O3647" t="b">
        <v>0</v>
      </c>
      <c r="P3647" t="s">
        <v>8305</v>
      </c>
      <c r="Q3647" s="6">
        <f>E3647/D3647</f>
        <v>1E-3</v>
      </c>
      <c r="R3647">
        <f>IFERROR(ROUND(E3647/N3647,0),0)</f>
        <v>1</v>
      </c>
      <c r="S3647" t="str">
        <f t="shared" si="226"/>
        <v>theater</v>
      </c>
      <c r="T3647" t="str">
        <f t="shared" si="227"/>
        <v>musical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0">
        <f t="shared" si="224"/>
        <v>42190.979166666672</v>
      </c>
      <c r="K3648">
        <v>1431770802</v>
      </c>
      <c r="L3648" s="10">
        <f t="shared" si="225"/>
        <v>42159.421319444446</v>
      </c>
      <c r="M3648" t="b">
        <v>0</v>
      </c>
      <c r="N3648">
        <v>8</v>
      </c>
      <c r="O3648" t="b">
        <v>0</v>
      </c>
      <c r="P3648" t="s">
        <v>8305</v>
      </c>
      <c r="Q3648" s="6">
        <f>E3648/D3648</f>
        <v>4.8099999999999997E-2</v>
      </c>
      <c r="R3648">
        <f>IFERROR(ROUND(E3648/N3648,0),0)</f>
        <v>60</v>
      </c>
      <c r="S3648" t="str">
        <f t="shared" si="226"/>
        <v>theater</v>
      </c>
      <c r="T3648" t="str">
        <f t="shared" si="227"/>
        <v>musical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0">
        <f t="shared" si="224"/>
        <v>42662.749155092592</v>
      </c>
      <c r="K3649">
        <v>1471370327</v>
      </c>
      <c r="L3649" s="10">
        <f t="shared" si="225"/>
        <v>42617.749155092592</v>
      </c>
      <c r="M3649" t="b">
        <v>0</v>
      </c>
      <c r="N3649">
        <v>2</v>
      </c>
      <c r="O3649" t="b">
        <v>0</v>
      </c>
      <c r="P3649" t="s">
        <v>8305</v>
      </c>
      <c r="Q3649" s="6">
        <f>E3649/D3649</f>
        <v>0.06</v>
      </c>
      <c r="R3649">
        <f>IFERROR(ROUND(E3649/N3649,0),0)</f>
        <v>15</v>
      </c>
      <c r="S3649" t="str">
        <f t="shared" si="226"/>
        <v>theater</v>
      </c>
      <c r="T3649" t="str">
        <f t="shared" si="227"/>
        <v>musical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0">
        <f t="shared" si="224"/>
        <v>41936.292187500003</v>
      </c>
      <c r="K3650">
        <v>1409900445</v>
      </c>
      <c r="L3650" s="10">
        <f t="shared" si="225"/>
        <v>41906.292187500003</v>
      </c>
      <c r="M3650" t="b">
        <v>0</v>
      </c>
      <c r="N3650">
        <v>73</v>
      </c>
      <c r="O3650" t="b">
        <v>1</v>
      </c>
      <c r="P3650" t="s">
        <v>8271</v>
      </c>
      <c r="Q3650" s="6">
        <f>E3650/D3650</f>
        <v>1.003825</v>
      </c>
      <c r="R3650">
        <f>IFERROR(ROUND(E3650/N3650,0),0)</f>
        <v>550</v>
      </c>
      <c r="S3650" t="str">
        <f t="shared" si="226"/>
        <v>theater</v>
      </c>
      <c r="T3650" t="str">
        <f t="shared" si="227"/>
        <v>plays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0">
        <f t="shared" ref="J3651:J3714" si="228">(I3651/86400)+25569+(-5+24)</f>
        <v>41825.712893518517</v>
      </c>
      <c r="K3651">
        <v>1400691994</v>
      </c>
      <c r="L3651" s="10">
        <f t="shared" ref="L3651:L3714" si="229">(K3651/86400)+25569+(-5+24)</f>
        <v>41799.712893518517</v>
      </c>
      <c r="M3651" t="b">
        <v>0</v>
      </c>
      <c r="N3651">
        <v>8</v>
      </c>
      <c r="O3651" t="b">
        <v>1</v>
      </c>
      <c r="P3651" t="s">
        <v>8271</v>
      </c>
      <c r="Q3651" s="6">
        <f>E3651/D3651</f>
        <v>1.04</v>
      </c>
      <c r="R3651">
        <f>IFERROR(ROUND(E3651/N3651,0),0)</f>
        <v>98</v>
      </c>
      <c r="S3651" t="str">
        <f t="shared" ref="S3651:S3714" si="230">LEFT(P3651,FIND("/",P3651)-1)</f>
        <v>theater</v>
      </c>
      <c r="T3651" t="str">
        <f t="shared" ref="T3651:T3714" si="231">RIGHT(P3651,LEN(P3651)-FIND("/",P3651))</f>
        <v>plays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0">
        <f t="shared" si="228"/>
        <v>42421.478981481487</v>
      </c>
      <c r="K3652">
        <v>1452598184</v>
      </c>
      <c r="L3652" s="10">
        <f t="shared" si="229"/>
        <v>42400.478981481487</v>
      </c>
      <c r="M3652" t="b">
        <v>0</v>
      </c>
      <c r="N3652">
        <v>17</v>
      </c>
      <c r="O3652" t="b">
        <v>1</v>
      </c>
      <c r="P3652" t="s">
        <v>8271</v>
      </c>
      <c r="Q3652" s="6">
        <f>E3652/D3652</f>
        <v>1</v>
      </c>
      <c r="R3652">
        <f>IFERROR(ROUND(E3652/N3652,0),0)</f>
        <v>29</v>
      </c>
      <c r="S3652" t="str">
        <f t="shared" si="230"/>
        <v>theater</v>
      </c>
      <c r="T3652" t="str">
        <f t="shared" si="231"/>
        <v>plays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0">
        <f t="shared" si="228"/>
        <v>41880.665972222225</v>
      </c>
      <c r="K3653">
        <v>1404833442</v>
      </c>
      <c r="L3653" s="10">
        <f t="shared" si="229"/>
        <v>41847.646319444444</v>
      </c>
      <c r="M3653" t="b">
        <v>0</v>
      </c>
      <c r="N3653">
        <v>9</v>
      </c>
      <c r="O3653" t="b">
        <v>1</v>
      </c>
      <c r="P3653" t="s">
        <v>8271</v>
      </c>
      <c r="Q3653" s="6">
        <f>E3653/D3653</f>
        <v>1.04</v>
      </c>
      <c r="R3653">
        <f>IFERROR(ROUND(E3653/N3653,0),0)</f>
        <v>58</v>
      </c>
      <c r="S3653" t="str">
        <f t="shared" si="230"/>
        <v>theater</v>
      </c>
      <c r="T3653" t="str">
        <f t="shared" si="231"/>
        <v>plays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0">
        <f t="shared" si="228"/>
        <v>42626.165972222225</v>
      </c>
      <c r="K3654">
        <v>1471188502</v>
      </c>
      <c r="L3654" s="10">
        <f t="shared" si="229"/>
        <v>42615.644699074073</v>
      </c>
      <c r="M3654" t="b">
        <v>0</v>
      </c>
      <c r="N3654">
        <v>17</v>
      </c>
      <c r="O3654" t="b">
        <v>1</v>
      </c>
      <c r="P3654" t="s">
        <v>8271</v>
      </c>
      <c r="Q3654" s="6">
        <f>E3654/D3654</f>
        <v>2.5066666666666668</v>
      </c>
      <c r="R3654">
        <f>IFERROR(ROUND(E3654/N3654,0),0)</f>
        <v>44</v>
      </c>
      <c r="S3654" t="str">
        <f t="shared" si="230"/>
        <v>theater</v>
      </c>
      <c r="T3654" t="str">
        <f t="shared" si="231"/>
        <v>plays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0">
        <f t="shared" si="228"/>
        <v>42240.363506944443</v>
      </c>
      <c r="K3655">
        <v>1436172207</v>
      </c>
      <c r="L3655" s="10">
        <f t="shared" si="229"/>
        <v>42210.363506944443</v>
      </c>
      <c r="M3655" t="b">
        <v>0</v>
      </c>
      <c r="N3655">
        <v>33</v>
      </c>
      <c r="O3655" t="b">
        <v>1</v>
      </c>
      <c r="P3655" t="s">
        <v>8271</v>
      </c>
      <c r="Q3655" s="6">
        <f>E3655/D3655</f>
        <v>1.0049999999999999</v>
      </c>
      <c r="R3655">
        <f>IFERROR(ROUND(E3655/N3655,0),0)</f>
        <v>61</v>
      </c>
      <c r="S3655" t="str">
        <f t="shared" si="230"/>
        <v>theater</v>
      </c>
      <c r="T3655" t="str">
        <f t="shared" si="231"/>
        <v>plays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0">
        <f t="shared" si="228"/>
        <v>42482.708333333328</v>
      </c>
      <c r="K3656">
        <v>1457690386</v>
      </c>
      <c r="L3656" s="10">
        <f t="shared" si="229"/>
        <v>42459.416504629626</v>
      </c>
      <c r="M3656" t="b">
        <v>0</v>
      </c>
      <c r="N3656">
        <v>38</v>
      </c>
      <c r="O3656" t="b">
        <v>1</v>
      </c>
      <c r="P3656" t="s">
        <v>8271</v>
      </c>
      <c r="Q3656" s="6">
        <f>E3656/D3656</f>
        <v>1.744</v>
      </c>
      <c r="R3656">
        <f>IFERROR(ROUND(E3656/N3656,0),0)</f>
        <v>69</v>
      </c>
      <c r="S3656" t="str">
        <f t="shared" si="230"/>
        <v>theater</v>
      </c>
      <c r="T3656" t="str">
        <f t="shared" si="231"/>
        <v>plays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0">
        <f t="shared" si="228"/>
        <v>42222.290972222225</v>
      </c>
      <c r="K3657">
        <v>1434654998</v>
      </c>
      <c r="L3657" s="10">
        <f t="shared" si="229"/>
        <v>42192.803217592591</v>
      </c>
      <c r="M3657" t="b">
        <v>0</v>
      </c>
      <c r="N3657">
        <v>79</v>
      </c>
      <c r="O3657" t="b">
        <v>1</v>
      </c>
      <c r="P3657" t="s">
        <v>8271</v>
      </c>
      <c r="Q3657" s="6">
        <f>E3657/D3657</f>
        <v>1.1626000000000001</v>
      </c>
      <c r="R3657">
        <f>IFERROR(ROUND(E3657/N3657,0),0)</f>
        <v>74</v>
      </c>
      <c r="S3657" t="str">
        <f t="shared" si="230"/>
        <v>theater</v>
      </c>
      <c r="T3657" t="str">
        <f t="shared" si="231"/>
        <v>plays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0">
        <f t="shared" si="228"/>
        <v>42786.957638888889</v>
      </c>
      <c r="K3658">
        <v>1483393836</v>
      </c>
      <c r="L3658" s="10">
        <f t="shared" si="229"/>
        <v>42756.910138888888</v>
      </c>
      <c r="M3658" t="b">
        <v>0</v>
      </c>
      <c r="N3658">
        <v>46</v>
      </c>
      <c r="O3658" t="b">
        <v>1</v>
      </c>
      <c r="P3658" t="s">
        <v>8271</v>
      </c>
      <c r="Q3658" s="6">
        <f>E3658/D3658</f>
        <v>1.0582</v>
      </c>
      <c r="R3658">
        <f>IFERROR(ROUND(E3658/N3658,0),0)</f>
        <v>115</v>
      </c>
      <c r="S3658" t="str">
        <f t="shared" si="230"/>
        <v>theater</v>
      </c>
      <c r="T3658" t="str">
        <f t="shared" si="231"/>
        <v>plays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0">
        <f t="shared" si="228"/>
        <v>42541.904166666667</v>
      </c>
      <c r="K3659">
        <v>1462806419</v>
      </c>
      <c r="L3659" s="10">
        <f t="shared" si="229"/>
        <v>42518.629849537036</v>
      </c>
      <c r="M3659" t="b">
        <v>0</v>
      </c>
      <c r="N3659">
        <v>20</v>
      </c>
      <c r="O3659" t="b">
        <v>1</v>
      </c>
      <c r="P3659" t="s">
        <v>8271</v>
      </c>
      <c r="Q3659" s="6">
        <f>E3659/D3659</f>
        <v>1.1074999999999999</v>
      </c>
      <c r="R3659">
        <f>IFERROR(ROUND(E3659/N3659,0),0)</f>
        <v>111</v>
      </c>
      <c r="S3659" t="str">
        <f t="shared" si="230"/>
        <v>theater</v>
      </c>
      <c r="T3659" t="str">
        <f t="shared" si="231"/>
        <v>plays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0">
        <f t="shared" si="228"/>
        <v>41841.165972222225</v>
      </c>
      <c r="K3660">
        <v>1400272580</v>
      </c>
      <c r="L3660" s="10">
        <f t="shared" si="229"/>
        <v>41794.858564814815</v>
      </c>
      <c r="M3660" t="b">
        <v>0</v>
      </c>
      <c r="N3660">
        <v>20</v>
      </c>
      <c r="O3660" t="b">
        <v>1</v>
      </c>
      <c r="P3660" t="s">
        <v>8271</v>
      </c>
      <c r="Q3660" s="6">
        <f>E3660/D3660</f>
        <v>1.0066666666666666</v>
      </c>
      <c r="R3660">
        <f>IFERROR(ROUND(E3660/N3660,0),0)</f>
        <v>76</v>
      </c>
      <c r="S3660" t="str">
        <f t="shared" si="230"/>
        <v>theater</v>
      </c>
      <c r="T3660" t="str">
        <f t="shared" si="231"/>
        <v>plays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0">
        <f t="shared" si="228"/>
        <v>42101.610416666663</v>
      </c>
      <c r="K3661">
        <v>1424414350</v>
      </c>
      <c r="L3661" s="10">
        <f t="shared" si="229"/>
        <v>42074.277199074073</v>
      </c>
      <c r="M3661" t="b">
        <v>0</v>
      </c>
      <c r="N3661">
        <v>13</v>
      </c>
      <c r="O3661" t="b">
        <v>1</v>
      </c>
      <c r="P3661" t="s">
        <v>8271</v>
      </c>
      <c r="Q3661" s="6">
        <f>E3661/D3661</f>
        <v>1.0203333333333333</v>
      </c>
      <c r="R3661">
        <f>IFERROR(ROUND(E3661/N3661,0),0)</f>
        <v>235</v>
      </c>
      <c r="S3661" t="str">
        <f t="shared" si="230"/>
        <v>theater</v>
      </c>
      <c r="T3661" t="str">
        <f t="shared" si="231"/>
        <v>plays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0">
        <f t="shared" si="228"/>
        <v>42015.881076388891</v>
      </c>
      <c r="K3662">
        <v>1417208925</v>
      </c>
      <c r="L3662" s="10">
        <f t="shared" si="229"/>
        <v>41990.881076388891</v>
      </c>
      <c r="M3662" t="b">
        <v>0</v>
      </c>
      <c r="N3662">
        <v>22</v>
      </c>
      <c r="O3662" t="b">
        <v>1</v>
      </c>
      <c r="P3662" t="s">
        <v>8271</v>
      </c>
      <c r="Q3662" s="6">
        <f>E3662/D3662</f>
        <v>1</v>
      </c>
      <c r="R3662">
        <f>IFERROR(ROUND(E3662/N3662,0),0)</f>
        <v>11</v>
      </c>
      <c r="S3662" t="str">
        <f t="shared" si="230"/>
        <v>theater</v>
      </c>
      <c r="T3662" t="str">
        <f t="shared" si="231"/>
        <v>plays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0">
        <f t="shared" si="228"/>
        <v>42489.166666666672</v>
      </c>
      <c r="K3663">
        <v>1458336672</v>
      </c>
      <c r="L3663" s="10">
        <f t="shared" si="229"/>
        <v>42466.896666666667</v>
      </c>
      <c r="M3663" t="b">
        <v>0</v>
      </c>
      <c r="N3663">
        <v>36</v>
      </c>
      <c r="O3663" t="b">
        <v>1</v>
      </c>
      <c r="P3663" t="s">
        <v>8271</v>
      </c>
      <c r="Q3663" s="6">
        <f>E3663/D3663</f>
        <v>1.1100000000000001</v>
      </c>
      <c r="R3663">
        <f>IFERROR(ROUND(E3663/N3663,0),0)</f>
        <v>93</v>
      </c>
      <c r="S3663" t="str">
        <f t="shared" si="230"/>
        <v>theater</v>
      </c>
      <c r="T3663" t="str">
        <f t="shared" si="231"/>
        <v>plays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0">
        <f t="shared" si="228"/>
        <v>42113.178402777776</v>
      </c>
      <c r="K3664">
        <v>1425187014</v>
      </c>
      <c r="L3664" s="10">
        <f t="shared" si="229"/>
        <v>42083.220069444447</v>
      </c>
      <c r="M3664" t="b">
        <v>0</v>
      </c>
      <c r="N3664">
        <v>40</v>
      </c>
      <c r="O3664" t="b">
        <v>1</v>
      </c>
      <c r="P3664" t="s">
        <v>8271</v>
      </c>
      <c r="Q3664" s="6">
        <f>E3664/D3664</f>
        <v>1.0142500000000001</v>
      </c>
      <c r="R3664">
        <f>IFERROR(ROUND(E3664/N3664,0),0)</f>
        <v>203</v>
      </c>
      <c r="S3664" t="str">
        <f t="shared" si="230"/>
        <v>theater</v>
      </c>
      <c r="T3664" t="str">
        <f t="shared" si="231"/>
        <v>plays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0">
        <f t="shared" si="228"/>
        <v>42744.493402777778</v>
      </c>
      <c r="K3665">
        <v>1477133430</v>
      </c>
      <c r="L3665" s="10">
        <f t="shared" si="229"/>
        <v>42684.451736111107</v>
      </c>
      <c r="M3665" t="b">
        <v>0</v>
      </c>
      <c r="N3665">
        <v>9</v>
      </c>
      <c r="O3665" t="b">
        <v>1</v>
      </c>
      <c r="P3665" t="s">
        <v>8271</v>
      </c>
      <c r="Q3665" s="6">
        <f>E3665/D3665</f>
        <v>1.04</v>
      </c>
      <c r="R3665">
        <f>IFERROR(ROUND(E3665/N3665,0),0)</f>
        <v>26</v>
      </c>
      <c r="S3665" t="str">
        <f t="shared" si="230"/>
        <v>theater</v>
      </c>
      <c r="T3665" t="str">
        <f t="shared" si="231"/>
        <v>plays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0">
        <f t="shared" si="228"/>
        <v>42556.248715277776</v>
      </c>
      <c r="K3666">
        <v>1464847089</v>
      </c>
      <c r="L3666" s="10">
        <f t="shared" si="229"/>
        <v>42542.248715277776</v>
      </c>
      <c r="M3666" t="b">
        <v>0</v>
      </c>
      <c r="N3666">
        <v>19</v>
      </c>
      <c r="O3666" t="b">
        <v>1</v>
      </c>
      <c r="P3666" t="s">
        <v>8271</v>
      </c>
      <c r="Q3666" s="6">
        <f>E3666/D3666</f>
        <v>1.09375</v>
      </c>
      <c r="R3666">
        <f>IFERROR(ROUND(E3666/N3666,0),0)</f>
        <v>46</v>
      </c>
      <c r="S3666" t="str">
        <f t="shared" si="230"/>
        <v>theater</v>
      </c>
      <c r="T3666" t="str">
        <f t="shared" si="231"/>
        <v>plays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0">
        <f t="shared" si="228"/>
        <v>42324.829166666663</v>
      </c>
      <c r="K3667">
        <v>1445109822</v>
      </c>
      <c r="L3667" s="10">
        <f t="shared" si="229"/>
        <v>42313.808124999996</v>
      </c>
      <c r="M3667" t="b">
        <v>0</v>
      </c>
      <c r="N3667">
        <v>14</v>
      </c>
      <c r="O3667" t="b">
        <v>1</v>
      </c>
      <c r="P3667" t="s">
        <v>8271</v>
      </c>
      <c r="Q3667" s="6">
        <f>E3667/D3667</f>
        <v>1.1516129032258065</v>
      </c>
      <c r="R3667">
        <f>IFERROR(ROUND(E3667/N3667,0),0)</f>
        <v>51</v>
      </c>
      <c r="S3667" t="str">
        <f t="shared" si="230"/>
        <v>theater</v>
      </c>
      <c r="T3667" t="str">
        <f t="shared" si="231"/>
        <v>plays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0">
        <f t="shared" si="228"/>
        <v>41863.291666666664</v>
      </c>
      <c r="K3668">
        <v>1404337382</v>
      </c>
      <c r="L3668" s="10">
        <f t="shared" si="229"/>
        <v>41841.90488425926</v>
      </c>
      <c r="M3668" t="b">
        <v>0</v>
      </c>
      <c r="N3668">
        <v>38</v>
      </c>
      <c r="O3668" t="b">
        <v>1</v>
      </c>
      <c r="P3668" t="s">
        <v>8271</v>
      </c>
      <c r="Q3668" s="6">
        <f>E3668/D3668</f>
        <v>1</v>
      </c>
      <c r="R3668">
        <f>IFERROR(ROUND(E3668/N3668,0),0)</f>
        <v>32</v>
      </c>
      <c r="S3668" t="str">
        <f t="shared" si="230"/>
        <v>theater</v>
      </c>
      <c r="T3668" t="str">
        <f t="shared" si="231"/>
        <v>plays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0">
        <f t="shared" si="228"/>
        <v>42222.970127314809</v>
      </c>
      <c r="K3669">
        <v>1434669419</v>
      </c>
      <c r="L3669" s="10">
        <f t="shared" si="229"/>
        <v>42192.970127314809</v>
      </c>
      <c r="M3669" t="b">
        <v>0</v>
      </c>
      <c r="N3669">
        <v>58</v>
      </c>
      <c r="O3669" t="b">
        <v>1</v>
      </c>
      <c r="P3669" t="s">
        <v>8271</v>
      </c>
      <c r="Q3669" s="6">
        <f>E3669/D3669</f>
        <v>1.0317033333333334</v>
      </c>
      <c r="R3669">
        <f>IFERROR(ROUND(E3669/N3669,0),0)</f>
        <v>53</v>
      </c>
      <c r="S3669" t="str">
        <f t="shared" si="230"/>
        <v>theater</v>
      </c>
      <c r="T3669" t="str">
        <f t="shared" si="231"/>
        <v>plays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0">
        <f t="shared" si="228"/>
        <v>42227.772916666669</v>
      </c>
      <c r="K3670">
        <v>1435670452</v>
      </c>
      <c r="L3670" s="10">
        <f t="shared" si="229"/>
        <v>42204.556157407409</v>
      </c>
      <c r="M3670" t="b">
        <v>0</v>
      </c>
      <c r="N3670">
        <v>28</v>
      </c>
      <c r="O3670" t="b">
        <v>1</v>
      </c>
      <c r="P3670" t="s">
        <v>8271</v>
      </c>
      <c r="Q3670" s="6">
        <f>E3670/D3670</f>
        <v>1.0349999999999999</v>
      </c>
      <c r="R3670">
        <f>IFERROR(ROUND(E3670/N3670,0),0)</f>
        <v>37</v>
      </c>
      <c r="S3670" t="str">
        <f t="shared" si="230"/>
        <v>theater</v>
      </c>
      <c r="T3670" t="str">
        <f t="shared" si="231"/>
        <v>plays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0">
        <f t="shared" si="228"/>
        <v>42185.675196759257</v>
      </c>
      <c r="K3671">
        <v>1431447137</v>
      </c>
      <c r="L3671" s="10">
        <f t="shared" si="229"/>
        <v>42155.675196759257</v>
      </c>
      <c r="M3671" t="b">
        <v>0</v>
      </c>
      <c r="N3671">
        <v>17</v>
      </c>
      <c r="O3671" t="b">
        <v>1</v>
      </c>
      <c r="P3671" t="s">
        <v>8271</v>
      </c>
      <c r="Q3671" s="6">
        <f>E3671/D3671</f>
        <v>1.3819999999999999</v>
      </c>
      <c r="R3671">
        <f>IFERROR(ROUND(E3671/N3671,0),0)</f>
        <v>81</v>
      </c>
      <c r="S3671" t="str">
        <f t="shared" si="230"/>
        <v>theater</v>
      </c>
      <c r="T3671" t="str">
        <f t="shared" si="231"/>
        <v>plays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0">
        <f t="shared" si="228"/>
        <v>42174.958333333328</v>
      </c>
      <c r="K3672">
        <v>1431951611</v>
      </c>
      <c r="L3672" s="10">
        <f t="shared" si="229"/>
        <v>42161.514016203699</v>
      </c>
      <c r="M3672" t="b">
        <v>0</v>
      </c>
      <c r="N3672">
        <v>12</v>
      </c>
      <c r="O3672" t="b">
        <v>1</v>
      </c>
      <c r="P3672" t="s">
        <v>8271</v>
      </c>
      <c r="Q3672" s="6">
        <f>E3672/D3672</f>
        <v>1.0954545454545455</v>
      </c>
      <c r="R3672">
        <f>IFERROR(ROUND(E3672/N3672,0),0)</f>
        <v>20</v>
      </c>
      <c r="S3672" t="str">
        <f t="shared" si="230"/>
        <v>theater</v>
      </c>
      <c r="T3672" t="str">
        <f t="shared" si="231"/>
        <v>plays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0">
        <f t="shared" si="228"/>
        <v>41860.165972222225</v>
      </c>
      <c r="K3673">
        <v>1404140667</v>
      </c>
      <c r="L3673" s="10">
        <f t="shared" si="229"/>
        <v>41839.62809027778</v>
      </c>
      <c r="M3673" t="b">
        <v>0</v>
      </c>
      <c r="N3673">
        <v>40</v>
      </c>
      <c r="O3673" t="b">
        <v>1</v>
      </c>
      <c r="P3673" t="s">
        <v>8271</v>
      </c>
      <c r="Q3673" s="6">
        <f>E3673/D3673</f>
        <v>1.0085714285714287</v>
      </c>
      <c r="R3673">
        <f>IFERROR(ROUND(E3673/N3673,0),0)</f>
        <v>88</v>
      </c>
      <c r="S3673" t="str">
        <f t="shared" si="230"/>
        <v>theater</v>
      </c>
      <c r="T3673" t="str">
        <f t="shared" si="231"/>
        <v>plays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0">
        <f t="shared" si="228"/>
        <v>41927.946574074071</v>
      </c>
      <c r="K3674">
        <v>1409179384</v>
      </c>
      <c r="L3674" s="10">
        <f t="shared" si="229"/>
        <v>41897.946574074071</v>
      </c>
      <c r="M3674" t="b">
        <v>0</v>
      </c>
      <c r="N3674">
        <v>57</v>
      </c>
      <c r="O3674" t="b">
        <v>1</v>
      </c>
      <c r="P3674" t="s">
        <v>8271</v>
      </c>
      <c r="Q3674" s="6">
        <f>E3674/D3674</f>
        <v>1.0153333333333334</v>
      </c>
      <c r="R3674">
        <f>IFERROR(ROUND(E3674/N3674,0),0)</f>
        <v>53</v>
      </c>
      <c r="S3674" t="str">
        <f t="shared" si="230"/>
        <v>theater</v>
      </c>
      <c r="T3674" t="str">
        <f t="shared" si="231"/>
        <v>plays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0">
        <f t="shared" si="228"/>
        <v>41967.536111111112</v>
      </c>
      <c r="K3675">
        <v>1412233497</v>
      </c>
      <c r="L3675" s="10">
        <f t="shared" si="229"/>
        <v>41933.295104166667</v>
      </c>
      <c r="M3675" t="b">
        <v>0</v>
      </c>
      <c r="N3675">
        <v>114</v>
      </c>
      <c r="O3675" t="b">
        <v>1</v>
      </c>
      <c r="P3675" t="s">
        <v>8271</v>
      </c>
      <c r="Q3675" s="6">
        <f>E3675/D3675</f>
        <v>1.13625</v>
      </c>
      <c r="R3675">
        <f>IFERROR(ROUND(E3675/N3675,0),0)</f>
        <v>40</v>
      </c>
      <c r="S3675" t="str">
        <f t="shared" si="230"/>
        <v>theater</v>
      </c>
      <c r="T3675" t="str">
        <f t="shared" si="231"/>
        <v>plays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0">
        <f t="shared" si="228"/>
        <v>42635.873020833329</v>
      </c>
      <c r="K3676">
        <v>1467752229</v>
      </c>
      <c r="L3676" s="10">
        <f t="shared" si="229"/>
        <v>42575.873020833329</v>
      </c>
      <c r="M3676" t="b">
        <v>0</v>
      </c>
      <c r="N3676">
        <v>31</v>
      </c>
      <c r="O3676" t="b">
        <v>1</v>
      </c>
      <c r="P3676" t="s">
        <v>8271</v>
      </c>
      <c r="Q3676" s="6">
        <f>E3676/D3676</f>
        <v>1</v>
      </c>
      <c r="R3676">
        <f>IFERROR(ROUND(E3676/N3676,0),0)</f>
        <v>145</v>
      </c>
      <c r="S3676" t="str">
        <f t="shared" si="230"/>
        <v>theater</v>
      </c>
      <c r="T3676" t="str">
        <f t="shared" si="231"/>
        <v>plays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0">
        <f t="shared" si="228"/>
        <v>42524.958333333328</v>
      </c>
      <c r="K3677">
        <v>1462285182</v>
      </c>
      <c r="L3677" s="10">
        <f t="shared" si="229"/>
        <v>42512.597013888888</v>
      </c>
      <c r="M3677" t="b">
        <v>0</v>
      </c>
      <c r="N3677">
        <v>3</v>
      </c>
      <c r="O3677" t="b">
        <v>1</v>
      </c>
      <c r="P3677" t="s">
        <v>8271</v>
      </c>
      <c r="Q3677" s="6">
        <f>E3677/D3677</f>
        <v>1.4</v>
      </c>
      <c r="R3677">
        <f>IFERROR(ROUND(E3677/N3677,0),0)</f>
        <v>23</v>
      </c>
      <c r="S3677" t="str">
        <f t="shared" si="230"/>
        <v>theater</v>
      </c>
      <c r="T3677" t="str">
        <f t="shared" si="231"/>
        <v>plays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0">
        <f t="shared" si="228"/>
        <v>41913.815787037034</v>
      </c>
      <c r="K3678">
        <v>1408995284</v>
      </c>
      <c r="L3678" s="10">
        <f t="shared" si="229"/>
        <v>41895.815787037034</v>
      </c>
      <c r="M3678" t="b">
        <v>0</v>
      </c>
      <c r="N3678">
        <v>16</v>
      </c>
      <c r="O3678" t="b">
        <v>1</v>
      </c>
      <c r="P3678" t="s">
        <v>8271</v>
      </c>
      <c r="Q3678" s="6">
        <f>E3678/D3678</f>
        <v>1.2875000000000001</v>
      </c>
      <c r="R3678">
        <f>IFERROR(ROUND(E3678/N3678,0),0)</f>
        <v>64</v>
      </c>
      <c r="S3678" t="str">
        <f t="shared" si="230"/>
        <v>theater</v>
      </c>
      <c r="T3678" t="str">
        <f t="shared" si="231"/>
        <v>plays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0">
        <f t="shared" si="228"/>
        <v>41842.165972222225</v>
      </c>
      <c r="K3679">
        <v>1402580818</v>
      </c>
      <c r="L3679" s="10">
        <f t="shared" si="229"/>
        <v>41821.574282407411</v>
      </c>
      <c r="M3679" t="b">
        <v>0</v>
      </c>
      <c r="N3679">
        <v>199</v>
      </c>
      <c r="O3679" t="b">
        <v>1</v>
      </c>
      <c r="P3679" t="s">
        <v>8271</v>
      </c>
      <c r="Q3679" s="6">
        <f>E3679/D3679</f>
        <v>1.0290416666666666</v>
      </c>
      <c r="R3679">
        <f>IFERROR(ROUND(E3679/N3679,0),0)</f>
        <v>62</v>
      </c>
      <c r="S3679" t="str">
        <f t="shared" si="230"/>
        <v>theater</v>
      </c>
      <c r="T3679" t="str">
        <f t="shared" si="231"/>
        <v>plays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0">
        <f t="shared" si="228"/>
        <v>42174.531226851846</v>
      </c>
      <c r="K3680">
        <v>1430052298</v>
      </c>
      <c r="L3680" s="10">
        <f t="shared" si="229"/>
        <v>42139.531226851846</v>
      </c>
      <c r="M3680" t="b">
        <v>0</v>
      </c>
      <c r="N3680">
        <v>31</v>
      </c>
      <c r="O3680" t="b">
        <v>1</v>
      </c>
      <c r="P3680" t="s">
        <v>8271</v>
      </c>
      <c r="Q3680" s="6">
        <f>E3680/D3680</f>
        <v>1.0249999999999999</v>
      </c>
      <c r="R3680">
        <f>IFERROR(ROUND(E3680/N3680,0),0)</f>
        <v>66</v>
      </c>
      <c r="S3680" t="str">
        <f t="shared" si="230"/>
        <v>theater</v>
      </c>
      <c r="T3680" t="str">
        <f t="shared" si="231"/>
        <v>plays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0">
        <f t="shared" si="228"/>
        <v>41840.207638888889</v>
      </c>
      <c r="K3681">
        <v>1401214581</v>
      </c>
      <c r="L3681" s="10">
        <f t="shared" si="229"/>
        <v>41805.761354166665</v>
      </c>
      <c r="M3681" t="b">
        <v>0</v>
      </c>
      <c r="N3681">
        <v>30</v>
      </c>
      <c r="O3681" t="b">
        <v>1</v>
      </c>
      <c r="P3681" t="s">
        <v>8271</v>
      </c>
      <c r="Q3681" s="6">
        <f>E3681/D3681</f>
        <v>1.101</v>
      </c>
      <c r="R3681">
        <f>IFERROR(ROUND(E3681/N3681,0),0)</f>
        <v>73</v>
      </c>
      <c r="S3681" t="str">
        <f t="shared" si="230"/>
        <v>theater</v>
      </c>
      <c r="T3681" t="str">
        <f t="shared" si="231"/>
        <v>plays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0">
        <f t="shared" si="228"/>
        <v>42667.454097222224</v>
      </c>
      <c r="K3682">
        <v>1473850434</v>
      </c>
      <c r="L3682" s="10">
        <f t="shared" si="229"/>
        <v>42646.454097222224</v>
      </c>
      <c r="M3682" t="b">
        <v>0</v>
      </c>
      <c r="N3682">
        <v>34</v>
      </c>
      <c r="O3682" t="b">
        <v>1</v>
      </c>
      <c r="P3682" t="s">
        <v>8271</v>
      </c>
      <c r="Q3682" s="6">
        <f>E3682/D3682</f>
        <v>1.1276666666666666</v>
      </c>
      <c r="R3682">
        <f>IFERROR(ROUND(E3682/N3682,0),0)</f>
        <v>100</v>
      </c>
      <c r="S3682" t="str">
        <f t="shared" si="230"/>
        <v>theater</v>
      </c>
      <c r="T3682" t="str">
        <f t="shared" si="231"/>
        <v>plays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0">
        <f t="shared" si="228"/>
        <v>42403.651504629626</v>
      </c>
      <c r="K3683">
        <v>1452008290</v>
      </c>
      <c r="L3683" s="10">
        <f t="shared" si="229"/>
        <v>42393.651504629626</v>
      </c>
      <c r="M3683" t="b">
        <v>0</v>
      </c>
      <c r="N3683">
        <v>18</v>
      </c>
      <c r="O3683" t="b">
        <v>1</v>
      </c>
      <c r="P3683" t="s">
        <v>8271</v>
      </c>
      <c r="Q3683" s="6">
        <f>E3683/D3683</f>
        <v>1.119</v>
      </c>
      <c r="R3683">
        <f>IFERROR(ROUND(E3683/N3683,0),0)</f>
        <v>62</v>
      </c>
      <c r="S3683" t="str">
        <f t="shared" si="230"/>
        <v>theater</v>
      </c>
      <c r="T3683" t="str">
        <f t="shared" si="231"/>
        <v>plays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0">
        <f t="shared" si="228"/>
        <v>41825.290972222225</v>
      </c>
      <c r="K3684">
        <v>1399998418</v>
      </c>
      <c r="L3684" s="10">
        <f t="shared" si="229"/>
        <v>41791.685393518521</v>
      </c>
      <c r="M3684" t="b">
        <v>0</v>
      </c>
      <c r="N3684">
        <v>67</v>
      </c>
      <c r="O3684" t="b">
        <v>1</v>
      </c>
      <c r="P3684" t="s">
        <v>8271</v>
      </c>
      <c r="Q3684" s="6">
        <f>E3684/D3684</f>
        <v>1.3919999999999999</v>
      </c>
      <c r="R3684">
        <f>IFERROR(ROUND(E3684/N3684,0),0)</f>
        <v>62</v>
      </c>
      <c r="S3684" t="str">
        <f t="shared" si="230"/>
        <v>theater</v>
      </c>
      <c r="T3684" t="str">
        <f t="shared" si="231"/>
        <v>plays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0">
        <f t="shared" si="228"/>
        <v>42682.116851851853</v>
      </c>
      <c r="K3685">
        <v>1474339696</v>
      </c>
      <c r="L3685" s="10">
        <f t="shared" si="229"/>
        <v>42652.116851851853</v>
      </c>
      <c r="M3685" t="b">
        <v>0</v>
      </c>
      <c r="N3685">
        <v>66</v>
      </c>
      <c r="O3685" t="b">
        <v>1</v>
      </c>
      <c r="P3685" t="s">
        <v>8271</v>
      </c>
      <c r="Q3685" s="6">
        <f>E3685/D3685</f>
        <v>1.1085714285714285</v>
      </c>
      <c r="R3685">
        <f>IFERROR(ROUND(E3685/N3685,0),0)</f>
        <v>59</v>
      </c>
      <c r="S3685" t="str">
        <f t="shared" si="230"/>
        <v>theater</v>
      </c>
      <c r="T3685" t="str">
        <f t="shared" si="231"/>
        <v>plays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0">
        <f t="shared" si="228"/>
        <v>42268.180393518516</v>
      </c>
      <c r="K3686">
        <v>1438575586</v>
      </c>
      <c r="L3686" s="10">
        <f t="shared" si="229"/>
        <v>42238.180393518516</v>
      </c>
      <c r="M3686" t="b">
        <v>0</v>
      </c>
      <c r="N3686">
        <v>23</v>
      </c>
      <c r="O3686" t="b">
        <v>1</v>
      </c>
      <c r="P3686" t="s">
        <v>8271</v>
      </c>
      <c r="Q3686" s="6">
        <f>E3686/D3686</f>
        <v>1.3906666666666667</v>
      </c>
      <c r="R3686">
        <f>IFERROR(ROUND(E3686/N3686,0),0)</f>
        <v>45</v>
      </c>
      <c r="S3686" t="str">
        <f t="shared" si="230"/>
        <v>theater</v>
      </c>
      <c r="T3686" t="str">
        <f t="shared" si="231"/>
        <v>plays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0">
        <f t="shared" si="228"/>
        <v>41797.875</v>
      </c>
      <c r="K3687">
        <v>1398348859</v>
      </c>
      <c r="L3687" s="10">
        <f t="shared" si="229"/>
        <v>41772.593275462961</v>
      </c>
      <c r="M3687" t="b">
        <v>0</v>
      </c>
      <c r="N3687">
        <v>126</v>
      </c>
      <c r="O3687" t="b">
        <v>1</v>
      </c>
      <c r="P3687" t="s">
        <v>8271</v>
      </c>
      <c r="Q3687" s="6">
        <f>E3687/D3687</f>
        <v>1.0569999999999999</v>
      </c>
      <c r="R3687">
        <f>IFERROR(ROUND(E3687/N3687,0),0)</f>
        <v>42</v>
      </c>
      <c r="S3687" t="str">
        <f t="shared" si="230"/>
        <v>theater</v>
      </c>
      <c r="T3687" t="str">
        <f t="shared" si="231"/>
        <v>plays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0">
        <f t="shared" si="228"/>
        <v>42264.165972222225</v>
      </c>
      <c r="K3688">
        <v>1439567660</v>
      </c>
      <c r="L3688" s="10">
        <f t="shared" si="229"/>
        <v>42249.662731481483</v>
      </c>
      <c r="M3688" t="b">
        <v>0</v>
      </c>
      <c r="N3688">
        <v>6</v>
      </c>
      <c r="O3688" t="b">
        <v>1</v>
      </c>
      <c r="P3688" t="s">
        <v>8271</v>
      </c>
      <c r="Q3688" s="6">
        <f>E3688/D3688</f>
        <v>1.0142857142857142</v>
      </c>
      <c r="R3688">
        <f>IFERROR(ROUND(E3688/N3688,0),0)</f>
        <v>59</v>
      </c>
      <c r="S3688" t="str">
        <f t="shared" si="230"/>
        <v>theater</v>
      </c>
      <c r="T3688" t="str">
        <f t="shared" si="231"/>
        <v>plays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0">
        <f t="shared" si="228"/>
        <v>41836.218229166669</v>
      </c>
      <c r="K3689">
        <v>1401254055</v>
      </c>
      <c r="L3689" s="10">
        <f t="shared" si="229"/>
        <v>41806.218229166669</v>
      </c>
      <c r="M3689" t="b">
        <v>0</v>
      </c>
      <c r="N3689">
        <v>25</v>
      </c>
      <c r="O3689" t="b">
        <v>1</v>
      </c>
      <c r="P3689" t="s">
        <v>8271</v>
      </c>
      <c r="Q3689" s="6">
        <f>E3689/D3689</f>
        <v>1.0024500000000001</v>
      </c>
      <c r="R3689">
        <f>IFERROR(ROUND(E3689/N3689,0),0)</f>
        <v>200</v>
      </c>
      <c r="S3689" t="str">
        <f t="shared" si="230"/>
        <v>theater</v>
      </c>
      <c r="T3689" t="str">
        <f t="shared" si="231"/>
        <v>plays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0">
        <f t="shared" si="228"/>
        <v>41878.787083333329</v>
      </c>
      <c r="K3690">
        <v>1404932004</v>
      </c>
      <c r="L3690" s="10">
        <f t="shared" si="229"/>
        <v>41848.787083333329</v>
      </c>
      <c r="M3690" t="b">
        <v>0</v>
      </c>
      <c r="N3690">
        <v>39</v>
      </c>
      <c r="O3690" t="b">
        <v>1</v>
      </c>
      <c r="P3690" t="s">
        <v>8271</v>
      </c>
      <c r="Q3690" s="6">
        <f>E3690/D3690</f>
        <v>1.0916666666666666</v>
      </c>
      <c r="R3690">
        <f>IFERROR(ROUND(E3690/N3690,0),0)</f>
        <v>84</v>
      </c>
      <c r="S3690" t="str">
        <f t="shared" si="230"/>
        <v>theater</v>
      </c>
      <c r="T3690" t="str">
        <f t="shared" si="231"/>
        <v>plays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0">
        <f t="shared" si="228"/>
        <v>42195.934027777781</v>
      </c>
      <c r="K3691">
        <v>1432410639</v>
      </c>
      <c r="L3691" s="10">
        <f t="shared" si="229"/>
        <v>42166.826840277776</v>
      </c>
      <c r="M3691" t="b">
        <v>0</v>
      </c>
      <c r="N3691">
        <v>62</v>
      </c>
      <c r="O3691" t="b">
        <v>1</v>
      </c>
      <c r="P3691" t="s">
        <v>8271</v>
      </c>
      <c r="Q3691" s="6">
        <f>E3691/D3691</f>
        <v>1.1833333333333333</v>
      </c>
      <c r="R3691">
        <f>IFERROR(ROUND(E3691/N3691,0),0)</f>
        <v>57</v>
      </c>
      <c r="S3691" t="str">
        <f t="shared" si="230"/>
        <v>theater</v>
      </c>
      <c r="T3691" t="str">
        <f t="shared" si="231"/>
        <v>plays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0">
        <f t="shared" si="228"/>
        <v>41989.639849537038</v>
      </c>
      <c r="K3692">
        <v>1414506083</v>
      </c>
      <c r="L3692" s="10">
        <f t="shared" si="229"/>
        <v>41959.598182870366</v>
      </c>
      <c r="M3692" t="b">
        <v>0</v>
      </c>
      <c r="N3692">
        <v>31</v>
      </c>
      <c r="O3692" t="b">
        <v>1</v>
      </c>
      <c r="P3692" t="s">
        <v>8271</v>
      </c>
      <c r="Q3692" s="6">
        <f>E3692/D3692</f>
        <v>1.2</v>
      </c>
      <c r="R3692">
        <f>IFERROR(ROUND(E3692/N3692,0),0)</f>
        <v>58</v>
      </c>
      <c r="S3692" t="str">
        <f t="shared" si="230"/>
        <v>theater</v>
      </c>
      <c r="T3692" t="str">
        <f t="shared" si="231"/>
        <v>plays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0">
        <f t="shared" si="228"/>
        <v>42084.207638888889</v>
      </c>
      <c r="K3693">
        <v>1421426929</v>
      </c>
      <c r="L3693" s="10">
        <f t="shared" si="229"/>
        <v>42039.700567129628</v>
      </c>
      <c r="M3693" t="b">
        <v>0</v>
      </c>
      <c r="N3693">
        <v>274</v>
      </c>
      <c r="O3693" t="b">
        <v>1</v>
      </c>
      <c r="P3693" t="s">
        <v>8271</v>
      </c>
      <c r="Q3693" s="6">
        <f>E3693/D3693</f>
        <v>1.2796000000000001</v>
      </c>
      <c r="R3693">
        <f>IFERROR(ROUND(E3693/N3693,0),0)</f>
        <v>187</v>
      </c>
      <c r="S3693" t="str">
        <f t="shared" si="230"/>
        <v>theater</v>
      </c>
      <c r="T3693" t="str">
        <f t="shared" si="231"/>
        <v>plays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0">
        <f t="shared" si="228"/>
        <v>41920</v>
      </c>
      <c r="K3694">
        <v>1410304179</v>
      </c>
      <c r="L3694" s="10">
        <f t="shared" si="229"/>
        <v>41910.96503472222</v>
      </c>
      <c r="M3694" t="b">
        <v>0</v>
      </c>
      <c r="N3694">
        <v>17</v>
      </c>
      <c r="O3694" t="b">
        <v>1</v>
      </c>
      <c r="P3694" t="s">
        <v>8271</v>
      </c>
      <c r="Q3694" s="6">
        <f>E3694/D3694</f>
        <v>1.26</v>
      </c>
      <c r="R3694">
        <f>IFERROR(ROUND(E3694/N3694,0),0)</f>
        <v>74</v>
      </c>
      <c r="S3694" t="str">
        <f t="shared" si="230"/>
        <v>theater</v>
      </c>
      <c r="T3694" t="str">
        <f t="shared" si="231"/>
        <v>plays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0">
        <f t="shared" si="228"/>
        <v>42357.9375</v>
      </c>
      <c r="K3695">
        <v>1446352529</v>
      </c>
      <c r="L3695" s="10">
        <f t="shared" si="229"/>
        <v>42328.191307870366</v>
      </c>
      <c r="M3695" t="b">
        <v>0</v>
      </c>
      <c r="N3695">
        <v>14</v>
      </c>
      <c r="O3695" t="b">
        <v>1</v>
      </c>
      <c r="P3695" t="s">
        <v>8271</v>
      </c>
      <c r="Q3695" s="6">
        <f>E3695/D3695</f>
        <v>1.2912912912912913</v>
      </c>
      <c r="R3695">
        <f>IFERROR(ROUND(E3695/N3695,0),0)</f>
        <v>31</v>
      </c>
      <c r="S3695" t="str">
        <f t="shared" si="230"/>
        <v>theater</v>
      </c>
      <c r="T3695" t="str">
        <f t="shared" si="231"/>
        <v>plays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0">
        <f t="shared" si="228"/>
        <v>42546.083333333328</v>
      </c>
      <c r="K3696">
        <v>1461985967</v>
      </c>
      <c r="L3696" s="10">
        <f t="shared" si="229"/>
        <v>42509.133877314816</v>
      </c>
      <c r="M3696" t="b">
        <v>0</v>
      </c>
      <c r="N3696">
        <v>60</v>
      </c>
      <c r="O3696" t="b">
        <v>1</v>
      </c>
      <c r="P3696" t="s">
        <v>8271</v>
      </c>
      <c r="Q3696" s="6">
        <f>E3696/D3696</f>
        <v>1.0742857142857143</v>
      </c>
      <c r="R3696">
        <f>IFERROR(ROUND(E3696/N3696,0),0)</f>
        <v>63</v>
      </c>
      <c r="S3696" t="str">
        <f t="shared" si="230"/>
        <v>theater</v>
      </c>
      <c r="T3696" t="str">
        <f t="shared" si="231"/>
        <v>plays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0">
        <f t="shared" si="228"/>
        <v>42034.870486111111</v>
      </c>
      <c r="K3697">
        <v>1419281610</v>
      </c>
      <c r="L3697" s="10">
        <f t="shared" si="229"/>
        <v>42014.870486111111</v>
      </c>
      <c r="M3697" t="b">
        <v>0</v>
      </c>
      <c r="N3697">
        <v>33</v>
      </c>
      <c r="O3697" t="b">
        <v>1</v>
      </c>
      <c r="P3697" t="s">
        <v>8271</v>
      </c>
      <c r="Q3697" s="6">
        <f>E3697/D3697</f>
        <v>1.00125</v>
      </c>
      <c r="R3697">
        <f>IFERROR(ROUND(E3697/N3697,0),0)</f>
        <v>121</v>
      </c>
      <c r="S3697" t="str">
        <f t="shared" si="230"/>
        <v>theater</v>
      </c>
      <c r="T3697" t="str">
        <f t="shared" si="231"/>
        <v>plays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0">
        <f t="shared" si="228"/>
        <v>42067.617083333331</v>
      </c>
      <c r="K3698">
        <v>1418654916</v>
      </c>
      <c r="L3698" s="10">
        <f t="shared" si="229"/>
        <v>42007.617083333331</v>
      </c>
      <c r="M3698" t="b">
        <v>0</v>
      </c>
      <c r="N3698">
        <v>78</v>
      </c>
      <c r="O3698" t="b">
        <v>1</v>
      </c>
      <c r="P3698" t="s">
        <v>8271</v>
      </c>
      <c r="Q3698" s="6">
        <f>E3698/D3698</f>
        <v>1.55</v>
      </c>
      <c r="R3698">
        <f>IFERROR(ROUND(E3698/N3698,0),0)</f>
        <v>40</v>
      </c>
      <c r="S3698" t="str">
        <f t="shared" si="230"/>
        <v>theater</v>
      </c>
      <c r="T3698" t="str">
        <f t="shared" si="231"/>
        <v>plays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0">
        <f t="shared" si="228"/>
        <v>42519.465833333335</v>
      </c>
      <c r="K3699">
        <v>1461064248</v>
      </c>
      <c r="L3699" s="10">
        <f t="shared" si="229"/>
        <v>42498.465833333335</v>
      </c>
      <c r="M3699" t="b">
        <v>0</v>
      </c>
      <c r="N3699">
        <v>30</v>
      </c>
      <c r="O3699" t="b">
        <v>1</v>
      </c>
      <c r="P3699" t="s">
        <v>8271</v>
      </c>
      <c r="Q3699" s="6">
        <f>E3699/D3699</f>
        <v>1.08</v>
      </c>
      <c r="R3699">
        <f>IFERROR(ROUND(E3699/N3699,0),0)</f>
        <v>72</v>
      </c>
      <c r="S3699" t="str">
        <f t="shared" si="230"/>
        <v>theater</v>
      </c>
      <c r="T3699" t="str">
        <f t="shared" si="231"/>
        <v>plays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0">
        <f t="shared" si="228"/>
        <v>42450.806562500002</v>
      </c>
      <c r="K3700">
        <v>1454354487</v>
      </c>
      <c r="L3700" s="10">
        <f t="shared" si="229"/>
        <v>42420.806562500002</v>
      </c>
      <c r="M3700" t="b">
        <v>0</v>
      </c>
      <c r="N3700">
        <v>136</v>
      </c>
      <c r="O3700" t="b">
        <v>1</v>
      </c>
      <c r="P3700" t="s">
        <v>8271</v>
      </c>
      <c r="Q3700" s="6">
        <f>E3700/D3700</f>
        <v>1.1052</v>
      </c>
      <c r="R3700">
        <f>IFERROR(ROUND(E3700/N3700,0),0)</f>
        <v>41</v>
      </c>
      <c r="S3700" t="str">
        <f t="shared" si="230"/>
        <v>theater</v>
      </c>
      <c r="T3700" t="str">
        <f t="shared" si="231"/>
        <v>plays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0">
        <f t="shared" si="228"/>
        <v>41946.602037037039</v>
      </c>
      <c r="K3701">
        <v>1410791216</v>
      </c>
      <c r="L3701" s="10">
        <f t="shared" si="229"/>
        <v>41916.602037037039</v>
      </c>
      <c r="M3701" t="b">
        <v>0</v>
      </c>
      <c r="N3701">
        <v>40</v>
      </c>
      <c r="O3701" t="b">
        <v>1</v>
      </c>
      <c r="P3701" t="s">
        <v>8271</v>
      </c>
      <c r="Q3701" s="6">
        <f>E3701/D3701</f>
        <v>1.008</v>
      </c>
      <c r="R3701">
        <f>IFERROR(ROUND(E3701/N3701,0),0)</f>
        <v>63</v>
      </c>
      <c r="S3701" t="str">
        <f t="shared" si="230"/>
        <v>theater</v>
      </c>
      <c r="T3701" t="str">
        <f t="shared" si="231"/>
        <v>plays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0">
        <f t="shared" si="228"/>
        <v>41931.666666666664</v>
      </c>
      <c r="K3702">
        <v>1409493800</v>
      </c>
      <c r="L3702" s="10">
        <f t="shared" si="229"/>
        <v>41901.585648148146</v>
      </c>
      <c r="M3702" t="b">
        <v>0</v>
      </c>
      <c r="N3702">
        <v>18</v>
      </c>
      <c r="O3702" t="b">
        <v>1</v>
      </c>
      <c r="P3702" t="s">
        <v>8271</v>
      </c>
      <c r="Q3702" s="6">
        <f>E3702/D3702</f>
        <v>1.212</v>
      </c>
      <c r="R3702">
        <f>IFERROR(ROUND(E3702/N3702,0),0)</f>
        <v>34</v>
      </c>
      <c r="S3702" t="str">
        <f t="shared" si="230"/>
        <v>theater</v>
      </c>
      <c r="T3702" t="str">
        <f t="shared" si="231"/>
        <v>plays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0">
        <f t="shared" si="228"/>
        <v>42178.541585648149</v>
      </c>
      <c r="K3703">
        <v>1430830793</v>
      </c>
      <c r="L3703" s="10">
        <f t="shared" si="229"/>
        <v>42148.541585648149</v>
      </c>
      <c r="M3703" t="b">
        <v>0</v>
      </c>
      <c r="N3703">
        <v>39</v>
      </c>
      <c r="O3703" t="b">
        <v>1</v>
      </c>
      <c r="P3703" t="s">
        <v>8271</v>
      </c>
      <c r="Q3703" s="6">
        <f>E3703/D3703</f>
        <v>1.0033333333333334</v>
      </c>
      <c r="R3703">
        <f>IFERROR(ROUND(E3703/N3703,0),0)</f>
        <v>39</v>
      </c>
      <c r="S3703" t="str">
        <f t="shared" si="230"/>
        <v>theater</v>
      </c>
      <c r="T3703" t="str">
        <f t="shared" si="231"/>
        <v>plays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0">
        <f t="shared" si="228"/>
        <v>42580.957638888889</v>
      </c>
      <c r="K3704">
        <v>1464958484</v>
      </c>
      <c r="L3704" s="10">
        <f t="shared" si="229"/>
        <v>42543.53800925926</v>
      </c>
      <c r="M3704" t="b">
        <v>0</v>
      </c>
      <c r="N3704">
        <v>21</v>
      </c>
      <c r="O3704" t="b">
        <v>1</v>
      </c>
      <c r="P3704" t="s">
        <v>8271</v>
      </c>
      <c r="Q3704" s="6">
        <f>E3704/D3704</f>
        <v>1.0916666666666666</v>
      </c>
      <c r="R3704">
        <f>IFERROR(ROUND(E3704/N3704,0),0)</f>
        <v>156</v>
      </c>
      <c r="S3704" t="str">
        <f t="shared" si="230"/>
        <v>theater</v>
      </c>
      <c r="T3704" t="str">
        <f t="shared" si="231"/>
        <v>plays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0">
        <f t="shared" si="228"/>
        <v>42614.290972222225</v>
      </c>
      <c r="K3705">
        <v>1467720388</v>
      </c>
      <c r="L3705" s="10">
        <f t="shared" si="229"/>
        <v>42575.504490740743</v>
      </c>
      <c r="M3705" t="b">
        <v>0</v>
      </c>
      <c r="N3705">
        <v>30</v>
      </c>
      <c r="O3705" t="b">
        <v>1</v>
      </c>
      <c r="P3705" t="s">
        <v>8271</v>
      </c>
      <c r="Q3705" s="6">
        <f>E3705/D3705</f>
        <v>1.2342857142857142</v>
      </c>
      <c r="R3705">
        <f>IFERROR(ROUND(E3705/N3705,0),0)</f>
        <v>43</v>
      </c>
      <c r="S3705" t="str">
        <f t="shared" si="230"/>
        <v>theater</v>
      </c>
      <c r="T3705" t="str">
        <f t="shared" si="231"/>
        <v>plays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0">
        <f t="shared" si="228"/>
        <v>42540.689745370371</v>
      </c>
      <c r="K3706">
        <v>1459528394</v>
      </c>
      <c r="L3706" s="10">
        <f t="shared" si="229"/>
        <v>42480.689745370371</v>
      </c>
      <c r="M3706" t="b">
        <v>0</v>
      </c>
      <c r="N3706">
        <v>27</v>
      </c>
      <c r="O3706" t="b">
        <v>1</v>
      </c>
      <c r="P3706" t="s">
        <v>8271</v>
      </c>
      <c r="Q3706" s="6">
        <f>E3706/D3706</f>
        <v>1.3633666666666666</v>
      </c>
      <c r="R3706">
        <f>IFERROR(ROUND(E3706/N3706,0),0)</f>
        <v>15</v>
      </c>
      <c r="S3706" t="str">
        <f t="shared" si="230"/>
        <v>theater</v>
      </c>
      <c r="T3706" t="str">
        <f t="shared" si="231"/>
        <v>plays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0">
        <f t="shared" si="228"/>
        <v>41832.75</v>
      </c>
      <c r="K3707">
        <v>1401714114</v>
      </c>
      <c r="L3707" s="10">
        <f t="shared" si="229"/>
        <v>41811.542986111112</v>
      </c>
      <c r="M3707" t="b">
        <v>0</v>
      </c>
      <c r="N3707">
        <v>35</v>
      </c>
      <c r="O3707" t="b">
        <v>1</v>
      </c>
      <c r="P3707" t="s">
        <v>8271</v>
      </c>
      <c r="Q3707" s="6">
        <f>E3707/D3707</f>
        <v>1.0346657233816767</v>
      </c>
      <c r="R3707">
        <f>IFERROR(ROUND(E3707/N3707,0),0)</f>
        <v>84</v>
      </c>
      <c r="S3707" t="str">
        <f t="shared" si="230"/>
        <v>theater</v>
      </c>
      <c r="T3707" t="str">
        <f t="shared" si="231"/>
        <v>plays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0">
        <f t="shared" si="228"/>
        <v>41913.913761574076</v>
      </c>
      <c r="K3708">
        <v>1409262949</v>
      </c>
      <c r="L3708" s="10">
        <f t="shared" si="229"/>
        <v>41898.913761574076</v>
      </c>
      <c r="M3708" t="b">
        <v>0</v>
      </c>
      <c r="N3708">
        <v>13</v>
      </c>
      <c r="O3708" t="b">
        <v>1</v>
      </c>
      <c r="P3708" t="s">
        <v>8271</v>
      </c>
      <c r="Q3708" s="6">
        <f>E3708/D3708</f>
        <v>1.2133333333333334</v>
      </c>
      <c r="R3708">
        <f>IFERROR(ROUND(E3708/N3708,0),0)</f>
        <v>140</v>
      </c>
      <c r="S3708" t="str">
        <f t="shared" si="230"/>
        <v>theater</v>
      </c>
      <c r="T3708" t="str">
        <f t="shared" si="231"/>
        <v>plays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0">
        <f t="shared" si="228"/>
        <v>42592.226388888885</v>
      </c>
      <c r="K3709">
        <v>1467335378</v>
      </c>
      <c r="L3709" s="10">
        <f t="shared" si="229"/>
        <v>42571.048356481479</v>
      </c>
      <c r="M3709" t="b">
        <v>0</v>
      </c>
      <c r="N3709">
        <v>23</v>
      </c>
      <c r="O3709" t="b">
        <v>1</v>
      </c>
      <c r="P3709" t="s">
        <v>8271</v>
      </c>
      <c r="Q3709" s="6">
        <f>E3709/D3709</f>
        <v>1.86</v>
      </c>
      <c r="R3709">
        <f>IFERROR(ROUND(E3709/N3709,0),0)</f>
        <v>81</v>
      </c>
      <c r="S3709" t="str">
        <f t="shared" si="230"/>
        <v>theater</v>
      </c>
      <c r="T3709" t="str">
        <f t="shared" si="231"/>
        <v>plays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0">
        <f t="shared" si="228"/>
        <v>41843.142199074078</v>
      </c>
      <c r="K3710">
        <v>1403234686</v>
      </c>
      <c r="L3710" s="10">
        <f t="shared" si="229"/>
        <v>41829.142199074078</v>
      </c>
      <c r="M3710" t="b">
        <v>0</v>
      </c>
      <c r="N3710">
        <v>39</v>
      </c>
      <c r="O3710" t="b">
        <v>1</v>
      </c>
      <c r="P3710" t="s">
        <v>8271</v>
      </c>
      <c r="Q3710" s="6">
        <f>E3710/D3710</f>
        <v>3</v>
      </c>
      <c r="R3710">
        <f>IFERROR(ROUND(E3710/N3710,0),0)</f>
        <v>54</v>
      </c>
      <c r="S3710" t="str">
        <f t="shared" si="230"/>
        <v>theater</v>
      </c>
      <c r="T3710" t="str">
        <f t="shared" si="231"/>
        <v>plays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0">
        <f t="shared" si="228"/>
        <v>41834.707708333335</v>
      </c>
      <c r="K3711">
        <v>1401123546</v>
      </c>
      <c r="L3711" s="10">
        <f t="shared" si="229"/>
        <v>41804.707708333335</v>
      </c>
      <c r="M3711" t="b">
        <v>0</v>
      </c>
      <c r="N3711">
        <v>35</v>
      </c>
      <c r="O3711" t="b">
        <v>1</v>
      </c>
      <c r="P3711" t="s">
        <v>8271</v>
      </c>
      <c r="Q3711" s="6">
        <f>E3711/D3711</f>
        <v>1.0825</v>
      </c>
      <c r="R3711">
        <f>IFERROR(ROUND(E3711/N3711,0),0)</f>
        <v>31</v>
      </c>
      <c r="S3711" t="str">
        <f t="shared" si="230"/>
        <v>theater</v>
      </c>
      <c r="T3711" t="str">
        <f t="shared" si="231"/>
        <v>plays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0">
        <f t="shared" si="228"/>
        <v>42116.576249999998</v>
      </c>
      <c r="K3712">
        <v>1425908988</v>
      </c>
      <c r="L3712" s="10">
        <f t="shared" si="229"/>
        <v>42091.576249999998</v>
      </c>
      <c r="M3712" t="b">
        <v>0</v>
      </c>
      <c r="N3712">
        <v>27</v>
      </c>
      <c r="O3712" t="b">
        <v>1</v>
      </c>
      <c r="P3712" t="s">
        <v>8271</v>
      </c>
      <c r="Q3712" s="6">
        <f>E3712/D3712</f>
        <v>1.4115384615384616</v>
      </c>
      <c r="R3712">
        <f>IFERROR(ROUND(E3712/N3712,0),0)</f>
        <v>68</v>
      </c>
      <c r="S3712" t="str">
        <f t="shared" si="230"/>
        <v>theater</v>
      </c>
      <c r="T3712" t="str">
        <f t="shared" si="231"/>
        <v>plays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0">
        <f t="shared" si="228"/>
        <v>41824.666666666664</v>
      </c>
      <c r="K3713">
        <v>1400606573</v>
      </c>
      <c r="L3713" s="10">
        <f t="shared" si="229"/>
        <v>41798.724224537036</v>
      </c>
      <c r="M3713" t="b">
        <v>0</v>
      </c>
      <c r="N3713">
        <v>21</v>
      </c>
      <c r="O3713" t="b">
        <v>1</v>
      </c>
      <c r="P3713" t="s">
        <v>8271</v>
      </c>
      <c r="Q3713" s="6">
        <f>E3713/D3713</f>
        <v>1.1399999999999999</v>
      </c>
      <c r="R3713">
        <f>IFERROR(ROUND(E3713/N3713,0),0)</f>
        <v>27</v>
      </c>
      <c r="S3713" t="str">
        <f t="shared" si="230"/>
        <v>theater</v>
      </c>
      <c r="T3713" t="str">
        <f t="shared" si="231"/>
        <v>plays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0">
        <f t="shared" si="228"/>
        <v>42174.290972222225</v>
      </c>
      <c r="K3714">
        <v>1431230867</v>
      </c>
      <c r="L3714" s="10">
        <f t="shared" si="229"/>
        <v>42153.172071759254</v>
      </c>
      <c r="M3714" t="b">
        <v>0</v>
      </c>
      <c r="N3714">
        <v>104</v>
      </c>
      <c r="O3714" t="b">
        <v>1</v>
      </c>
      <c r="P3714" t="s">
        <v>8271</v>
      </c>
      <c r="Q3714" s="6">
        <f>E3714/D3714</f>
        <v>1.5373333333333334</v>
      </c>
      <c r="R3714">
        <f>IFERROR(ROUND(E3714/N3714,0),0)</f>
        <v>111</v>
      </c>
      <c r="S3714" t="str">
        <f t="shared" si="230"/>
        <v>theater</v>
      </c>
      <c r="T3714" t="str">
        <f t="shared" si="231"/>
        <v>plays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0">
        <f t="shared" ref="J3715:J3778" si="232">(I3715/86400)+25569+(-5+24)</f>
        <v>42544.738032407404</v>
      </c>
      <c r="K3715">
        <v>1463334166</v>
      </c>
      <c r="L3715" s="10">
        <f t="shared" ref="L3715:L3778" si="233">(K3715/86400)+25569+(-5+24)</f>
        <v>42524.738032407404</v>
      </c>
      <c r="M3715" t="b">
        <v>0</v>
      </c>
      <c r="N3715">
        <v>19</v>
      </c>
      <c r="O3715" t="b">
        <v>1</v>
      </c>
      <c r="P3715" t="s">
        <v>8271</v>
      </c>
      <c r="Q3715" s="6">
        <f>E3715/D3715</f>
        <v>1.0149999999999999</v>
      </c>
      <c r="R3715">
        <f>IFERROR(ROUND(E3715/N3715,0),0)</f>
        <v>107</v>
      </c>
      <c r="S3715" t="str">
        <f t="shared" ref="S3715:S3778" si="234">LEFT(P3715,FIND("/",P3715)-1)</f>
        <v>theater</v>
      </c>
      <c r="T3715" t="str">
        <f t="shared" ref="T3715:T3778" si="235">RIGHT(P3715,LEN(P3715)-FIND("/",P3715))</f>
        <v>plays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0">
        <f t="shared" si="232"/>
        <v>42169.165972222225</v>
      </c>
      <c r="K3716">
        <v>1429881667</v>
      </c>
      <c r="L3716" s="10">
        <f t="shared" si="233"/>
        <v>42137.556331018517</v>
      </c>
      <c r="M3716" t="b">
        <v>0</v>
      </c>
      <c r="N3716">
        <v>97</v>
      </c>
      <c r="O3716" t="b">
        <v>1</v>
      </c>
      <c r="P3716" t="s">
        <v>8271</v>
      </c>
      <c r="Q3716" s="6">
        <f>E3716/D3716</f>
        <v>1.0235000000000001</v>
      </c>
      <c r="R3716">
        <f>IFERROR(ROUND(E3716/N3716,0),0)</f>
        <v>106</v>
      </c>
      <c r="S3716" t="str">
        <f t="shared" si="234"/>
        <v>theater</v>
      </c>
      <c r="T3716" t="str">
        <f t="shared" si="235"/>
        <v>plays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0">
        <f t="shared" si="232"/>
        <v>42113.536111111112</v>
      </c>
      <c r="K3717">
        <v>1422834819</v>
      </c>
      <c r="L3717" s="10">
        <f t="shared" si="233"/>
        <v>42055.995590277773</v>
      </c>
      <c r="M3717" t="b">
        <v>0</v>
      </c>
      <c r="N3717">
        <v>27</v>
      </c>
      <c r="O3717" t="b">
        <v>1</v>
      </c>
      <c r="P3717" t="s">
        <v>8271</v>
      </c>
      <c r="Q3717" s="6">
        <f>E3717/D3717</f>
        <v>1.0257142857142858</v>
      </c>
      <c r="R3717">
        <f>IFERROR(ROUND(E3717/N3717,0),0)</f>
        <v>133</v>
      </c>
      <c r="S3717" t="str">
        <f t="shared" si="234"/>
        <v>theater</v>
      </c>
      <c r="T3717" t="str">
        <f t="shared" si="235"/>
        <v>plays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0">
        <f t="shared" si="232"/>
        <v>42409.887835648144</v>
      </c>
      <c r="K3718">
        <v>1450819109</v>
      </c>
      <c r="L3718" s="10">
        <f t="shared" si="233"/>
        <v>42379.887835648144</v>
      </c>
      <c r="M3718" t="b">
        <v>0</v>
      </c>
      <c r="N3718">
        <v>24</v>
      </c>
      <c r="O3718" t="b">
        <v>1</v>
      </c>
      <c r="P3718" t="s">
        <v>8271</v>
      </c>
      <c r="Q3718" s="6">
        <f>E3718/D3718</f>
        <v>1.5575000000000001</v>
      </c>
      <c r="R3718">
        <f>IFERROR(ROUND(E3718/N3718,0),0)</f>
        <v>52</v>
      </c>
      <c r="S3718" t="str">
        <f t="shared" si="234"/>
        <v>theater</v>
      </c>
      <c r="T3718" t="str">
        <f t="shared" si="235"/>
        <v>plays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0">
        <f t="shared" si="232"/>
        <v>42152.866307870368</v>
      </c>
      <c r="K3719">
        <v>1428526049</v>
      </c>
      <c r="L3719" s="10">
        <f t="shared" si="233"/>
        <v>42121.866307870368</v>
      </c>
      <c r="M3719" t="b">
        <v>0</v>
      </c>
      <c r="N3719">
        <v>13</v>
      </c>
      <c r="O3719" t="b">
        <v>1</v>
      </c>
      <c r="P3719" t="s">
        <v>8271</v>
      </c>
      <c r="Q3719" s="6">
        <f>E3719/D3719</f>
        <v>1.0075000000000001</v>
      </c>
      <c r="R3719">
        <f>IFERROR(ROUND(E3719/N3719,0),0)</f>
        <v>310</v>
      </c>
      <c r="S3719" t="str">
        <f t="shared" si="234"/>
        <v>theater</v>
      </c>
      <c r="T3719" t="str">
        <f t="shared" si="235"/>
        <v>plays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0">
        <f t="shared" si="232"/>
        <v>42081.716145833328</v>
      </c>
      <c r="K3720">
        <v>1422465075</v>
      </c>
      <c r="L3720" s="10">
        <f t="shared" si="233"/>
        <v>42051.716145833328</v>
      </c>
      <c r="M3720" t="b">
        <v>0</v>
      </c>
      <c r="N3720">
        <v>46</v>
      </c>
      <c r="O3720" t="b">
        <v>1</v>
      </c>
      <c r="P3720" t="s">
        <v>8271</v>
      </c>
      <c r="Q3720" s="6">
        <f>E3720/D3720</f>
        <v>2.3940000000000001</v>
      </c>
      <c r="R3720">
        <f>IFERROR(ROUND(E3720/N3720,0),0)</f>
        <v>26</v>
      </c>
      <c r="S3720" t="str">
        <f t="shared" si="234"/>
        <v>theater</v>
      </c>
      <c r="T3720" t="str">
        <f t="shared" si="235"/>
        <v>plays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0">
        <f t="shared" si="232"/>
        <v>42196.729930555557</v>
      </c>
      <c r="K3721">
        <v>1432402266</v>
      </c>
      <c r="L3721" s="10">
        <f t="shared" si="233"/>
        <v>42166.729930555557</v>
      </c>
      <c r="M3721" t="b">
        <v>0</v>
      </c>
      <c r="N3721">
        <v>4</v>
      </c>
      <c r="O3721" t="b">
        <v>1</v>
      </c>
      <c r="P3721" t="s">
        <v>8271</v>
      </c>
      <c r="Q3721" s="6">
        <f>E3721/D3721</f>
        <v>2.1</v>
      </c>
      <c r="R3721">
        <f>IFERROR(ROUND(E3721/N3721,0),0)</f>
        <v>105</v>
      </c>
      <c r="S3721" t="str">
        <f t="shared" si="234"/>
        <v>theater</v>
      </c>
      <c r="T3721" t="str">
        <f t="shared" si="235"/>
        <v>plays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0">
        <f t="shared" si="232"/>
        <v>42206.993125000001</v>
      </c>
      <c r="K3722">
        <v>1433980206</v>
      </c>
      <c r="L3722" s="10">
        <f t="shared" si="233"/>
        <v>42184.993125000001</v>
      </c>
      <c r="M3722" t="b">
        <v>0</v>
      </c>
      <c r="N3722">
        <v>40</v>
      </c>
      <c r="O3722" t="b">
        <v>1</v>
      </c>
      <c r="P3722" t="s">
        <v>8271</v>
      </c>
      <c r="Q3722" s="6">
        <f>E3722/D3722</f>
        <v>1.0451515151515152</v>
      </c>
      <c r="R3722">
        <f>IFERROR(ROUND(E3722/N3722,0),0)</f>
        <v>86</v>
      </c>
      <c r="S3722" t="str">
        <f t="shared" si="234"/>
        <v>theater</v>
      </c>
      <c r="T3722" t="str">
        <f t="shared" si="235"/>
        <v>plays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0">
        <f t="shared" si="232"/>
        <v>41967.977824074071</v>
      </c>
      <c r="K3723">
        <v>1413412084</v>
      </c>
      <c r="L3723" s="10">
        <f t="shared" si="233"/>
        <v>41946.936157407406</v>
      </c>
      <c r="M3723" t="b">
        <v>0</v>
      </c>
      <c r="N3723">
        <v>44</v>
      </c>
      <c r="O3723" t="b">
        <v>1</v>
      </c>
      <c r="P3723" t="s">
        <v>8271</v>
      </c>
      <c r="Q3723" s="6">
        <f>E3723/D3723</f>
        <v>1.008</v>
      </c>
      <c r="R3723">
        <f>IFERROR(ROUND(E3723/N3723,0),0)</f>
        <v>115</v>
      </c>
      <c r="S3723" t="str">
        <f t="shared" si="234"/>
        <v>theater</v>
      </c>
      <c r="T3723" t="str">
        <f t="shared" si="235"/>
        <v>plays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0">
        <f t="shared" si="232"/>
        <v>42430.957638888889</v>
      </c>
      <c r="K3724">
        <v>1452614847</v>
      </c>
      <c r="L3724" s="10">
        <f t="shared" si="233"/>
        <v>42400.671840277777</v>
      </c>
      <c r="M3724" t="b">
        <v>0</v>
      </c>
      <c r="N3724">
        <v>35</v>
      </c>
      <c r="O3724" t="b">
        <v>1</v>
      </c>
      <c r="P3724" t="s">
        <v>8271</v>
      </c>
      <c r="Q3724" s="6">
        <f>E3724/D3724</f>
        <v>1.1120000000000001</v>
      </c>
      <c r="R3724">
        <f>IFERROR(ROUND(E3724/N3724,0),0)</f>
        <v>48</v>
      </c>
      <c r="S3724" t="str">
        <f t="shared" si="234"/>
        <v>theater</v>
      </c>
      <c r="T3724" t="str">
        <f t="shared" si="235"/>
        <v>plays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0">
        <f t="shared" si="232"/>
        <v>41992.794699074075</v>
      </c>
      <c r="K3725">
        <v>1414778662</v>
      </c>
      <c r="L3725" s="10">
        <f t="shared" si="233"/>
        <v>41962.753032407403</v>
      </c>
      <c r="M3725" t="b">
        <v>0</v>
      </c>
      <c r="N3725">
        <v>63</v>
      </c>
      <c r="O3725" t="b">
        <v>1</v>
      </c>
      <c r="P3725" t="s">
        <v>8271</v>
      </c>
      <c r="Q3725" s="6">
        <f>E3725/D3725</f>
        <v>1.0204444444444445</v>
      </c>
      <c r="R3725">
        <f>IFERROR(ROUND(E3725/N3725,0),0)</f>
        <v>73</v>
      </c>
      <c r="S3725" t="str">
        <f t="shared" si="234"/>
        <v>theater</v>
      </c>
      <c r="T3725" t="str">
        <f t="shared" si="235"/>
        <v>plays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0">
        <f t="shared" si="232"/>
        <v>42513.958333333328</v>
      </c>
      <c r="K3726">
        <v>1459856860</v>
      </c>
      <c r="L3726" s="10">
        <f t="shared" si="233"/>
        <v>42484.491435185184</v>
      </c>
      <c r="M3726" t="b">
        <v>0</v>
      </c>
      <c r="N3726">
        <v>89</v>
      </c>
      <c r="O3726" t="b">
        <v>1</v>
      </c>
      <c r="P3726" t="s">
        <v>8271</v>
      </c>
      <c r="Q3726" s="6">
        <f>E3726/D3726</f>
        <v>1.0254767441860466</v>
      </c>
      <c r="R3726">
        <f>IFERROR(ROUND(E3726/N3726,0),0)</f>
        <v>50</v>
      </c>
      <c r="S3726" t="str">
        <f t="shared" si="234"/>
        <v>theater</v>
      </c>
      <c r="T3726" t="str">
        <f t="shared" si="235"/>
        <v>plays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0">
        <f t="shared" si="232"/>
        <v>42437.895833333328</v>
      </c>
      <c r="K3727">
        <v>1454366467</v>
      </c>
      <c r="L3727" s="10">
        <f t="shared" si="233"/>
        <v>42420.945219907408</v>
      </c>
      <c r="M3727" t="b">
        <v>0</v>
      </c>
      <c r="N3727">
        <v>15</v>
      </c>
      <c r="O3727" t="b">
        <v>1</v>
      </c>
      <c r="P3727" t="s">
        <v>8271</v>
      </c>
      <c r="Q3727" s="6">
        <f>E3727/D3727</f>
        <v>1.27</v>
      </c>
      <c r="R3727">
        <f>IFERROR(ROUND(E3727/N3727,0),0)</f>
        <v>25</v>
      </c>
      <c r="S3727" t="str">
        <f t="shared" si="234"/>
        <v>theater</v>
      </c>
      <c r="T3727" t="str">
        <f t="shared" si="235"/>
        <v>plays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0">
        <f t="shared" si="232"/>
        <v>42508.875</v>
      </c>
      <c r="K3728">
        <v>1459567371</v>
      </c>
      <c r="L3728" s="10">
        <f t="shared" si="233"/>
        <v>42481.140868055554</v>
      </c>
      <c r="M3728" t="b">
        <v>0</v>
      </c>
      <c r="N3728">
        <v>46</v>
      </c>
      <c r="O3728" t="b">
        <v>1</v>
      </c>
      <c r="P3728" t="s">
        <v>8271</v>
      </c>
      <c r="Q3728" s="6">
        <f>E3728/D3728</f>
        <v>3.3870588235294119</v>
      </c>
      <c r="R3728">
        <f>IFERROR(ROUND(E3728/N3728,0),0)</f>
        <v>63</v>
      </c>
      <c r="S3728" t="str">
        <f t="shared" si="234"/>
        <v>theater</v>
      </c>
      <c r="T3728" t="str">
        <f t="shared" si="235"/>
        <v>plays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0">
        <f t="shared" si="232"/>
        <v>42682.204861111109</v>
      </c>
      <c r="K3729">
        <v>1474273294</v>
      </c>
      <c r="L3729" s="10">
        <f t="shared" si="233"/>
        <v>42651.348310185189</v>
      </c>
      <c r="M3729" t="b">
        <v>0</v>
      </c>
      <c r="N3729">
        <v>33</v>
      </c>
      <c r="O3729" t="b">
        <v>1</v>
      </c>
      <c r="P3729" t="s">
        <v>8271</v>
      </c>
      <c r="Q3729" s="6">
        <f>E3729/D3729</f>
        <v>1.0075000000000001</v>
      </c>
      <c r="R3729">
        <f>IFERROR(ROUND(E3729/N3729,0),0)</f>
        <v>61</v>
      </c>
      <c r="S3729" t="str">
        <f t="shared" si="234"/>
        <v>theater</v>
      </c>
      <c r="T3729" t="str">
        <f t="shared" si="235"/>
        <v>plays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0">
        <f t="shared" si="232"/>
        <v>42254.171018518522</v>
      </c>
      <c r="K3730">
        <v>1437365176</v>
      </c>
      <c r="L3730" s="10">
        <f t="shared" si="233"/>
        <v>42224.171018518522</v>
      </c>
      <c r="M3730" t="b">
        <v>0</v>
      </c>
      <c r="N3730">
        <v>31</v>
      </c>
      <c r="O3730" t="b">
        <v>0</v>
      </c>
      <c r="P3730" t="s">
        <v>8271</v>
      </c>
      <c r="Q3730" s="6">
        <f>E3730/D3730</f>
        <v>9.3100000000000002E-2</v>
      </c>
      <c r="R3730">
        <f>IFERROR(ROUND(E3730/N3730,0),0)</f>
        <v>60</v>
      </c>
      <c r="S3730" t="str">
        <f t="shared" si="234"/>
        <v>theater</v>
      </c>
      <c r="T3730" t="str">
        <f t="shared" si="235"/>
        <v>plays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0">
        <f t="shared" si="232"/>
        <v>42105.16333333333</v>
      </c>
      <c r="K3731">
        <v>1423198512</v>
      </c>
      <c r="L3731" s="10">
        <f t="shared" si="233"/>
        <v>42060.205000000002</v>
      </c>
      <c r="M3731" t="b">
        <v>0</v>
      </c>
      <c r="N3731">
        <v>5</v>
      </c>
      <c r="O3731" t="b">
        <v>0</v>
      </c>
      <c r="P3731" t="s">
        <v>8271</v>
      </c>
      <c r="Q3731" s="6">
        <f>E3731/D3731</f>
        <v>7.2400000000000006E-2</v>
      </c>
      <c r="R3731">
        <f>IFERROR(ROUND(E3731/N3731,0),0)</f>
        <v>72</v>
      </c>
      <c r="S3731" t="str">
        <f t="shared" si="234"/>
        <v>theater</v>
      </c>
      <c r="T3731" t="str">
        <f t="shared" si="235"/>
        <v>plays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0">
        <f t="shared" si="232"/>
        <v>42252.677766203706</v>
      </c>
      <c r="K3732">
        <v>1437236159</v>
      </c>
      <c r="L3732" s="10">
        <f t="shared" si="233"/>
        <v>42222.677766203706</v>
      </c>
      <c r="M3732" t="b">
        <v>0</v>
      </c>
      <c r="N3732">
        <v>1</v>
      </c>
      <c r="O3732" t="b">
        <v>0</v>
      </c>
      <c r="P3732" t="s">
        <v>8271</v>
      </c>
      <c r="Q3732" s="6">
        <f>E3732/D3732</f>
        <v>0.1</v>
      </c>
      <c r="R3732">
        <f>IFERROR(ROUND(E3732/N3732,0),0)</f>
        <v>100</v>
      </c>
      <c r="S3732" t="str">
        <f t="shared" si="234"/>
        <v>theater</v>
      </c>
      <c r="T3732" t="str">
        <f t="shared" si="235"/>
        <v>plays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0">
        <f t="shared" si="232"/>
        <v>42033.140972222223</v>
      </c>
      <c r="K3733">
        <v>1418234646</v>
      </c>
      <c r="L3733" s="10">
        <f t="shared" si="233"/>
        <v>42002.752847222218</v>
      </c>
      <c r="M3733" t="b">
        <v>0</v>
      </c>
      <c r="N3733">
        <v>12</v>
      </c>
      <c r="O3733" t="b">
        <v>0</v>
      </c>
      <c r="P3733" t="s">
        <v>8271</v>
      </c>
      <c r="Q3733" s="6">
        <f>E3733/D3733</f>
        <v>0.11272727272727273</v>
      </c>
      <c r="R3733">
        <f>IFERROR(ROUND(E3733/N3733,0),0)</f>
        <v>52</v>
      </c>
      <c r="S3733" t="str">
        <f t="shared" si="234"/>
        <v>theater</v>
      </c>
      <c r="T3733" t="str">
        <f t="shared" si="235"/>
        <v>plays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0">
        <f t="shared" si="232"/>
        <v>42047.5</v>
      </c>
      <c r="K3734">
        <v>1416932133</v>
      </c>
      <c r="L3734" s="10">
        <f t="shared" si="233"/>
        <v>41987.677465277782</v>
      </c>
      <c r="M3734" t="b">
        <v>0</v>
      </c>
      <c r="N3734">
        <v>4</v>
      </c>
      <c r="O3734" t="b">
        <v>0</v>
      </c>
      <c r="P3734" t="s">
        <v>8271</v>
      </c>
      <c r="Q3734" s="6">
        <f>E3734/D3734</f>
        <v>0.15411764705882353</v>
      </c>
      <c r="R3734">
        <f>IFERROR(ROUND(E3734/N3734,0),0)</f>
        <v>33</v>
      </c>
      <c r="S3734" t="str">
        <f t="shared" si="234"/>
        <v>theater</v>
      </c>
      <c r="T3734" t="str">
        <f t="shared" si="235"/>
        <v>plays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0">
        <f t="shared" si="232"/>
        <v>42131.9375</v>
      </c>
      <c r="K3735">
        <v>1428539708</v>
      </c>
      <c r="L3735" s="10">
        <f t="shared" si="233"/>
        <v>42122.024398148147</v>
      </c>
      <c r="M3735" t="b">
        <v>0</v>
      </c>
      <c r="N3735">
        <v>0</v>
      </c>
      <c r="O3735" t="b">
        <v>0</v>
      </c>
      <c r="P3735" t="s">
        <v>8271</v>
      </c>
      <c r="Q3735" s="6">
        <f>E3735/D3735</f>
        <v>0</v>
      </c>
      <c r="R3735">
        <f>IFERROR(ROUND(E3735/N3735,0),0)</f>
        <v>0</v>
      </c>
      <c r="S3735" t="str">
        <f t="shared" si="234"/>
        <v>theater</v>
      </c>
      <c r="T3735" t="str">
        <f t="shared" si="235"/>
        <v>plays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0">
        <f t="shared" si="232"/>
        <v>42168.901574074072</v>
      </c>
      <c r="K3736">
        <v>1427405896</v>
      </c>
      <c r="L3736" s="10">
        <f t="shared" si="233"/>
        <v>42108.901574074072</v>
      </c>
      <c r="M3736" t="b">
        <v>0</v>
      </c>
      <c r="N3736">
        <v>7</v>
      </c>
      <c r="O3736" t="b">
        <v>0</v>
      </c>
      <c r="P3736" t="s">
        <v>8271</v>
      </c>
      <c r="Q3736" s="6">
        <f>E3736/D3736</f>
        <v>0.28466666666666668</v>
      </c>
      <c r="R3736">
        <f>IFERROR(ROUND(E3736/N3736,0),0)</f>
        <v>61</v>
      </c>
      <c r="S3736" t="str">
        <f t="shared" si="234"/>
        <v>theater</v>
      </c>
      <c r="T3736" t="str">
        <f t="shared" si="235"/>
        <v>plays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0">
        <f t="shared" si="232"/>
        <v>42171.693159722221</v>
      </c>
      <c r="K3737">
        <v>1430239089</v>
      </c>
      <c r="L3737" s="10">
        <f t="shared" si="233"/>
        <v>42141.693159722221</v>
      </c>
      <c r="M3737" t="b">
        <v>0</v>
      </c>
      <c r="N3737">
        <v>2</v>
      </c>
      <c r="O3737" t="b">
        <v>0</v>
      </c>
      <c r="P3737" t="s">
        <v>8271</v>
      </c>
      <c r="Q3737" s="6">
        <f>E3737/D3737</f>
        <v>0.13333333333333333</v>
      </c>
      <c r="R3737">
        <f>IFERROR(ROUND(E3737/N3737,0),0)</f>
        <v>10</v>
      </c>
      <c r="S3737" t="str">
        <f t="shared" si="234"/>
        <v>theater</v>
      </c>
      <c r="T3737" t="str">
        <f t="shared" si="235"/>
        <v>plays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0">
        <f t="shared" si="232"/>
        <v>42105.75</v>
      </c>
      <c r="K3738">
        <v>1423847093</v>
      </c>
      <c r="L3738" s="10">
        <f t="shared" si="233"/>
        <v>42067.711724537032</v>
      </c>
      <c r="M3738" t="b">
        <v>0</v>
      </c>
      <c r="N3738">
        <v>1</v>
      </c>
      <c r="O3738" t="b">
        <v>0</v>
      </c>
      <c r="P3738" t="s">
        <v>8271</v>
      </c>
      <c r="Q3738" s="6">
        <f>E3738/D3738</f>
        <v>6.6666666666666671E-3</v>
      </c>
      <c r="R3738">
        <f>IFERROR(ROUND(E3738/N3738,0),0)</f>
        <v>10</v>
      </c>
      <c r="S3738" t="str">
        <f t="shared" si="234"/>
        <v>theater</v>
      </c>
      <c r="T3738" t="str">
        <f t="shared" si="235"/>
        <v>plays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0">
        <f t="shared" si="232"/>
        <v>42339.290972222225</v>
      </c>
      <c r="K3739">
        <v>1445358903</v>
      </c>
      <c r="L3739" s="10">
        <f t="shared" si="233"/>
        <v>42316.691006944442</v>
      </c>
      <c r="M3739" t="b">
        <v>0</v>
      </c>
      <c r="N3739">
        <v>4</v>
      </c>
      <c r="O3739" t="b">
        <v>0</v>
      </c>
      <c r="P3739" t="s">
        <v>8271</v>
      </c>
      <c r="Q3739" s="6">
        <f>E3739/D3739</f>
        <v>0.21428571428571427</v>
      </c>
      <c r="R3739">
        <f>IFERROR(ROUND(E3739/N3739,0),0)</f>
        <v>38</v>
      </c>
      <c r="S3739" t="str">
        <f t="shared" si="234"/>
        <v>theater</v>
      </c>
      <c r="T3739" t="str">
        <f t="shared" si="235"/>
        <v>plays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0">
        <f t="shared" si="232"/>
        <v>41854.916666666664</v>
      </c>
      <c r="K3740">
        <v>1403562705</v>
      </c>
      <c r="L3740" s="10">
        <f t="shared" si="233"/>
        <v>41832.938715277778</v>
      </c>
      <c r="M3740" t="b">
        <v>0</v>
      </c>
      <c r="N3740">
        <v>6</v>
      </c>
      <c r="O3740" t="b">
        <v>0</v>
      </c>
      <c r="P3740" t="s">
        <v>8271</v>
      </c>
      <c r="Q3740" s="6">
        <f>E3740/D3740</f>
        <v>0.18</v>
      </c>
      <c r="R3740">
        <f>IFERROR(ROUND(E3740/N3740,0),0)</f>
        <v>45</v>
      </c>
      <c r="S3740" t="str">
        <f t="shared" si="234"/>
        <v>theater</v>
      </c>
      <c r="T3740" t="str">
        <f t="shared" si="235"/>
        <v>plays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0">
        <f t="shared" si="232"/>
        <v>42587.449861111112</v>
      </c>
      <c r="K3741">
        <v>1467024468</v>
      </c>
      <c r="L3741" s="10">
        <f t="shared" si="233"/>
        <v>42567.449861111112</v>
      </c>
      <c r="M3741" t="b">
        <v>0</v>
      </c>
      <c r="N3741">
        <v>8</v>
      </c>
      <c r="O3741" t="b">
        <v>0</v>
      </c>
      <c r="P3741" t="s">
        <v>8271</v>
      </c>
      <c r="Q3741" s="6">
        <f>E3741/D3741</f>
        <v>0.20125000000000001</v>
      </c>
      <c r="R3741">
        <f>IFERROR(ROUND(E3741/N3741,0),0)</f>
        <v>101</v>
      </c>
      <c r="S3741" t="str">
        <f t="shared" si="234"/>
        <v>theater</v>
      </c>
      <c r="T3741" t="str">
        <f t="shared" si="235"/>
        <v>plays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0">
        <f t="shared" si="232"/>
        <v>41882.079143518517</v>
      </c>
      <c r="K3742">
        <v>1405217355</v>
      </c>
      <c r="L3742" s="10">
        <f t="shared" si="233"/>
        <v>41852.089756944442</v>
      </c>
      <c r="M3742" t="b">
        <v>0</v>
      </c>
      <c r="N3742">
        <v>14</v>
      </c>
      <c r="O3742" t="b">
        <v>0</v>
      </c>
      <c r="P3742" t="s">
        <v>8271</v>
      </c>
      <c r="Q3742" s="6">
        <f>E3742/D3742</f>
        <v>0.17899999999999999</v>
      </c>
      <c r="R3742">
        <f>IFERROR(ROUND(E3742/N3742,0),0)</f>
        <v>26</v>
      </c>
      <c r="S3742" t="str">
        <f t="shared" si="234"/>
        <v>theater</v>
      </c>
      <c r="T3742" t="str">
        <f t="shared" si="235"/>
        <v>plays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0">
        <f t="shared" si="232"/>
        <v>42374.920717592591</v>
      </c>
      <c r="K3743">
        <v>1447797950</v>
      </c>
      <c r="L3743" s="10">
        <f t="shared" si="233"/>
        <v>42344.920717592591</v>
      </c>
      <c r="M3743" t="b">
        <v>0</v>
      </c>
      <c r="N3743">
        <v>0</v>
      </c>
      <c r="O3743" t="b">
        <v>0</v>
      </c>
      <c r="P3743" t="s">
        <v>8271</v>
      </c>
      <c r="Q3743" s="6">
        <f>E3743/D3743</f>
        <v>0</v>
      </c>
      <c r="R3743">
        <f>IFERROR(ROUND(E3743/N3743,0),0)</f>
        <v>0</v>
      </c>
      <c r="S3743" t="str">
        <f t="shared" si="234"/>
        <v>theater</v>
      </c>
      <c r="T3743" t="str">
        <f t="shared" si="235"/>
        <v>plays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0">
        <f t="shared" si="232"/>
        <v>41907.214629629627</v>
      </c>
      <c r="K3744">
        <v>1407388144</v>
      </c>
      <c r="L3744" s="10">
        <f t="shared" si="233"/>
        <v>41877.214629629627</v>
      </c>
      <c r="M3744" t="b">
        <v>0</v>
      </c>
      <c r="N3744">
        <v>4</v>
      </c>
      <c r="O3744" t="b">
        <v>0</v>
      </c>
      <c r="P3744" t="s">
        <v>8271</v>
      </c>
      <c r="Q3744" s="6">
        <f>E3744/D3744</f>
        <v>0.02</v>
      </c>
      <c r="R3744">
        <f>IFERROR(ROUND(E3744/N3744,0),0)</f>
        <v>25</v>
      </c>
      <c r="S3744" t="str">
        <f t="shared" si="234"/>
        <v>theater</v>
      </c>
      <c r="T3744" t="str">
        <f t="shared" si="235"/>
        <v>plays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0">
        <f t="shared" si="232"/>
        <v>41842.710231481484</v>
      </c>
      <c r="K3745">
        <v>1401814964</v>
      </c>
      <c r="L3745" s="10">
        <f t="shared" si="233"/>
        <v>41812.710231481484</v>
      </c>
      <c r="M3745" t="b">
        <v>0</v>
      </c>
      <c r="N3745">
        <v>0</v>
      </c>
      <c r="O3745" t="b">
        <v>0</v>
      </c>
      <c r="P3745" t="s">
        <v>8271</v>
      </c>
      <c r="Q3745" s="6">
        <f>E3745/D3745</f>
        <v>0</v>
      </c>
      <c r="R3745">
        <f>IFERROR(ROUND(E3745/N3745,0),0)</f>
        <v>0</v>
      </c>
      <c r="S3745" t="str">
        <f t="shared" si="234"/>
        <v>theater</v>
      </c>
      <c r="T3745" t="str">
        <f t="shared" si="235"/>
        <v>plays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0">
        <f t="shared" si="232"/>
        <v>41844.165972222225</v>
      </c>
      <c r="K3746">
        <v>1401823952</v>
      </c>
      <c r="L3746" s="10">
        <f t="shared" si="233"/>
        <v>41812.814259259263</v>
      </c>
      <c r="M3746" t="b">
        <v>0</v>
      </c>
      <c r="N3746">
        <v>0</v>
      </c>
      <c r="O3746" t="b">
        <v>0</v>
      </c>
      <c r="P3746" t="s">
        <v>8271</v>
      </c>
      <c r="Q3746" s="6">
        <f>E3746/D3746</f>
        <v>0</v>
      </c>
      <c r="R3746">
        <f>IFERROR(ROUND(E3746/N3746,0),0)</f>
        <v>0</v>
      </c>
      <c r="S3746" t="str">
        <f t="shared" si="234"/>
        <v>theater</v>
      </c>
      <c r="T3746" t="str">
        <f t="shared" si="235"/>
        <v>plays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0">
        <f t="shared" si="232"/>
        <v>41880.697939814811</v>
      </c>
      <c r="K3747">
        <v>1405097102</v>
      </c>
      <c r="L3747" s="10">
        <f t="shared" si="233"/>
        <v>41850.697939814811</v>
      </c>
      <c r="M3747" t="b">
        <v>0</v>
      </c>
      <c r="N3747">
        <v>1</v>
      </c>
      <c r="O3747" t="b">
        <v>0</v>
      </c>
      <c r="P3747" t="s">
        <v>8271</v>
      </c>
      <c r="Q3747" s="6">
        <f>E3747/D3747</f>
        <v>0.1</v>
      </c>
      <c r="R3747">
        <f>IFERROR(ROUND(E3747/N3747,0),0)</f>
        <v>10</v>
      </c>
      <c r="S3747" t="str">
        <f t="shared" si="234"/>
        <v>theater</v>
      </c>
      <c r="T3747" t="str">
        <f t="shared" si="235"/>
        <v>plays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0">
        <f t="shared" si="232"/>
        <v>42670.389340277776</v>
      </c>
      <c r="K3748">
        <v>1473326439</v>
      </c>
      <c r="L3748" s="10">
        <f t="shared" si="233"/>
        <v>42640.389340277776</v>
      </c>
      <c r="M3748" t="b">
        <v>0</v>
      </c>
      <c r="N3748">
        <v>1</v>
      </c>
      <c r="O3748" t="b">
        <v>0</v>
      </c>
      <c r="P3748" t="s">
        <v>8271</v>
      </c>
      <c r="Q3748" s="6">
        <f>E3748/D3748</f>
        <v>2.3764705882352941E-2</v>
      </c>
      <c r="R3748">
        <f>IFERROR(ROUND(E3748/N3748,0),0)</f>
        <v>202</v>
      </c>
      <c r="S3748" t="str">
        <f t="shared" si="234"/>
        <v>theater</v>
      </c>
      <c r="T3748" t="str">
        <f t="shared" si="235"/>
        <v>plays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0">
        <f t="shared" si="232"/>
        <v>42209.957638888889</v>
      </c>
      <c r="K3749">
        <v>1433833896</v>
      </c>
      <c r="L3749" s="10">
        <f t="shared" si="233"/>
        <v>42183.299722222218</v>
      </c>
      <c r="M3749" t="b">
        <v>0</v>
      </c>
      <c r="N3749">
        <v>1</v>
      </c>
      <c r="O3749" t="b">
        <v>0</v>
      </c>
      <c r="P3749" t="s">
        <v>8271</v>
      </c>
      <c r="Q3749" s="6">
        <f>E3749/D3749</f>
        <v>0.01</v>
      </c>
      <c r="R3749">
        <f>IFERROR(ROUND(E3749/N3749,0),0)</f>
        <v>25</v>
      </c>
      <c r="S3749" t="str">
        <f t="shared" si="234"/>
        <v>theater</v>
      </c>
      <c r="T3749" t="str">
        <f t="shared" si="235"/>
        <v>plays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0">
        <f t="shared" si="232"/>
        <v>42435.249305555553</v>
      </c>
      <c r="K3750">
        <v>1453827436</v>
      </c>
      <c r="L3750" s="10">
        <f t="shared" si="233"/>
        <v>42414.706435185188</v>
      </c>
      <c r="M3750" t="b">
        <v>0</v>
      </c>
      <c r="N3750">
        <v>52</v>
      </c>
      <c r="O3750" t="b">
        <v>1</v>
      </c>
      <c r="P3750" t="s">
        <v>8305</v>
      </c>
      <c r="Q3750" s="6">
        <f>E3750/D3750</f>
        <v>1.0351999999999999</v>
      </c>
      <c r="R3750">
        <f>IFERROR(ROUND(E3750/N3750,0),0)</f>
        <v>100</v>
      </c>
      <c r="S3750" t="str">
        <f t="shared" si="234"/>
        <v>theater</v>
      </c>
      <c r="T3750" t="str">
        <f t="shared" si="235"/>
        <v>musical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0">
        <f t="shared" si="232"/>
        <v>42508.165972222225</v>
      </c>
      <c r="K3751">
        <v>1459220588</v>
      </c>
      <c r="L3751" s="10">
        <f t="shared" si="233"/>
        <v>42477.127175925925</v>
      </c>
      <c r="M3751" t="b">
        <v>0</v>
      </c>
      <c r="N3751">
        <v>7</v>
      </c>
      <c r="O3751" t="b">
        <v>1</v>
      </c>
      <c r="P3751" t="s">
        <v>8305</v>
      </c>
      <c r="Q3751" s="6">
        <f>E3751/D3751</f>
        <v>1.05</v>
      </c>
      <c r="R3751">
        <f>IFERROR(ROUND(E3751/N3751,0),0)</f>
        <v>75</v>
      </c>
      <c r="S3751" t="str">
        <f t="shared" si="234"/>
        <v>theater</v>
      </c>
      <c r="T3751" t="str">
        <f t="shared" si="235"/>
        <v>musical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0">
        <f t="shared" si="232"/>
        <v>42064.332638888889</v>
      </c>
      <c r="K3752">
        <v>1421105608</v>
      </c>
      <c r="L3752" s="10">
        <f t="shared" si="233"/>
        <v>42035.981574074074</v>
      </c>
      <c r="M3752" t="b">
        <v>0</v>
      </c>
      <c r="N3752">
        <v>28</v>
      </c>
      <c r="O3752" t="b">
        <v>1</v>
      </c>
      <c r="P3752" t="s">
        <v>8305</v>
      </c>
      <c r="Q3752" s="6">
        <f>E3752/D3752</f>
        <v>1.0044999999999999</v>
      </c>
      <c r="R3752">
        <f>IFERROR(ROUND(E3752/N3752,0),0)</f>
        <v>215</v>
      </c>
      <c r="S3752" t="str">
        <f t="shared" si="234"/>
        <v>theater</v>
      </c>
      <c r="T3752" t="str">
        <f t="shared" si="235"/>
        <v>musical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0">
        <f t="shared" si="232"/>
        <v>42481.993900462963</v>
      </c>
      <c r="K3753">
        <v>1454460673</v>
      </c>
      <c r="L3753" s="10">
        <f t="shared" si="233"/>
        <v>42422.035567129627</v>
      </c>
      <c r="M3753" t="b">
        <v>0</v>
      </c>
      <c r="N3753">
        <v>11</v>
      </c>
      <c r="O3753" t="b">
        <v>1</v>
      </c>
      <c r="P3753" t="s">
        <v>8305</v>
      </c>
      <c r="Q3753" s="6">
        <f>E3753/D3753</f>
        <v>1.3260000000000001</v>
      </c>
      <c r="R3753">
        <f>IFERROR(ROUND(E3753/N3753,0),0)</f>
        <v>121</v>
      </c>
      <c r="S3753" t="str">
        <f t="shared" si="234"/>
        <v>theater</v>
      </c>
      <c r="T3753" t="str">
        <f t="shared" si="235"/>
        <v>musical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0">
        <f t="shared" si="232"/>
        <v>42678.875</v>
      </c>
      <c r="K3754">
        <v>1473189335</v>
      </c>
      <c r="L3754" s="10">
        <f t="shared" si="233"/>
        <v>42638.802488425921</v>
      </c>
      <c r="M3754" t="b">
        <v>0</v>
      </c>
      <c r="N3754">
        <v>15</v>
      </c>
      <c r="O3754" t="b">
        <v>1</v>
      </c>
      <c r="P3754" t="s">
        <v>8305</v>
      </c>
      <c r="Q3754" s="6">
        <f>E3754/D3754</f>
        <v>1.1299999999999999</v>
      </c>
      <c r="R3754">
        <f>IFERROR(ROUND(E3754/N3754,0),0)</f>
        <v>38</v>
      </c>
      <c r="S3754" t="str">
        <f t="shared" si="234"/>
        <v>theater</v>
      </c>
      <c r="T3754" t="str">
        <f t="shared" si="235"/>
        <v>musical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0">
        <f t="shared" si="232"/>
        <v>42177</v>
      </c>
      <c r="K3755">
        <v>1430768800</v>
      </c>
      <c r="L3755" s="10">
        <f t="shared" si="233"/>
        <v>42147.824074074073</v>
      </c>
      <c r="M3755" t="b">
        <v>0</v>
      </c>
      <c r="N3755">
        <v>30</v>
      </c>
      <c r="O3755" t="b">
        <v>1</v>
      </c>
      <c r="P3755" t="s">
        <v>8305</v>
      </c>
      <c r="Q3755" s="6">
        <f>E3755/D3755</f>
        <v>1.0334000000000001</v>
      </c>
      <c r="R3755">
        <f>IFERROR(ROUND(E3755/N3755,0),0)</f>
        <v>172</v>
      </c>
      <c r="S3755" t="str">
        <f t="shared" si="234"/>
        <v>theater</v>
      </c>
      <c r="T3755" t="str">
        <f t="shared" si="235"/>
        <v>musical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0">
        <f t="shared" si="232"/>
        <v>41865.207638888889</v>
      </c>
      <c r="K3756">
        <v>1403125737</v>
      </c>
      <c r="L3756" s="10">
        <f t="shared" si="233"/>
        <v>41827.881215277775</v>
      </c>
      <c r="M3756" t="b">
        <v>0</v>
      </c>
      <c r="N3756">
        <v>27</v>
      </c>
      <c r="O3756" t="b">
        <v>1</v>
      </c>
      <c r="P3756" t="s">
        <v>8305</v>
      </c>
      <c r="Q3756" s="6">
        <f>E3756/D3756</f>
        <v>1.2</v>
      </c>
      <c r="R3756">
        <f>IFERROR(ROUND(E3756/N3756,0),0)</f>
        <v>111</v>
      </c>
      <c r="S3756" t="str">
        <f t="shared" si="234"/>
        <v>theater</v>
      </c>
      <c r="T3756" t="str">
        <f t="shared" si="235"/>
        <v>musical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0">
        <f t="shared" si="232"/>
        <v>42494.866979166662</v>
      </c>
      <c r="K3757">
        <v>1458161307</v>
      </c>
      <c r="L3757" s="10">
        <f t="shared" si="233"/>
        <v>42464.866979166662</v>
      </c>
      <c r="M3757" t="b">
        <v>0</v>
      </c>
      <c r="N3757">
        <v>28</v>
      </c>
      <c r="O3757" t="b">
        <v>1</v>
      </c>
      <c r="P3757" t="s">
        <v>8305</v>
      </c>
      <c r="Q3757" s="6">
        <f>E3757/D3757</f>
        <v>1.2963636363636364</v>
      </c>
      <c r="R3757">
        <f>IFERROR(ROUND(E3757/N3757,0),0)</f>
        <v>25</v>
      </c>
      <c r="S3757" t="str">
        <f t="shared" si="234"/>
        <v>theater</v>
      </c>
      <c r="T3757" t="str">
        <f t="shared" si="235"/>
        <v>musical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0">
        <f t="shared" si="232"/>
        <v>41820.814791666664</v>
      </c>
      <c r="K3758">
        <v>1399923198</v>
      </c>
      <c r="L3758" s="10">
        <f t="shared" si="233"/>
        <v>41790.814791666664</v>
      </c>
      <c r="M3758" t="b">
        <v>0</v>
      </c>
      <c r="N3758">
        <v>17</v>
      </c>
      <c r="O3758" t="b">
        <v>1</v>
      </c>
      <c r="P3758" t="s">
        <v>8305</v>
      </c>
      <c r="Q3758" s="6">
        <f>E3758/D3758</f>
        <v>1.0111111111111111</v>
      </c>
      <c r="R3758">
        <f>IFERROR(ROUND(E3758/N3758,0),0)</f>
        <v>268</v>
      </c>
      <c r="S3758" t="str">
        <f t="shared" si="234"/>
        <v>theater</v>
      </c>
      <c r="T3758" t="str">
        <f t="shared" si="235"/>
        <v>musical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0">
        <f t="shared" si="232"/>
        <v>41993.850868055553</v>
      </c>
      <c r="K3759">
        <v>1415737515</v>
      </c>
      <c r="L3759" s="10">
        <f t="shared" si="233"/>
        <v>41973.850868055553</v>
      </c>
      <c r="M3759" t="b">
        <v>0</v>
      </c>
      <c r="N3759">
        <v>50</v>
      </c>
      <c r="O3759" t="b">
        <v>1</v>
      </c>
      <c r="P3759" t="s">
        <v>8305</v>
      </c>
      <c r="Q3759" s="6">
        <f>E3759/D3759</f>
        <v>1.0851428571428572</v>
      </c>
      <c r="R3759">
        <f>IFERROR(ROUND(E3759/N3759,0),0)</f>
        <v>76</v>
      </c>
      <c r="S3759" t="str">
        <f t="shared" si="234"/>
        <v>theater</v>
      </c>
      <c r="T3759" t="str">
        <f t="shared" si="235"/>
        <v>musical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0">
        <f t="shared" si="232"/>
        <v>41797.208333333336</v>
      </c>
      <c r="K3760">
        <v>1397819938</v>
      </c>
      <c r="L3760" s="10">
        <f t="shared" si="233"/>
        <v>41766.471504629633</v>
      </c>
      <c r="M3760" t="b">
        <v>0</v>
      </c>
      <c r="N3760">
        <v>26</v>
      </c>
      <c r="O3760" t="b">
        <v>1</v>
      </c>
      <c r="P3760" t="s">
        <v>8305</v>
      </c>
      <c r="Q3760" s="6">
        <f>E3760/D3760</f>
        <v>1.0233333333333334</v>
      </c>
      <c r="R3760">
        <f>IFERROR(ROUND(E3760/N3760,0),0)</f>
        <v>59</v>
      </c>
      <c r="S3760" t="str">
        <f t="shared" si="234"/>
        <v>theater</v>
      </c>
      <c r="T3760" t="str">
        <f t="shared" si="235"/>
        <v>musical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0">
        <f t="shared" si="232"/>
        <v>42261.108252314814</v>
      </c>
      <c r="K3761">
        <v>1435372553</v>
      </c>
      <c r="L3761" s="10">
        <f t="shared" si="233"/>
        <v>42201.108252314814</v>
      </c>
      <c r="M3761" t="b">
        <v>0</v>
      </c>
      <c r="N3761">
        <v>88</v>
      </c>
      <c r="O3761" t="b">
        <v>1</v>
      </c>
      <c r="P3761" t="s">
        <v>8305</v>
      </c>
      <c r="Q3761" s="6">
        <f>E3761/D3761</f>
        <v>1.1024425000000002</v>
      </c>
      <c r="R3761">
        <f>IFERROR(ROUND(E3761/N3761,0),0)</f>
        <v>50</v>
      </c>
      <c r="S3761" t="str">
        <f t="shared" si="234"/>
        <v>theater</v>
      </c>
      <c r="T3761" t="str">
        <f t="shared" si="235"/>
        <v>musical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0">
        <f t="shared" si="232"/>
        <v>41783.525300925925</v>
      </c>
      <c r="K3762">
        <v>1397133386</v>
      </c>
      <c r="L3762" s="10">
        <f t="shared" si="233"/>
        <v>41758.525300925925</v>
      </c>
      <c r="M3762" t="b">
        <v>0</v>
      </c>
      <c r="N3762">
        <v>91</v>
      </c>
      <c r="O3762" t="b">
        <v>1</v>
      </c>
      <c r="P3762" t="s">
        <v>8305</v>
      </c>
      <c r="Q3762" s="6">
        <f>E3762/D3762</f>
        <v>1.010154</v>
      </c>
      <c r="R3762">
        <f>IFERROR(ROUND(E3762/N3762,0),0)</f>
        <v>56</v>
      </c>
      <c r="S3762" t="str">
        <f t="shared" si="234"/>
        <v>theater</v>
      </c>
      <c r="T3762" t="str">
        <f t="shared" si="235"/>
        <v>musical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0">
        <f t="shared" si="232"/>
        <v>42245.958333333328</v>
      </c>
      <c r="K3763">
        <v>1434625937</v>
      </c>
      <c r="L3763" s="10">
        <f t="shared" si="233"/>
        <v>42192.466863425929</v>
      </c>
      <c r="M3763" t="b">
        <v>0</v>
      </c>
      <c r="N3763">
        <v>3</v>
      </c>
      <c r="O3763" t="b">
        <v>1</v>
      </c>
      <c r="P3763" t="s">
        <v>8305</v>
      </c>
      <c r="Q3763" s="6">
        <f>E3763/D3763</f>
        <v>1</v>
      </c>
      <c r="R3763">
        <f>IFERROR(ROUND(E3763/N3763,0),0)</f>
        <v>167</v>
      </c>
      <c r="S3763" t="str">
        <f t="shared" si="234"/>
        <v>theater</v>
      </c>
      <c r="T3763" t="str">
        <f t="shared" si="235"/>
        <v>musical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0">
        <f t="shared" si="232"/>
        <v>42237.813530092593</v>
      </c>
      <c r="K3764">
        <v>1436383889</v>
      </c>
      <c r="L3764" s="10">
        <f t="shared" si="233"/>
        <v>42212.813530092593</v>
      </c>
      <c r="M3764" t="b">
        <v>0</v>
      </c>
      <c r="N3764">
        <v>28</v>
      </c>
      <c r="O3764" t="b">
        <v>1</v>
      </c>
      <c r="P3764" t="s">
        <v>8305</v>
      </c>
      <c r="Q3764" s="6">
        <f>E3764/D3764</f>
        <v>1.0624</v>
      </c>
      <c r="R3764">
        <f>IFERROR(ROUND(E3764/N3764,0),0)</f>
        <v>47</v>
      </c>
      <c r="S3764" t="str">
        <f t="shared" si="234"/>
        <v>theater</v>
      </c>
      <c r="T3764" t="str">
        <f t="shared" si="235"/>
        <v>musical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0">
        <f t="shared" si="232"/>
        <v>42114.708634259259</v>
      </c>
      <c r="K3765">
        <v>1425319226</v>
      </c>
      <c r="L3765" s="10">
        <f t="shared" si="233"/>
        <v>42084.750300925924</v>
      </c>
      <c r="M3765" t="b">
        <v>0</v>
      </c>
      <c r="N3765">
        <v>77</v>
      </c>
      <c r="O3765" t="b">
        <v>1</v>
      </c>
      <c r="P3765" t="s">
        <v>8305</v>
      </c>
      <c r="Q3765" s="6">
        <f>E3765/D3765</f>
        <v>1</v>
      </c>
      <c r="R3765">
        <f>IFERROR(ROUND(E3765/N3765,0),0)</f>
        <v>65</v>
      </c>
      <c r="S3765" t="str">
        <f t="shared" si="234"/>
        <v>theater</v>
      </c>
      <c r="T3765" t="str">
        <f t="shared" si="235"/>
        <v>musical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0">
        <f t="shared" si="232"/>
        <v>42538.025000000001</v>
      </c>
      <c r="K3766">
        <v>1462824832</v>
      </c>
      <c r="L3766" s="10">
        <f t="shared" si="233"/>
        <v>42518.842962962968</v>
      </c>
      <c r="M3766" t="b">
        <v>0</v>
      </c>
      <c r="N3766">
        <v>27</v>
      </c>
      <c r="O3766" t="b">
        <v>1</v>
      </c>
      <c r="P3766" t="s">
        <v>8305</v>
      </c>
      <c r="Q3766" s="6">
        <f>E3766/D3766</f>
        <v>1</v>
      </c>
      <c r="R3766">
        <f>IFERROR(ROUND(E3766/N3766,0),0)</f>
        <v>56</v>
      </c>
      <c r="S3766" t="str">
        <f t="shared" si="234"/>
        <v>theater</v>
      </c>
      <c r="T3766" t="str">
        <f t="shared" si="235"/>
        <v>musical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0">
        <f t="shared" si="232"/>
        <v>41869.776412037041</v>
      </c>
      <c r="K3767">
        <v>1404153482</v>
      </c>
      <c r="L3767" s="10">
        <f t="shared" si="233"/>
        <v>41839.776412037041</v>
      </c>
      <c r="M3767" t="b">
        <v>0</v>
      </c>
      <c r="N3767">
        <v>107</v>
      </c>
      <c r="O3767" t="b">
        <v>1</v>
      </c>
      <c r="P3767" t="s">
        <v>8305</v>
      </c>
      <c r="Q3767" s="6">
        <f>E3767/D3767</f>
        <v>1.1345714285714286</v>
      </c>
      <c r="R3767">
        <f>IFERROR(ROUND(E3767/N3767,0),0)</f>
        <v>74</v>
      </c>
      <c r="S3767" t="str">
        <f t="shared" si="234"/>
        <v>theater</v>
      </c>
      <c r="T3767" t="str">
        <f t="shared" si="235"/>
        <v>musical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0">
        <f t="shared" si="232"/>
        <v>41842.167187500003</v>
      </c>
      <c r="K3768">
        <v>1401336045</v>
      </c>
      <c r="L3768" s="10">
        <f t="shared" si="233"/>
        <v>41807.167187500003</v>
      </c>
      <c r="M3768" t="b">
        <v>0</v>
      </c>
      <c r="N3768">
        <v>96</v>
      </c>
      <c r="O3768" t="b">
        <v>1</v>
      </c>
      <c r="P3768" t="s">
        <v>8305</v>
      </c>
      <c r="Q3768" s="6">
        <f>E3768/D3768</f>
        <v>1.0265010000000001</v>
      </c>
      <c r="R3768">
        <f>IFERROR(ROUND(E3768/N3768,0),0)</f>
        <v>107</v>
      </c>
      <c r="S3768" t="str">
        <f t="shared" si="234"/>
        <v>theater</v>
      </c>
      <c r="T3768" t="str">
        <f t="shared" si="235"/>
        <v>musical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0">
        <f t="shared" si="232"/>
        <v>42083.207638888889</v>
      </c>
      <c r="K3769">
        <v>1423960097</v>
      </c>
      <c r="L3769" s="10">
        <f t="shared" si="233"/>
        <v>42069.019641203704</v>
      </c>
      <c r="M3769" t="b">
        <v>0</v>
      </c>
      <c r="N3769">
        <v>56</v>
      </c>
      <c r="O3769" t="b">
        <v>1</v>
      </c>
      <c r="P3769" t="s">
        <v>8305</v>
      </c>
      <c r="Q3769" s="6">
        <f>E3769/D3769</f>
        <v>1.1675</v>
      </c>
      <c r="R3769">
        <f>IFERROR(ROUND(E3769/N3769,0),0)</f>
        <v>42</v>
      </c>
      <c r="S3769" t="str">
        <f t="shared" si="234"/>
        <v>theater</v>
      </c>
      <c r="T3769" t="str">
        <f t="shared" si="235"/>
        <v>musical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0">
        <f t="shared" si="232"/>
        <v>41821.727893518517</v>
      </c>
      <c r="K3770">
        <v>1400002090</v>
      </c>
      <c r="L3770" s="10">
        <f t="shared" si="233"/>
        <v>41791.727893518517</v>
      </c>
      <c r="M3770" t="b">
        <v>0</v>
      </c>
      <c r="N3770">
        <v>58</v>
      </c>
      <c r="O3770" t="b">
        <v>1</v>
      </c>
      <c r="P3770" t="s">
        <v>8305</v>
      </c>
      <c r="Q3770" s="6">
        <f>E3770/D3770</f>
        <v>1.0765274999999999</v>
      </c>
      <c r="R3770">
        <f>IFERROR(ROUND(E3770/N3770,0),0)</f>
        <v>74</v>
      </c>
      <c r="S3770" t="str">
        <f t="shared" si="234"/>
        <v>theater</v>
      </c>
      <c r="T3770" t="str">
        <f t="shared" si="235"/>
        <v>musical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0">
        <f t="shared" si="232"/>
        <v>42494.598136574074</v>
      </c>
      <c r="K3771">
        <v>1458138079</v>
      </c>
      <c r="L3771" s="10">
        <f t="shared" si="233"/>
        <v>42464.598136574074</v>
      </c>
      <c r="M3771" t="b">
        <v>0</v>
      </c>
      <c r="N3771">
        <v>15</v>
      </c>
      <c r="O3771" t="b">
        <v>1</v>
      </c>
      <c r="P3771" t="s">
        <v>8305</v>
      </c>
      <c r="Q3771" s="6">
        <f>E3771/D3771</f>
        <v>1</v>
      </c>
      <c r="R3771">
        <f>IFERROR(ROUND(E3771/N3771,0),0)</f>
        <v>73</v>
      </c>
      <c r="S3771" t="str">
        <f t="shared" si="234"/>
        <v>theater</v>
      </c>
      <c r="T3771" t="str">
        <f t="shared" si="235"/>
        <v>musical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0">
        <f t="shared" si="232"/>
        <v>42187.930671296301</v>
      </c>
      <c r="K3772">
        <v>1431642010</v>
      </c>
      <c r="L3772" s="10">
        <f t="shared" si="233"/>
        <v>42157.930671296301</v>
      </c>
      <c r="M3772" t="b">
        <v>0</v>
      </c>
      <c r="N3772">
        <v>20</v>
      </c>
      <c r="O3772" t="b">
        <v>1</v>
      </c>
      <c r="P3772" t="s">
        <v>8305</v>
      </c>
      <c r="Q3772" s="6">
        <f>E3772/D3772</f>
        <v>1</v>
      </c>
      <c r="R3772">
        <f>IFERROR(ROUND(E3772/N3772,0),0)</f>
        <v>100</v>
      </c>
      <c r="S3772" t="str">
        <f t="shared" si="234"/>
        <v>theater</v>
      </c>
      <c r="T3772" t="str">
        <f t="shared" si="235"/>
        <v>musical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0">
        <f t="shared" si="232"/>
        <v>42527</v>
      </c>
      <c r="K3773">
        <v>1462307652</v>
      </c>
      <c r="L3773" s="10">
        <f t="shared" si="233"/>
        <v>42512.857083333336</v>
      </c>
      <c r="M3773" t="b">
        <v>0</v>
      </c>
      <c r="N3773">
        <v>38</v>
      </c>
      <c r="O3773" t="b">
        <v>1</v>
      </c>
      <c r="P3773" t="s">
        <v>8305</v>
      </c>
      <c r="Q3773" s="6">
        <f>E3773/D3773</f>
        <v>1.46</v>
      </c>
      <c r="R3773">
        <f>IFERROR(ROUND(E3773/N3773,0),0)</f>
        <v>38</v>
      </c>
      <c r="S3773" t="str">
        <f t="shared" si="234"/>
        <v>theater</v>
      </c>
      <c r="T3773" t="str">
        <f t="shared" si="235"/>
        <v>musical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0">
        <f t="shared" si="232"/>
        <v>42722.25</v>
      </c>
      <c r="K3774">
        <v>1478616506</v>
      </c>
      <c r="L3774" s="10">
        <f t="shared" si="233"/>
        <v>42701.616967592592</v>
      </c>
      <c r="M3774" t="b">
        <v>0</v>
      </c>
      <c r="N3774">
        <v>33</v>
      </c>
      <c r="O3774" t="b">
        <v>1</v>
      </c>
      <c r="P3774" t="s">
        <v>8305</v>
      </c>
      <c r="Q3774" s="6">
        <f>E3774/D3774</f>
        <v>1.1020000000000001</v>
      </c>
      <c r="R3774">
        <f>IFERROR(ROUND(E3774/N3774,0),0)</f>
        <v>167</v>
      </c>
      <c r="S3774" t="str">
        <f t="shared" si="234"/>
        <v>theater</v>
      </c>
      <c r="T3774" t="str">
        <f t="shared" si="235"/>
        <v>musical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0">
        <f t="shared" si="232"/>
        <v>42708.088888888888</v>
      </c>
      <c r="K3775">
        <v>1476317247</v>
      </c>
      <c r="L3775" s="10">
        <f t="shared" si="233"/>
        <v>42675.005173611113</v>
      </c>
      <c r="M3775" t="b">
        <v>0</v>
      </c>
      <c r="N3775">
        <v>57</v>
      </c>
      <c r="O3775" t="b">
        <v>1</v>
      </c>
      <c r="P3775" t="s">
        <v>8305</v>
      </c>
      <c r="Q3775" s="6">
        <f>E3775/D3775</f>
        <v>1.0820000000000001</v>
      </c>
      <c r="R3775">
        <f>IFERROR(ROUND(E3775/N3775,0),0)</f>
        <v>95</v>
      </c>
      <c r="S3775" t="str">
        <f t="shared" si="234"/>
        <v>theater</v>
      </c>
      <c r="T3775" t="str">
        <f t="shared" si="235"/>
        <v>musical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0">
        <f t="shared" si="232"/>
        <v>42122.792303240742</v>
      </c>
      <c r="K3776">
        <v>1427223655</v>
      </c>
      <c r="L3776" s="10">
        <f t="shared" si="233"/>
        <v>42106.792303240742</v>
      </c>
      <c r="M3776" t="b">
        <v>0</v>
      </c>
      <c r="N3776">
        <v>25</v>
      </c>
      <c r="O3776" t="b">
        <v>1</v>
      </c>
      <c r="P3776" t="s">
        <v>8305</v>
      </c>
      <c r="Q3776" s="6">
        <f>E3776/D3776</f>
        <v>1</v>
      </c>
      <c r="R3776">
        <f>IFERROR(ROUND(E3776/N3776,0),0)</f>
        <v>100</v>
      </c>
      <c r="S3776" t="str">
        <f t="shared" si="234"/>
        <v>theater</v>
      </c>
      <c r="T3776" t="str">
        <f t="shared" si="235"/>
        <v>musical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0">
        <f t="shared" si="232"/>
        <v>42122.166666666672</v>
      </c>
      <c r="K3777">
        <v>1426199843</v>
      </c>
      <c r="L3777" s="10">
        <f t="shared" si="233"/>
        <v>42094.942627314813</v>
      </c>
      <c r="M3777" t="b">
        <v>0</v>
      </c>
      <c r="N3777">
        <v>14</v>
      </c>
      <c r="O3777" t="b">
        <v>1</v>
      </c>
      <c r="P3777" t="s">
        <v>8305</v>
      </c>
      <c r="Q3777" s="6">
        <f>E3777/D3777</f>
        <v>1.0024999999999999</v>
      </c>
      <c r="R3777">
        <f>IFERROR(ROUND(E3777/N3777,0),0)</f>
        <v>143</v>
      </c>
      <c r="S3777" t="str">
        <f t="shared" si="234"/>
        <v>theater</v>
      </c>
      <c r="T3777" t="str">
        <f t="shared" si="235"/>
        <v>musical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0">
        <f t="shared" si="232"/>
        <v>41871.041666666664</v>
      </c>
      <c r="K3778">
        <v>1403599778</v>
      </c>
      <c r="L3778" s="10">
        <f t="shared" si="233"/>
        <v>41833.367800925924</v>
      </c>
      <c r="M3778" t="b">
        <v>0</v>
      </c>
      <c r="N3778">
        <v>94</v>
      </c>
      <c r="O3778" t="b">
        <v>1</v>
      </c>
      <c r="P3778" t="s">
        <v>8305</v>
      </c>
      <c r="Q3778" s="6">
        <f>E3778/D3778</f>
        <v>1.0671250000000001</v>
      </c>
      <c r="R3778">
        <f>IFERROR(ROUND(E3778/N3778,0),0)</f>
        <v>91</v>
      </c>
      <c r="S3778" t="str">
        <f t="shared" si="234"/>
        <v>theater</v>
      </c>
      <c r="T3778" t="str">
        <f t="shared" si="235"/>
        <v>musical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0">
        <f t="shared" ref="J3779:J3842" si="236">(I3779/86400)+25569+(-5+24)</f>
        <v>41928.166666666664</v>
      </c>
      <c r="K3779">
        <v>1409884821</v>
      </c>
      <c r="L3779" s="10">
        <f t="shared" ref="L3779:L3842" si="237">(K3779/86400)+25569+(-5+24)</f>
        <v>41906.111354166671</v>
      </c>
      <c r="M3779" t="b">
        <v>0</v>
      </c>
      <c r="N3779">
        <v>59</v>
      </c>
      <c r="O3779" t="b">
        <v>1</v>
      </c>
      <c r="P3779" t="s">
        <v>8305</v>
      </c>
      <c r="Q3779" s="6">
        <f>E3779/D3779</f>
        <v>1.4319999999999999</v>
      </c>
      <c r="R3779">
        <f>IFERROR(ROUND(E3779/N3779,0),0)</f>
        <v>49</v>
      </c>
      <c r="S3779" t="str">
        <f t="shared" ref="S3779:S3842" si="238">LEFT(P3779,FIND("/",P3779)-1)</f>
        <v>theater</v>
      </c>
      <c r="T3779" t="str">
        <f t="shared" ref="T3779:T3842" si="239">RIGHT(P3779,LEN(P3779)-FIND("/",P3779))</f>
        <v>musical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0">
        <f t="shared" si="236"/>
        <v>42068.819212962961</v>
      </c>
      <c r="K3780">
        <v>1418758780</v>
      </c>
      <c r="L3780" s="10">
        <f t="shared" si="237"/>
        <v>42008.819212962961</v>
      </c>
      <c r="M3780" t="b">
        <v>0</v>
      </c>
      <c r="N3780">
        <v>36</v>
      </c>
      <c r="O3780" t="b">
        <v>1</v>
      </c>
      <c r="P3780" t="s">
        <v>8305</v>
      </c>
      <c r="Q3780" s="6">
        <f>E3780/D3780</f>
        <v>1.0504166666666668</v>
      </c>
      <c r="R3780">
        <f>IFERROR(ROUND(E3780/N3780,0),0)</f>
        <v>70</v>
      </c>
      <c r="S3780" t="str">
        <f t="shared" si="238"/>
        <v>theater</v>
      </c>
      <c r="T3780" t="str">
        <f t="shared" si="239"/>
        <v>musical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0">
        <f t="shared" si="236"/>
        <v>42474.693749999999</v>
      </c>
      <c r="K3781">
        <v>1456421940</v>
      </c>
      <c r="L3781" s="10">
        <f t="shared" si="237"/>
        <v>42444.735416666663</v>
      </c>
      <c r="M3781" t="b">
        <v>0</v>
      </c>
      <c r="N3781">
        <v>115</v>
      </c>
      <c r="O3781" t="b">
        <v>1</v>
      </c>
      <c r="P3781" t="s">
        <v>8305</v>
      </c>
      <c r="Q3781" s="6">
        <f>E3781/D3781</f>
        <v>1.0398000000000001</v>
      </c>
      <c r="R3781">
        <f>IFERROR(ROUND(E3781/N3781,0),0)</f>
        <v>136</v>
      </c>
      <c r="S3781" t="str">
        <f t="shared" si="238"/>
        <v>theater</v>
      </c>
      <c r="T3781" t="str">
        <f t="shared" si="239"/>
        <v>musical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0">
        <f t="shared" si="236"/>
        <v>42217.837500000001</v>
      </c>
      <c r="K3782">
        <v>1433999785</v>
      </c>
      <c r="L3782" s="10">
        <f t="shared" si="237"/>
        <v>42185.219733796301</v>
      </c>
      <c r="M3782" t="b">
        <v>0</v>
      </c>
      <c r="N3782">
        <v>30</v>
      </c>
      <c r="O3782" t="b">
        <v>1</v>
      </c>
      <c r="P3782" t="s">
        <v>8305</v>
      </c>
      <c r="Q3782" s="6">
        <f>E3782/D3782</f>
        <v>1.2</v>
      </c>
      <c r="R3782">
        <f>IFERROR(ROUND(E3782/N3782,0),0)</f>
        <v>100</v>
      </c>
      <c r="S3782" t="str">
        <f t="shared" si="238"/>
        <v>theater</v>
      </c>
      <c r="T3782" t="str">
        <f t="shared" si="239"/>
        <v>musical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0">
        <f t="shared" si="236"/>
        <v>41909.882928240739</v>
      </c>
      <c r="K3783">
        <v>1408050685</v>
      </c>
      <c r="L3783" s="10">
        <f t="shared" si="237"/>
        <v>41884.882928240739</v>
      </c>
      <c r="M3783" t="b">
        <v>0</v>
      </c>
      <c r="N3783">
        <v>52</v>
      </c>
      <c r="O3783" t="b">
        <v>1</v>
      </c>
      <c r="P3783" t="s">
        <v>8305</v>
      </c>
      <c r="Q3783" s="6">
        <f>E3783/D3783</f>
        <v>1.0966666666666667</v>
      </c>
      <c r="R3783">
        <f>IFERROR(ROUND(E3783/N3783,0),0)</f>
        <v>95</v>
      </c>
      <c r="S3783" t="str">
        <f t="shared" si="238"/>
        <v>theater</v>
      </c>
      <c r="T3783" t="str">
        <f t="shared" si="239"/>
        <v>musical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0">
        <f t="shared" si="236"/>
        <v>42594.958333333328</v>
      </c>
      <c r="K3784">
        <v>1466887297</v>
      </c>
      <c r="L3784" s="10">
        <f t="shared" si="237"/>
        <v>42565.862233796295</v>
      </c>
      <c r="M3784" t="b">
        <v>0</v>
      </c>
      <c r="N3784">
        <v>27</v>
      </c>
      <c r="O3784" t="b">
        <v>1</v>
      </c>
      <c r="P3784" t="s">
        <v>8305</v>
      </c>
      <c r="Q3784" s="6">
        <f>E3784/D3784</f>
        <v>1.0175000000000001</v>
      </c>
      <c r="R3784">
        <f>IFERROR(ROUND(E3784/N3784,0),0)</f>
        <v>75</v>
      </c>
      <c r="S3784" t="str">
        <f t="shared" si="238"/>
        <v>theater</v>
      </c>
      <c r="T3784" t="str">
        <f t="shared" si="239"/>
        <v>musical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0">
        <f t="shared" si="236"/>
        <v>42463.666666666672</v>
      </c>
      <c r="K3785">
        <v>1455938520</v>
      </c>
      <c r="L3785" s="10">
        <f t="shared" si="237"/>
        <v>42439.140277777777</v>
      </c>
      <c r="M3785" t="b">
        <v>0</v>
      </c>
      <c r="N3785">
        <v>24</v>
      </c>
      <c r="O3785" t="b">
        <v>1</v>
      </c>
      <c r="P3785" t="s">
        <v>8305</v>
      </c>
      <c r="Q3785" s="6">
        <f>E3785/D3785</f>
        <v>1.2891666666666666</v>
      </c>
      <c r="R3785">
        <f>IFERROR(ROUND(E3785/N3785,0),0)</f>
        <v>64</v>
      </c>
      <c r="S3785" t="str">
        <f t="shared" si="238"/>
        <v>theater</v>
      </c>
      <c r="T3785" t="str">
        <f t="shared" si="239"/>
        <v>musical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0">
        <f t="shared" si="236"/>
        <v>42580.980694444443</v>
      </c>
      <c r="K3786">
        <v>1465601532</v>
      </c>
      <c r="L3786" s="10">
        <f t="shared" si="237"/>
        <v>42550.980694444443</v>
      </c>
      <c r="M3786" t="b">
        <v>0</v>
      </c>
      <c r="N3786">
        <v>10</v>
      </c>
      <c r="O3786" t="b">
        <v>1</v>
      </c>
      <c r="P3786" t="s">
        <v>8305</v>
      </c>
      <c r="Q3786" s="6">
        <f>E3786/D3786</f>
        <v>1.1499999999999999</v>
      </c>
      <c r="R3786">
        <f>IFERROR(ROUND(E3786/N3786,0),0)</f>
        <v>115</v>
      </c>
      <c r="S3786" t="str">
        <f t="shared" si="238"/>
        <v>theater</v>
      </c>
      <c r="T3786" t="str">
        <f t="shared" si="239"/>
        <v>musical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0">
        <f t="shared" si="236"/>
        <v>42603.418749999997</v>
      </c>
      <c r="K3787">
        <v>1467040769</v>
      </c>
      <c r="L3787" s="10">
        <f t="shared" si="237"/>
        <v>42567.63853009259</v>
      </c>
      <c r="M3787" t="b">
        <v>0</v>
      </c>
      <c r="N3787">
        <v>30</v>
      </c>
      <c r="O3787" t="b">
        <v>1</v>
      </c>
      <c r="P3787" t="s">
        <v>8305</v>
      </c>
      <c r="Q3787" s="6">
        <f>E3787/D3787</f>
        <v>1.5075000000000001</v>
      </c>
      <c r="R3787">
        <f>IFERROR(ROUND(E3787/N3787,0),0)</f>
        <v>101</v>
      </c>
      <c r="S3787" t="str">
        <f t="shared" si="238"/>
        <v>theater</v>
      </c>
      <c r="T3787" t="str">
        <f t="shared" si="239"/>
        <v>musical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0">
        <f t="shared" si="236"/>
        <v>42536.037905092591</v>
      </c>
      <c r="K3788">
        <v>1461718475</v>
      </c>
      <c r="L3788" s="10">
        <f t="shared" si="237"/>
        <v>42506.037905092591</v>
      </c>
      <c r="M3788" t="b">
        <v>0</v>
      </c>
      <c r="N3788">
        <v>71</v>
      </c>
      <c r="O3788" t="b">
        <v>1</v>
      </c>
      <c r="P3788" t="s">
        <v>8305</v>
      </c>
      <c r="Q3788" s="6">
        <f>E3788/D3788</f>
        <v>1.1096666666666666</v>
      </c>
      <c r="R3788">
        <f>IFERROR(ROUND(E3788/N3788,0),0)</f>
        <v>94</v>
      </c>
      <c r="S3788" t="str">
        <f t="shared" si="238"/>
        <v>theater</v>
      </c>
      <c r="T3788" t="str">
        <f t="shared" si="239"/>
        <v>musical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0">
        <f t="shared" si="236"/>
        <v>42215.165972222225</v>
      </c>
      <c r="K3789">
        <v>1434113406</v>
      </c>
      <c r="L3789" s="10">
        <f t="shared" si="237"/>
        <v>42186.534791666665</v>
      </c>
      <c r="M3789" t="b">
        <v>0</v>
      </c>
      <c r="N3789">
        <v>10</v>
      </c>
      <c r="O3789" t="b">
        <v>1</v>
      </c>
      <c r="P3789" t="s">
        <v>8305</v>
      </c>
      <c r="Q3789" s="6">
        <f>E3789/D3789</f>
        <v>1.0028571428571429</v>
      </c>
      <c r="R3789">
        <f>IFERROR(ROUND(E3789/N3789,0),0)</f>
        <v>35</v>
      </c>
      <c r="S3789" t="str">
        <f t="shared" si="238"/>
        <v>theater</v>
      </c>
      <c r="T3789" t="str">
        <f t="shared" si="239"/>
        <v>musical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0">
        <f t="shared" si="236"/>
        <v>42380.679166666669</v>
      </c>
      <c r="K3790">
        <v>1448469719</v>
      </c>
      <c r="L3790" s="10">
        <f t="shared" si="237"/>
        <v>42352.695821759262</v>
      </c>
      <c r="M3790" t="b">
        <v>0</v>
      </c>
      <c r="N3790">
        <v>1</v>
      </c>
      <c r="O3790" t="b">
        <v>0</v>
      </c>
      <c r="P3790" t="s">
        <v>8305</v>
      </c>
      <c r="Q3790" s="6">
        <f>E3790/D3790</f>
        <v>6.6666666666666671E-3</v>
      </c>
      <c r="R3790">
        <f>IFERROR(ROUND(E3790/N3790,0),0)</f>
        <v>500</v>
      </c>
      <c r="S3790" t="str">
        <f t="shared" si="238"/>
        <v>theater</v>
      </c>
      <c r="T3790" t="str">
        <f t="shared" si="239"/>
        <v>musical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0">
        <f t="shared" si="236"/>
        <v>42189.798819444448</v>
      </c>
      <c r="K3791">
        <v>1431630618</v>
      </c>
      <c r="L3791" s="10">
        <f t="shared" si="237"/>
        <v>42157.798819444448</v>
      </c>
      <c r="M3791" t="b">
        <v>0</v>
      </c>
      <c r="N3791">
        <v>4</v>
      </c>
      <c r="O3791" t="b">
        <v>0</v>
      </c>
      <c r="P3791" t="s">
        <v>8305</v>
      </c>
      <c r="Q3791" s="6">
        <f>E3791/D3791</f>
        <v>3.267605633802817E-2</v>
      </c>
      <c r="R3791">
        <f>IFERROR(ROUND(E3791/N3791,0),0)</f>
        <v>29</v>
      </c>
      <c r="S3791" t="str">
        <f t="shared" si="238"/>
        <v>theater</v>
      </c>
      <c r="T3791" t="str">
        <f t="shared" si="239"/>
        <v>musical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0">
        <f t="shared" si="236"/>
        <v>42715.708599537036</v>
      </c>
      <c r="K3792">
        <v>1477238423</v>
      </c>
      <c r="L3792" s="10">
        <f t="shared" si="237"/>
        <v>42685.666932870372</v>
      </c>
      <c r="M3792" t="b">
        <v>0</v>
      </c>
      <c r="N3792">
        <v>0</v>
      </c>
      <c r="O3792" t="b">
        <v>0</v>
      </c>
      <c r="P3792" t="s">
        <v>8305</v>
      </c>
      <c r="Q3792" s="6">
        <f>E3792/D3792</f>
        <v>0</v>
      </c>
      <c r="R3792">
        <f>IFERROR(ROUND(E3792/N3792,0),0)</f>
        <v>0</v>
      </c>
      <c r="S3792" t="str">
        <f t="shared" si="238"/>
        <v>theater</v>
      </c>
      <c r="T3792" t="str">
        <f t="shared" si="239"/>
        <v>musical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0">
        <f t="shared" si="236"/>
        <v>41845.692037037035</v>
      </c>
      <c r="K3793">
        <v>1399480592</v>
      </c>
      <c r="L3793" s="10">
        <f t="shared" si="237"/>
        <v>41785.692037037035</v>
      </c>
      <c r="M3793" t="b">
        <v>0</v>
      </c>
      <c r="N3793">
        <v>0</v>
      </c>
      <c r="O3793" t="b">
        <v>0</v>
      </c>
      <c r="P3793" t="s">
        <v>8305</v>
      </c>
      <c r="Q3793" s="6">
        <f>E3793/D3793</f>
        <v>0</v>
      </c>
      <c r="R3793">
        <f>IFERROR(ROUND(E3793/N3793,0),0)</f>
        <v>0</v>
      </c>
      <c r="S3793" t="str">
        <f t="shared" si="238"/>
        <v>theater</v>
      </c>
      <c r="T3793" t="str">
        <f t="shared" si="239"/>
        <v>musical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0">
        <f t="shared" si="236"/>
        <v>42219.447013888886</v>
      </c>
      <c r="K3794">
        <v>1434365022</v>
      </c>
      <c r="L3794" s="10">
        <f t="shared" si="237"/>
        <v>42189.447013888886</v>
      </c>
      <c r="M3794" t="b">
        <v>0</v>
      </c>
      <c r="N3794">
        <v>2</v>
      </c>
      <c r="O3794" t="b">
        <v>0</v>
      </c>
      <c r="P3794" t="s">
        <v>8305</v>
      </c>
      <c r="Q3794" s="6">
        <f>E3794/D3794</f>
        <v>2.8E-3</v>
      </c>
      <c r="R3794">
        <f>IFERROR(ROUND(E3794/N3794,0),0)</f>
        <v>18</v>
      </c>
      <c r="S3794" t="str">
        <f t="shared" si="238"/>
        <v>theater</v>
      </c>
      <c r="T3794" t="str">
        <f t="shared" si="239"/>
        <v>musical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0">
        <f t="shared" si="236"/>
        <v>42008.938993055555</v>
      </c>
      <c r="K3795">
        <v>1416954729</v>
      </c>
      <c r="L3795" s="10">
        <f t="shared" si="237"/>
        <v>41987.938993055555</v>
      </c>
      <c r="M3795" t="b">
        <v>0</v>
      </c>
      <c r="N3795">
        <v>24</v>
      </c>
      <c r="O3795" t="b">
        <v>0</v>
      </c>
      <c r="P3795" t="s">
        <v>8305</v>
      </c>
      <c r="Q3795" s="6">
        <f>E3795/D3795</f>
        <v>0.59657142857142853</v>
      </c>
      <c r="R3795">
        <f>IFERROR(ROUND(E3795/N3795,0),0)</f>
        <v>174</v>
      </c>
      <c r="S3795" t="str">
        <f t="shared" si="238"/>
        <v>theater</v>
      </c>
      <c r="T3795" t="str">
        <f t="shared" si="239"/>
        <v>musical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0">
        <f t="shared" si="236"/>
        <v>42181.58048611111</v>
      </c>
      <c r="K3796">
        <v>1431093354</v>
      </c>
      <c r="L3796" s="10">
        <f t="shared" si="237"/>
        <v>42151.58048611111</v>
      </c>
      <c r="M3796" t="b">
        <v>0</v>
      </c>
      <c r="N3796">
        <v>1</v>
      </c>
      <c r="O3796" t="b">
        <v>0</v>
      </c>
      <c r="P3796" t="s">
        <v>8305</v>
      </c>
      <c r="Q3796" s="6">
        <f>E3796/D3796</f>
        <v>0.01</v>
      </c>
      <c r="R3796">
        <f>IFERROR(ROUND(E3796/N3796,0),0)</f>
        <v>50</v>
      </c>
      <c r="S3796" t="str">
        <f t="shared" si="238"/>
        <v>theater</v>
      </c>
      <c r="T3796" t="str">
        <f t="shared" si="239"/>
        <v>musical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0">
        <f t="shared" si="236"/>
        <v>42263.9375</v>
      </c>
      <c r="K3797">
        <v>1437042490</v>
      </c>
      <c r="L3797" s="10">
        <f t="shared" si="237"/>
        <v>42220.436226851853</v>
      </c>
      <c r="M3797" t="b">
        <v>0</v>
      </c>
      <c r="N3797">
        <v>2</v>
      </c>
      <c r="O3797" t="b">
        <v>0</v>
      </c>
      <c r="P3797" t="s">
        <v>8305</v>
      </c>
      <c r="Q3797" s="6">
        <f>E3797/D3797</f>
        <v>1.6666666666666666E-2</v>
      </c>
      <c r="R3797">
        <f>IFERROR(ROUND(E3797/N3797,0),0)</f>
        <v>5</v>
      </c>
      <c r="S3797" t="str">
        <f t="shared" si="238"/>
        <v>theater</v>
      </c>
      <c r="T3797" t="str">
        <f t="shared" si="239"/>
        <v>musical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0">
        <f t="shared" si="236"/>
        <v>42768.029583333337</v>
      </c>
      <c r="K3798">
        <v>1479170556</v>
      </c>
      <c r="L3798" s="10">
        <f t="shared" si="237"/>
        <v>42708.029583333337</v>
      </c>
      <c r="M3798" t="b">
        <v>0</v>
      </c>
      <c r="N3798">
        <v>1</v>
      </c>
      <c r="O3798" t="b">
        <v>0</v>
      </c>
      <c r="P3798" t="s">
        <v>8305</v>
      </c>
      <c r="Q3798" s="6">
        <f>E3798/D3798</f>
        <v>4.4444444444444447E-5</v>
      </c>
      <c r="R3798">
        <f>IFERROR(ROUND(E3798/N3798,0),0)</f>
        <v>1</v>
      </c>
      <c r="S3798" t="str">
        <f t="shared" si="238"/>
        <v>theater</v>
      </c>
      <c r="T3798" t="str">
        <f t="shared" si="239"/>
        <v>musical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0">
        <f t="shared" si="236"/>
        <v>42133.881539351853</v>
      </c>
      <c r="K3799">
        <v>1426972165</v>
      </c>
      <c r="L3799" s="10">
        <f t="shared" si="237"/>
        <v>42103.881539351853</v>
      </c>
      <c r="M3799" t="b">
        <v>0</v>
      </c>
      <c r="N3799">
        <v>37</v>
      </c>
      <c r="O3799" t="b">
        <v>0</v>
      </c>
      <c r="P3799" t="s">
        <v>8305</v>
      </c>
      <c r="Q3799" s="6">
        <f>E3799/D3799</f>
        <v>0.89666666666666661</v>
      </c>
      <c r="R3799">
        <f>IFERROR(ROUND(E3799/N3799,0),0)</f>
        <v>145</v>
      </c>
      <c r="S3799" t="str">
        <f t="shared" si="238"/>
        <v>theater</v>
      </c>
      <c r="T3799" t="str">
        <f t="shared" si="239"/>
        <v>musical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0">
        <f t="shared" si="236"/>
        <v>41880.722777777773</v>
      </c>
      <c r="K3800">
        <v>1405099248</v>
      </c>
      <c r="L3800" s="10">
        <f t="shared" si="237"/>
        <v>41850.722777777773</v>
      </c>
      <c r="M3800" t="b">
        <v>0</v>
      </c>
      <c r="N3800">
        <v>5</v>
      </c>
      <c r="O3800" t="b">
        <v>0</v>
      </c>
      <c r="P3800" t="s">
        <v>8305</v>
      </c>
      <c r="Q3800" s="6">
        <f>E3800/D3800</f>
        <v>1.4642857142857143E-2</v>
      </c>
      <c r="R3800">
        <f>IFERROR(ROUND(E3800/N3800,0),0)</f>
        <v>205</v>
      </c>
      <c r="S3800" t="str">
        <f t="shared" si="238"/>
        <v>theater</v>
      </c>
      <c r="T3800" t="str">
        <f t="shared" si="239"/>
        <v>musical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0">
        <f t="shared" si="236"/>
        <v>42459.93105324074</v>
      </c>
      <c r="K3801">
        <v>1455142843</v>
      </c>
      <c r="L3801" s="10">
        <f t="shared" si="237"/>
        <v>42429.93105324074</v>
      </c>
      <c r="M3801" t="b">
        <v>0</v>
      </c>
      <c r="N3801">
        <v>4</v>
      </c>
      <c r="O3801" t="b">
        <v>0</v>
      </c>
      <c r="P3801" t="s">
        <v>8305</v>
      </c>
      <c r="Q3801" s="6">
        <f>E3801/D3801</f>
        <v>4.02E-2</v>
      </c>
      <c r="R3801">
        <f>IFERROR(ROUND(E3801/N3801,0),0)</f>
        <v>101</v>
      </c>
      <c r="S3801" t="str">
        <f t="shared" si="238"/>
        <v>theater</v>
      </c>
      <c r="T3801" t="str">
        <f t="shared" si="239"/>
        <v>musical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0">
        <f t="shared" si="236"/>
        <v>42034.207638888889</v>
      </c>
      <c r="K3802">
        <v>1418146883</v>
      </c>
      <c r="L3802" s="10">
        <f t="shared" si="237"/>
        <v>42001.737071759257</v>
      </c>
      <c r="M3802" t="b">
        <v>0</v>
      </c>
      <c r="N3802">
        <v>16</v>
      </c>
      <c r="O3802" t="b">
        <v>0</v>
      </c>
      <c r="P3802" t="s">
        <v>8305</v>
      </c>
      <c r="Q3802" s="6">
        <f>E3802/D3802</f>
        <v>4.0045454545454544E-2</v>
      </c>
      <c r="R3802">
        <f>IFERROR(ROUND(E3802/N3802,0),0)</f>
        <v>55</v>
      </c>
      <c r="S3802" t="str">
        <f t="shared" si="238"/>
        <v>theater</v>
      </c>
      <c r="T3802" t="str">
        <f t="shared" si="239"/>
        <v>musical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0">
        <f t="shared" si="236"/>
        <v>42025.676111111112</v>
      </c>
      <c r="K3803">
        <v>1417536816</v>
      </c>
      <c r="L3803" s="10">
        <f t="shared" si="237"/>
        <v>41994.676111111112</v>
      </c>
      <c r="M3803" t="b">
        <v>0</v>
      </c>
      <c r="N3803">
        <v>9</v>
      </c>
      <c r="O3803" t="b">
        <v>0</v>
      </c>
      <c r="P3803" t="s">
        <v>8305</v>
      </c>
      <c r="Q3803" s="6">
        <f>E3803/D3803</f>
        <v>8.5199999999999998E-2</v>
      </c>
      <c r="R3803">
        <f>IFERROR(ROUND(E3803/N3803,0),0)</f>
        <v>47</v>
      </c>
      <c r="S3803" t="str">
        <f t="shared" si="238"/>
        <v>theater</v>
      </c>
      <c r="T3803" t="str">
        <f t="shared" si="239"/>
        <v>musical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0">
        <f t="shared" si="236"/>
        <v>42318.126226851848</v>
      </c>
      <c r="K3804">
        <v>1442890906</v>
      </c>
      <c r="L3804" s="10">
        <f t="shared" si="237"/>
        <v>42288.126226851848</v>
      </c>
      <c r="M3804" t="b">
        <v>0</v>
      </c>
      <c r="N3804">
        <v>0</v>
      </c>
      <c r="O3804" t="b">
        <v>0</v>
      </c>
      <c r="P3804" t="s">
        <v>8305</v>
      </c>
      <c r="Q3804" s="6">
        <f>E3804/D3804</f>
        <v>0</v>
      </c>
      <c r="R3804">
        <f>IFERROR(ROUND(E3804/N3804,0),0)</f>
        <v>0</v>
      </c>
      <c r="S3804" t="str">
        <f t="shared" si="238"/>
        <v>theater</v>
      </c>
      <c r="T3804" t="str">
        <f t="shared" si="239"/>
        <v>musical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0">
        <f t="shared" si="236"/>
        <v>42452.971851851849</v>
      </c>
      <c r="K3805">
        <v>1454541568</v>
      </c>
      <c r="L3805" s="10">
        <f t="shared" si="237"/>
        <v>42422.971851851849</v>
      </c>
      <c r="M3805" t="b">
        <v>0</v>
      </c>
      <c r="N3805">
        <v>40</v>
      </c>
      <c r="O3805" t="b">
        <v>0</v>
      </c>
      <c r="P3805" t="s">
        <v>8305</v>
      </c>
      <c r="Q3805" s="6">
        <f>E3805/D3805</f>
        <v>0.19650000000000001</v>
      </c>
      <c r="R3805">
        <f>IFERROR(ROUND(E3805/N3805,0),0)</f>
        <v>59</v>
      </c>
      <c r="S3805" t="str">
        <f t="shared" si="238"/>
        <v>theater</v>
      </c>
      <c r="T3805" t="str">
        <f t="shared" si="239"/>
        <v>musical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0">
        <f t="shared" si="236"/>
        <v>42601.291666666672</v>
      </c>
      <c r="K3806">
        <v>1465172024</v>
      </c>
      <c r="L3806" s="10">
        <f t="shared" si="237"/>
        <v>42546.00953703704</v>
      </c>
      <c r="M3806" t="b">
        <v>0</v>
      </c>
      <c r="N3806">
        <v>0</v>
      </c>
      <c r="O3806" t="b">
        <v>0</v>
      </c>
      <c r="P3806" t="s">
        <v>8305</v>
      </c>
      <c r="Q3806" s="6">
        <f>E3806/D3806</f>
        <v>0</v>
      </c>
      <c r="R3806">
        <f>IFERROR(ROUND(E3806/N3806,0),0)</f>
        <v>0</v>
      </c>
      <c r="S3806" t="str">
        <f t="shared" si="238"/>
        <v>theater</v>
      </c>
      <c r="T3806" t="str">
        <f t="shared" si="239"/>
        <v>musical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0">
        <f t="shared" si="236"/>
        <v>41928.887037037035</v>
      </c>
      <c r="K3807">
        <v>1406668640</v>
      </c>
      <c r="L3807" s="10">
        <f t="shared" si="237"/>
        <v>41868.887037037035</v>
      </c>
      <c r="M3807" t="b">
        <v>0</v>
      </c>
      <c r="N3807">
        <v>2</v>
      </c>
      <c r="O3807" t="b">
        <v>0</v>
      </c>
      <c r="P3807" t="s">
        <v>8305</v>
      </c>
      <c r="Q3807" s="6">
        <f>E3807/D3807</f>
        <v>2.0000000000000002E-5</v>
      </c>
      <c r="R3807">
        <f>IFERROR(ROUND(E3807/N3807,0),0)</f>
        <v>2</v>
      </c>
      <c r="S3807" t="str">
        <f t="shared" si="238"/>
        <v>theater</v>
      </c>
      <c r="T3807" t="str">
        <f t="shared" si="239"/>
        <v>musical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0">
        <f t="shared" si="236"/>
        <v>41838.259039351848</v>
      </c>
      <c r="K3808">
        <v>1402294381</v>
      </c>
      <c r="L3808" s="10">
        <f t="shared" si="237"/>
        <v>41818.259039351848</v>
      </c>
      <c r="M3808" t="b">
        <v>0</v>
      </c>
      <c r="N3808">
        <v>1</v>
      </c>
      <c r="O3808" t="b">
        <v>0</v>
      </c>
      <c r="P3808" t="s">
        <v>8305</v>
      </c>
      <c r="Q3808" s="6">
        <f>E3808/D3808</f>
        <v>6.6666666666666664E-4</v>
      </c>
      <c r="R3808">
        <f>IFERROR(ROUND(E3808/N3808,0),0)</f>
        <v>5</v>
      </c>
      <c r="S3808" t="str">
        <f t="shared" si="238"/>
        <v>theater</v>
      </c>
      <c r="T3808" t="str">
        <f t="shared" si="239"/>
        <v>musical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0">
        <f t="shared" si="236"/>
        <v>42116.909016203703</v>
      </c>
      <c r="K3809">
        <v>1427492939</v>
      </c>
      <c r="L3809" s="10">
        <f t="shared" si="237"/>
        <v>42109.909016203703</v>
      </c>
      <c r="M3809" t="b">
        <v>0</v>
      </c>
      <c r="N3809">
        <v>9</v>
      </c>
      <c r="O3809" t="b">
        <v>0</v>
      </c>
      <c r="P3809" t="s">
        <v>8305</v>
      </c>
      <c r="Q3809" s="6">
        <f>E3809/D3809</f>
        <v>0.30333333333333334</v>
      </c>
      <c r="R3809">
        <f>IFERROR(ROUND(E3809/N3809,0),0)</f>
        <v>51</v>
      </c>
      <c r="S3809" t="str">
        <f t="shared" si="238"/>
        <v>theater</v>
      </c>
      <c r="T3809" t="str">
        <f t="shared" si="239"/>
        <v>musical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0">
        <f t="shared" si="236"/>
        <v>42138.412256944444</v>
      </c>
      <c r="K3810">
        <v>1424775219</v>
      </c>
      <c r="L3810" s="10">
        <f t="shared" si="237"/>
        <v>42078.453923611116</v>
      </c>
      <c r="M3810" t="b">
        <v>0</v>
      </c>
      <c r="N3810">
        <v>24</v>
      </c>
      <c r="O3810" t="b">
        <v>1</v>
      </c>
      <c r="P3810" t="s">
        <v>8271</v>
      </c>
      <c r="Q3810" s="6">
        <f>E3810/D3810</f>
        <v>1</v>
      </c>
      <c r="R3810">
        <f>IFERROR(ROUND(E3810/N3810,0),0)</f>
        <v>42</v>
      </c>
      <c r="S3810" t="str">
        <f t="shared" si="238"/>
        <v>theater</v>
      </c>
      <c r="T3810" t="str">
        <f t="shared" si="239"/>
        <v>plays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0">
        <f t="shared" si="236"/>
        <v>41869.958333333336</v>
      </c>
      <c r="K3811">
        <v>1402403907</v>
      </c>
      <c r="L3811" s="10">
        <f t="shared" si="237"/>
        <v>41819.526701388888</v>
      </c>
      <c r="M3811" t="b">
        <v>0</v>
      </c>
      <c r="N3811">
        <v>38</v>
      </c>
      <c r="O3811" t="b">
        <v>1</v>
      </c>
      <c r="P3811" t="s">
        <v>8271</v>
      </c>
      <c r="Q3811" s="6">
        <f>E3811/D3811</f>
        <v>1.0125</v>
      </c>
      <c r="R3811">
        <f>IFERROR(ROUND(E3811/N3811,0),0)</f>
        <v>53</v>
      </c>
      <c r="S3811" t="str">
        <f t="shared" si="238"/>
        <v>theater</v>
      </c>
      <c r="T3811" t="str">
        <f t="shared" si="239"/>
        <v>plays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0">
        <f t="shared" si="236"/>
        <v>42103.807384259257</v>
      </c>
      <c r="K3812">
        <v>1424377358</v>
      </c>
      <c r="L3812" s="10">
        <f t="shared" si="237"/>
        <v>42073.849050925928</v>
      </c>
      <c r="M3812" t="b">
        <v>0</v>
      </c>
      <c r="N3812">
        <v>26</v>
      </c>
      <c r="O3812" t="b">
        <v>1</v>
      </c>
      <c r="P3812" t="s">
        <v>8271</v>
      </c>
      <c r="Q3812" s="6">
        <f>E3812/D3812</f>
        <v>1.2173333333333334</v>
      </c>
      <c r="R3812">
        <f>IFERROR(ROUND(E3812/N3812,0),0)</f>
        <v>70</v>
      </c>
      <c r="S3812" t="str">
        <f t="shared" si="238"/>
        <v>theater</v>
      </c>
      <c r="T3812" t="str">
        <f t="shared" si="239"/>
        <v>plays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0">
        <f t="shared" si="236"/>
        <v>42540.458333333328</v>
      </c>
      <c r="K3813">
        <v>1461769373</v>
      </c>
      <c r="L3813" s="10">
        <f t="shared" si="237"/>
        <v>42506.62700231481</v>
      </c>
      <c r="M3813" t="b">
        <v>0</v>
      </c>
      <c r="N3813">
        <v>19</v>
      </c>
      <c r="O3813" t="b">
        <v>1</v>
      </c>
      <c r="P3813" t="s">
        <v>8271</v>
      </c>
      <c r="Q3813" s="6">
        <f>E3813/D3813</f>
        <v>3.3</v>
      </c>
      <c r="R3813">
        <f>IFERROR(ROUND(E3813/N3813,0),0)</f>
        <v>43</v>
      </c>
      <c r="S3813" t="str">
        <f t="shared" si="238"/>
        <v>theater</v>
      </c>
      <c r="T3813" t="str">
        <f t="shared" si="239"/>
        <v>plays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0">
        <f t="shared" si="236"/>
        <v>42175.165972222225</v>
      </c>
      <c r="K3814">
        <v>1429120908</v>
      </c>
      <c r="L3814" s="10">
        <f t="shared" si="237"/>
        <v>42128.751250000001</v>
      </c>
      <c r="M3814" t="b">
        <v>0</v>
      </c>
      <c r="N3814">
        <v>11</v>
      </c>
      <c r="O3814" t="b">
        <v>1</v>
      </c>
      <c r="P3814" t="s">
        <v>8271</v>
      </c>
      <c r="Q3814" s="6">
        <f>E3814/D3814</f>
        <v>1.0954999999999999</v>
      </c>
      <c r="R3814">
        <f>IFERROR(ROUND(E3814/N3814,0),0)</f>
        <v>199</v>
      </c>
      <c r="S3814" t="str">
        <f t="shared" si="238"/>
        <v>theater</v>
      </c>
      <c r="T3814" t="str">
        <f t="shared" si="239"/>
        <v>plays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0">
        <f t="shared" si="236"/>
        <v>42554.904861111107</v>
      </c>
      <c r="K3815">
        <v>1462603021</v>
      </c>
      <c r="L3815" s="10">
        <f t="shared" si="237"/>
        <v>42516.275706018518</v>
      </c>
      <c r="M3815" t="b">
        <v>0</v>
      </c>
      <c r="N3815">
        <v>27</v>
      </c>
      <c r="O3815" t="b">
        <v>1</v>
      </c>
      <c r="P3815" t="s">
        <v>8271</v>
      </c>
      <c r="Q3815" s="6">
        <f>E3815/D3815</f>
        <v>1.0095190476190474</v>
      </c>
      <c r="R3815">
        <f>IFERROR(ROUND(E3815/N3815,0),0)</f>
        <v>79</v>
      </c>
      <c r="S3815" t="str">
        <f t="shared" si="238"/>
        <v>theater</v>
      </c>
      <c r="T3815" t="str">
        <f t="shared" si="239"/>
        <v>plays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0">
        <f t="shared" si="236"/>
        <v>42114.165972222225</v>
      </c>
      <c r="K3816">
        <v>1424727712</v>
      </c>
      <c r="L3816" s="10">
        <f t="shared" si="237"/>
        <v>42077.904074074075</v>
      </c>
      <c r="M3816" t="b">
        <v>0</v>
      </c>
      <c r="N3816">
        <v>34</v>
      </c>
      <c r="O3816" t="b">
        <v>1</v>
      </c>
      <c r="P3816" t="s">
        <v>8271</v>
      </c>
      <c r="Q3816" s="6">
        <f>E3816/D3816</f>
        <v>1.4013333333333333</v>
      </c>
      <c r="R3816">
        <f>IFERROR(ROUND(E3816/N3816,0),0)</f>
        <v>62</v>
      </c>
      <c r="S3816" t="str">
        <f t="shared" si="238"/>
        <v>theater</v>
      </c>
      <c r="T3816" t="str">
        <f t="shared" si="239"/>
        <v>plays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0">
        <f t="shared" si="236"/>
        <v>42255.958333333328</v>
      </c>
      <c r="K3817">
        <v>1437545657</v>
      </c>
      <c r="L3817" s="10">
        <f t="shared" si="237"/>
        <v>42226.259918981479</v>
      </c>
      <c r="M3817" t="b">
        <v>0</v>
      </c>
      <c r="N3817">
        <v>20</v>
      </c>
      <c r="O3817" t="b">
        <v>1</v>
      </c>
      <c r="P3817" t="s">
        <v>8271</v>
      </c>
      <c r="Q3817" s="6">
        <f>E3817/D3817</f>
        <v>1.0000100000000001</v>
      </c>
      <c r="R3817">
        <f>IFERROR(ROUND(E3817/N3817,0),0)</f>
        <v>50</v>
      </c>
      <c r="S3817" t="str">
        <f t="shared" si="238"/>
        <v>theater</v>
      </c>
      <c r="T3817" t="str">
        <f t="shared" si="239"/>
        <v>plays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0">
        <f t="shared" si="236"/>
        <v>41856.690081018518</v>
      </c>
      <c r="K3818">
        <v>1403022823</v>
      </c>
      <c r="L3818" s="10">
        <f t="shared" si="237"/>
        <v>41826.690081018518</v>
      </c>
      <c r="M3818" t="b">
        <v>0</v>
      </c>
      <c r="N3818">
        <v>37</v>
      </c>
      <c r="O3818" t="b">
        <v>1</v>
      </c>
      <c r="P3818" t="s">
        <v>8271</v>
      </c>
      <c r="Q3818" s="6">
        <f>E3818/D3818</f>
        <v>1.19238</v>
      </c>
      <c r="R3818">
        <f>IFERROR(ROUND(E3818/N3818,0),0)</f>
        <v>48</v>
      </c>
      <c r="S3818" t="str">
        <f t="shared" si="238"/>
        <v>theater</v>
      </c>
      <c r="T3818" t="str">
        <f t="shared" si="239"/>
        <v>plays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0">
        <f t="shared" si="236"/>
        <v>42320.165972222225</v>
      </c>
      <c r="K3819">
        <v>1444236216</v>
      </c>
      <c r="L3819" s="10">
        <f t="shared" si="237"/>
        <v>42303.69694444444</v>
      </c>
      <c r="M3819" t="b">
        <v>0</v>
      </c>
      <c r="N3819">
        <v>20</v>
      </c>
      <c r="O3819" t="b">
        <v>1</v>
      </c>
      <c r="P3819" t="s">
        <v>8271</v>
      </c>
      <c r="Q3819" s="6">
        <f>E3819/D3819</f>
        <v>1.0725</v>
      </c>
      <c r="R3819">
        <f>IFERROR(ROUND(E3819/N3819,0),0)</f>
        <v>107</v>
      </c>
      <c r="S3819" t="str">
        <f t="shared" si="238"/>
        <v>theater</v>
      </c>
      <c r="T3819" t="str">
        <f t="shared" si="239"/>
        <v>plays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0">
        <f t="shared" si="236"/>
        <v>42094.800717592589</v>
      </c>
      <c r="K3820">
        <v>1423599182</v>
      </c>
      <c r="L3820" s="10">
        <f t="shared" si="237"/>
        <v>42064.84238425926</v>
      </c>
      <c r="M3820" t="b">
        <v>0</v>
      </c>
      <c r="N3820">
        <v>10</v>
      </c>
      <c r="O3820" t="b">
        <v>1</v>
      </c>
      <c r="P3820" t="s">
        <v>8271</v>
      </c>
      <c r="Q3820" s="6">
        <f>E3820/D3820</f>
        <v>2.2799999999999998</v>
      </c>
      <c r="R3820">
        <f>IFERROR(ROUND(E3820/N3820,0),0)</f>
        <v>57</v>
      </c>
      <c r="S3820" t="str">
        <f t="shared" si="238"/>
        <v>theater</v>
      </c>
      <c r="T3820" t="str">
        <f t="shared" si="239"/>
        <v>plays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0">
        <f t="shared" si="236"/>
        <v>42221.876388888893</v>
      </c>
      <c r="K3821">
        <v>1435554104</v>
      </c>
      <c r="L3821" s="10">
        <f t="shared" si="237"/>
        <v>42203.209537037037</v>
      </c>
      <c r="M3821" t="b">
        <v>0</v>
      </c>
      <c r="N3821">
        <v>26</v>
      </c>
      <c r="O3821" t="b">
        <v>1</v>
      </c>
      <c r="P3821" t="s">
        <v>8271</v>
      </c>
      <c r="Q3821" s="6">
        <f>E3821/D3821</f>
        <v>1.0640000000000001</v>
      </c>
      <c r="R3821">
        <f>IFERROR(ROUND(E3821/N3821,0),0)</f>
        <v>41</v>
      </c>
      <c r="S3821" t="str">
        <f t="shared" si="238"/>
        <v>theater</v>
      </c>
      <c r="T3821" t="str">
        <f t="shared" si="239"/>
        <v>plays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0">
        <f t="shared" si="236"/>
        <v>42209.651817129634</v>
      </c>
      <c r="K3822">
        <v>1433518717</v>
      </c>
      <c r="L3822" s="10">
        <f t="shared" si="237"/>
        <v>42179.651817129634</v>
      </c>
      <c r="M3822" t="b">
        <v>0</v>
      </c>
      <c r="N3822">
        <v>20</v>
      </c>
      <c r="O3822" t="b">
        <v>1</v>
      </c>
      <c r="P3822" t="s">
        <v>8271</v>
      </c>
      <c r="Q3822" s="6">
        <f>E3822/D3822</f>
        <v>1.4333333333333333</v>
      </c>
      <c r="R3822">
        <f>IFERROR(ROUND(E3822/N3822,0),0)</f>
        <v>22</v>
      </c>
      <c r="S3822" t="str">
        <f t="shared" si="238"/>
        <v>theater</v>
      </c>
      <c r="T3822" t="str">
        <f t="shared" si="239"/>
        <v>plays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0">
        <f t="shared" si="236"/>
        <v>42392.180636574078</v>
      </c>
      <c r="K3823">
        <v>1449116407</v>
      </c>
      <c r="L3823" s="10">
        <f t="shared" si="237"/>
        <v>42360.180636574078</v>
      </c>
      <c r="M3823" t="b">
        <v>0</v>
      </c>
      <c r="N3823">
        <v>46</v>
      </c>
      <c r="O3823" t="b">
        <v>1</v>
      </c>
      <c r="P3823" t="s">
        <v>8271</v>
      </c>
      <c r="Q3823" s="6">
        <f>E3823/D3823</f>
        <v>1.0454285714285714</v>
      </c>
      <c r="R3823">
        <f>IFERROR(ROUND(E3823/N3823,0),0)</f>
        <v>80</v>
      </c>
      <c r="S3823" t="str">
        <f t="shared" si="238"/>
        <v>theater</v>
      </c>
      <c r="T3823" t="str">
        <f t="shared" si="239"/>
        <v>plays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0">
        <f t="shared" si="236"/>
        <v>42407.957638888889</v>
      </c>
      <c r="K3824">
        <v>1448136417</v>
      </c>
      <c r="L3824" s="10">
        <f t="shared" si="237"/>
        <v>42348.838159722218</v>
      </c>
      <c r="M3824" t="b">
        <v>0</v>
      </c>
      <c r="N3824">
        <v>76</v>
      </c>
      <c r="O3824" t="b">
        <v>1</v>
      </c>
      <c r="P3824" t="s">
        <v>8271</v>
      </c>
      <c r="Q3824" s="6">
        <f>E3824/D3824</f>
        <v>1.1002000000000001</v>
      </c>
      <c r="R3824">
        <f>IFERROR(ROUND(E3824/N3824,0),0)</f>
        <v>72</v>
      </c>
      <c r="S3824" t="str">
        <f t="shared" si="238"/>
        <v>theater</v>
      </c>
      <c r="T3824" t="str">
        <f t="shared" si="239"/>
        <v>plays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0">
        <f t="shared" si="236"/>
        <v>42224.165972222225</v>
      </c>
      <c r="K3825">
        <v>1434405044</v>
      </c>
      <c r="L3825" s="10">
        <f t="shared" si="237"/>
        <v>42189.910231481481</v>
      </c>
      <c r="M3825" t="b">
        <v>0</v>
      </c>
      <c r="N3825">
        <v>41</v>
      </c>
      <c r="O3825" t="b">
        <v>1</v>
      </c>
      <c r="P3825" t="s">
        <v>8271</v>
      </c>
      <c r="Q3825" s="6">
        <f>E3825/D3825</f>
        <v>1.06</v>
      </c>
      <c r="R3825">
        <f>IFERROR(ROUND(E3825/N3825,0),0)</f>
        <v>65</v>
      </c>
      <c r="S3825" t="str">
        <f t="shared" si="238"/>
        <v>theater</v>
      </c>
      <c r="T3825" t="str">
        <f t="shared" si="239"/>
        <v>plays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0">
        <f t="shared" si="236"/>
        <v>42602.570138888885</v>
      </c>
      <c r="K3826">
        <v>1469026903</v>
      </c>
      <c r="L3826" s="10">
        <f t="shared" si="237"/>
        <v>42590.626192129625</v>
      </c>
      <c r="M3826" t="b">
        <v>0</v>
      </c>
      <c r="N3826">
        <v>7</v>
      </c>
      <c r="O3826" t="b">
        <v>1</v>
      </c>
      <c r="P3826" t="s">
        <v>8271</v>
      </c>
      <c r="Q3826" s="6">
        <f>E3826/D3826</f>
        <v>1.08</v>
      </c>
      <c r="R3826">
        <f>IFERROR(ROUND(E3826/N3826,0),0)</f>
        <v>39</v>
      </c>
      <c r="S3826" t="str">
        <f t="shared" si="238"/>
        <v>theater</v>
      </c>
      <c r="T3826" t="str">
        <f t="shared" si="239"/>
        <v>plays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0">
        <f t="shared" si="236"/>
        <v>42191.069606481484</v>
      </c>
      <c r="K3827">
        <v>1432690814</v>
      </c>
      <c r="L3827" s="10">
        <f t="shared" si="237"/>
        <v>42170.069606481484</v>
      </c>
      <c r="M3827" t="b">
        <v>0</v>
      </c>
      <c r="N3827">
        <v>49</v>
      </c>
      <c r="O3827" t="b">
        <v>1</v>
      </c>
      <c r="P3827" t="s">
        <v>8271</v>
      </c>
      <c r="Q3827" s="6">
        <f>E3827/D3827</f>
        <v>1.0542</v>
      </c>
      <c r="R3827">
        <f>IFERROR(ROUND(E3827/N3827,0),0)</f>
        <v>108</v>
      </c>
      <c r="S3827" t="str">
        <f t="shared" si="238"/>
        <v>theater</v>
      </c>
      <c r="T3827" t="str">
        <f t="shared" si="239"/>
        <v>plays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0">
        <f t="shared" si="236"/>
        <v>42150.423541666663</v>
      </c>
      <c r="K3828">
        <v>1428401394</v>
      </c>
      <c r="L3828" s="10">
        <f t="shared" si="237"/>
        <v>42120.423541666663</v>
      </c>
      <c r="M3828" t="b">
        <v>0</v>
      </c>
      <c r="N3828">
        <v>26</v>
      </c>
      <c r="O3828" t="b">
        <v>1</v>
      </c>
      <c r="P3828" t="s">
        <v>8271</v>
      </c>
      <c r="Q3828" s="6">
        <f>E3828/D3828</f>
        <v>1.1916666666666667</v>
      </c>
      <c r="R3828">
        <f>IFERROR(ROUND(E3828/N3828,0),0)</f>
        <v>28</v>
      </c>
      <c r="S3828" t="str">
        <f t="shared" si="238"/>
        <v>theater</v>
      </c>
      <c r="T3828" t="str">
        <f t="shared" si="239"/>
        <v>plays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0">
        <f t="shared" si="236"/>
        <v>42109</v>
      </c>
      <c r="K3829">
        <v>1422656201</v>
      </c>
      <c r="L3829" s="10">
        <f t="shared" si="237"/>
        <v>42053.928252314814</v>
      </c>
      <c r="M3829" t="b">
        <v>0</v>
      </c>
      <c r="N3829">
        <v>65</v>
      </c>
      <c r="O3829" t="b">
        <v>1</v>
      </c>
      <c r="P3829" t="s">
        <v>8271</v>
      </c>
      <c r="Q3829" s="6">
        <f>E3829/D3829</f>
        <v>1.5266666666666666</v>
      </c>
      <c r="R3829">
        <f>IFERROR(ROUND(E3829/N3829,0),0)</f>
        <v>70</v>
      </c>
      <c r="S3829" t="str">
        <f t="shared" si="238"/>
        <v>theater</v>
      </c>
      <c r="T3829" t="str">
        <f t="shared" si="239"/>
        <v>plays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0">
        <f t="shared" si="236"/>
        <v>42023.569293981476</v>
      </c>
      <c r="K3830">
        <v>1414845587</v>
      </c>
      <c r="L3830" s="10">
        <f t="shared" si="237"/>
        <v>41963.527627314819</v>
      </c>
      <c r="M3830" t="b">
        <v>0</v>
      </c>
      <c r="N3830">
        <v>28</v>
      </c>
      <c r="O3830" t="b">
        <v>1</v>
      </c>
      <c r="P3830" t="s">
        <v>8271</v>
      </c>
      <c r="Q3830" s="6">
        <f>E3830/D3830</f>
        <v>1</v>
      </c>
      <c r="R3830">
        <f>IFERROR(ROUND(E3830/N3830,0),0)</f>
        <v>179</v>
      </c>
      <c r="S3830" t="str">
        <f t="shared" si="238"/>
        <v>theater</v>
      </c>
      <c r="T3830" t="str">
        <f t="shared" si="239"/>
        <v>plays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0">
        <f t="shared" si="236"/>
        <v>42632.865405092598</v>
      </c>
      <c r="K3831">
        <v>1470948371</v>
      </c>
      <c r="L3831" s="10">
        <f t="shared" si="237"/>
        <v>42612.865405092598</v>
      </c>
      <c r="M3831" t="b">
        <v>0</v>
      </c>
      <c r="N3831">
        <v>8</v>
      </c>
      <c r="O3831" t="b">
        <v>1</v>
      </c>
      <c r="P3831" t="s">
        <v>8271</v>
      </c>
      <c r="Q3831" s="6">
        <f>E3831/D3831</f>
        <v>1.002</v>
      </c>
      <c r="R3831">
        <f>IFERROR(ROUND(E3831/N3831,0),0)</f>
        <v>63</v>
      </c>
      <c r="S3831" t="str">
        <f t="shared" si="238"/>
        <v>theater</v>
      </c>
      <c r="T3831" t="str">
        <f t="shared" si="239"/>
        <v>plays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0">
        <f t="shared" si="236"/>
        <v>42536.740868055553</v>
      </c>
      <c r="K3832">
        <v>1463161611</v>
      </c>
      <c r="L3832" s="10">
        <f t="shared" si="237"/>
        <v>42522.740868055553</v>
      </c>
      <c r="M3832" t="b">
        <v>0</v>
      </c>
      <c r="N3832">
        <v>3</v>
      </c>
      <c r="O3832" t="b">
        <v>1</v>
      </c>
      <c r="P3832" t="s">
        <v>8271</v>
      </c>
      <c r="Q3832" s="6">
        <f>E3832/D3832</f>
        <v>2.25</v>
      </c>
      <c r="R3832">
        <f>IFERROR(ROUND(E3832/N3832,0),0)</f>
        <v>75</v>
      </c>
      <c r="S3832" t="str">
        <f t="shared" si="238"/>
        <v>theater</v>
      </c>
      <c r="T3832" t="str">
        <f t="shared" si="239"/>
        <v>plays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0">
        <f t="shared" si="236"/>
        <v>41967.890567129631</v>
      </c>
      <c r="K3833">
        <v>1413404545</v>
      </c>
      <c r="L3833" s="10">
        <f t="shared" si="237"/>
        <v>41946.848900462966</v>
      </c>
      <c r="M3833" t="b">
        <v>0</v>
      </c>
      <c r="N3833">
        <v>9</v>
      </c>
      <c r="O3833" t="b">
        <v>1</v>
      </c>
      <c r="P3833" t="s">
        <v>8271</v>
      </c>
      <c r="Q3833" s="6">
        <f>E3833/D3833</f>
        <v>1.0602199999999999</v>
      </c>
      <c r="R3833">
        <f>IFERROR(ROUND(E3833/N3833,0),0)</f>
        <v>59</v>
      </c>
      <c r="S3833" t="str">
        <f t="shared" si="238"/>
        <v>theater</v>
      </c>
      <c r="T3833" t="str">
        <f t="shared" si="239"/>
        <v>plays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0">
        <f t="shared" si="236"/>
        <v>42439.114988425921</v>
      </c>
      <c r="K3834">
        <v>1452048335</v>
      </c>
      <c r="L3834" s="10">
        <f t="shared" si="237"/>
        <v>42394.114988425921</v>
      </c>
      <c r="M3834" t="b">
        <v>0</v>
      </c>
      <c r="N3834">
        <v>9</v>
      </c>
      <c r="O3834" t="b">
        <v>1</v>
      </c>
      <c r="P3834" t="s">
        <v>8271</v>
      </c>
      <c r="Q3834" s="6">
        <f>E3834/D3834</f>
        <v>1.0466666666666666</v>
      </c>
      <c r="R3834">
        <f>IFERROR(ROUND(E3834/N3834,0),0)</f>
        <v>140</v>
      </c>
      <c r="S3834" t="str">
        <f t="shared" si="238"/>
        <v>theater</v>
      </c>
      <c r="T3834" t="str">
        <f t="shared" si="239"/>
        <v>plays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0">
        <f t="shared" si="236"/>
        <v>41993.797916666663</v>
      </c>
      <c r="K3835">
        <v>1416516972</v>
      </c>
      <c r="L3835" s="10">
        <f t="shared" si="237"/>
        <v>41982.872361111113</v>
      </c>
      <c r="M3835" t="b">
        <v>0</v>
      </c>
      <c r="N3835">
        <v>20</v>
      </c>
      <c r="O3835" t="b">
        <v>1</v>
      </c>
      <c r="P3835" t="s">
        <v>8271</v>
      </c>
      <c r="Q3835" s="6">
        <f>E3835/D3835</f>
        <v>1.1666666666666667</v>
      </c>
      <c r="R3835">
        <f>IFERROR(ROUND(E3835/N3835,0),0)</f>
        <v>70</v>
      </c>
      <c r="S3835" t="str">
        <f t="shared" si="238"/>
        <v>theater</v>
      </c>
      <c r="T3835" t="str">
        <f t="shared" si="239"/>
        <v>plays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0">
        <f t="shared" si="236"/>
        <v>42192.445219907408</v>
      </c>
      <c r="K3836">
        <v>1432032067</v>
      </c>
      <c r="L3836" s="10">
        <f t="shared" si="237"/>
        <v>42162.445219907408</v>
      </c>
      <c r="M3836" t="b">
        <v>0</v>
      </c>
      <c r="N3836">
        <v>57</v>
      </c>
      <c r="O3836" t="b">
        <v>1</v>
      </c>
      <c r="P3836" t="s">
        <v>8271</v>
      </c>
      <c r="Q3836" s="6">
        <f>E3836/D3836</f>
        <v>1.0903333333333334</v>
      </c>
      <c r="R3836">
        <f>IFERROR(ROUND(E3836/N3836,0),0)</f>
        <v>57</v>
      </c>
      <c r="S3836" t="str">
        <f t="shared" si="238"/>
        <v>theater</v>
      </c>
      <c r="T3836" t="str">
        <f t="shared" si="239"/>
        <v>plays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0">
        <f t="shared" si="236"/>
        <v>42500.94222222222</v>
      </c>
      <c r="K3837">
        <v>1459463808</v>
      </c>
      <c r="L3837" s="10">
        <f t="shared" si="237"/>
        <v>42479.94222222222</v>
      </c>
      <c r="M3837" t="b">
        <v>0</v>
      </c>
      <c r="N3837">
        <v>8</v>
      </c>
      <c r="O3837" t="b">
        <v>1</v>
      </c>
      <c r="P3837" t="s">
        <v>8271</v>
      </c>
      <c r="Q3837" s="6">
        <f>E3837/D3837</f>
        <v>1.6</v>
      </c>
      <c r="R3837">
        <f>IFERROR(ROUND(E3837/N3837,0),0)</f>
        <v>40</v>
      </c>
      <c r="S3837" t="str">
        <f t="shared" si="238"/>
        <v>theater</v>
      </c>
      <c r="T3837" t="str">
        <f t="shared" si="239"/>
        <v>plays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0">
        <f t="shared" si="236"/>
        <v>42604.172916666663</v>
      </c>
      <c r="K3838">
        <v>1467497652</v>
      </c>
      <c r="L3838" s="10">
        <f t="shared" si="237"/>
        <v>42572.926527777774</v>
      </c>
      <c r="M3838" t="b">
        <v>0</v>
      </c>
      <c r="N3838">
        <v>14</v>
      </c>
      <c r="O3838" t="b">
        <v>1</v>
      </c>
      <c r="P3838" t="s">
        <v>8271</v>
      </c>
      <c r="Q3838" s="6">
        <f>E3838/D3838</f>
        <v>1.125</v>
      </c>
      <c r="R3838">
        <f>IFERROR(ROUND(E3838/N3838,0),0)</f>
        <v>64</v>
      </c>
      <c r="S3838" t="str">
        <f t="shared" si="238"/>
        <v>theater</v>
      </c>
      <c r="T3838" t="str">
        <f t="shared" si="239"/>
        <v>plays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0">
        <f t="shared" si="236"/>
        <v>42207.765717592592</v>
      </c>
      <c r="K3839">
        <v>1432837358</v>
      </c>
      <c r="L3839" s="10">
        <f t="shared" si="237"/>
        <v>42171.765717592592</v>
      </c>
      <c r="M3839" t="b">
        <v>0</v>
      </c>
      <c r="N3839">
        <v>17</v>
      </c>
      <c r="O3839" t="b">
        <v>1</v>
      </c>
      <c r="P3839" t="s">
        <v>8271</v>
      </c>
      <c r="Q3839" s="6">
        <f>E3839/D3839</f>
        <v>1.0209999999999999</v>
      </c>
      <c r="R3839">
        <f>IFERROR(ROUND(E3839/N3839,0),0)</f>
        <v>120</v>
      </c>
      <c r="S3839" t="str">
        <f t="shared" si="238"/>
        <v>theater</v>
      </c>
      <c r="T3839" t="str">
        <f t="shared" si="239"/>
        <v>plays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0">
        <f t="shared" si="236"/>
        <v>42165.710752314815</v>
      </c>
      <c r="K3840">
        <v>1429722209</v>
      </c>
      <c r="L3840" s="10">
        <f t="shared" si="237"/>
        <v>42135.710752314815</v>
      </c>
      <c r="M3840" t="b">
        <v>0</v>
      </c>
      <c r="N3840">
        <v>100</v>
      </c>
      <c r="O3840" t="b">
        <v>1</v>
      </c>
      <c r="P3840" t="s">
        <v>8271</v>
      </c>
      <c r="Q3840" s="6">
        <f>E3840/D3840</f>
        <v>1.00824</v>
      </c>
      <c r="R3840">
        <f>IFERROR(ROUND(E3840/N3840,0),0)</f>
        <v>1008</v>
      </c>
      <c r="S3840" t="str">
        <f t="shared" si="238"/>
        <v>theater</v>
      </c>
      <c r="T3840" t="str">
        <f t="shared" si="239"/>
        <v>plays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0">
        <f t="shared" si="236"/>
        <v>42234.142638888894</v>
      </c>
      <c r="K3841">
        <v>1433042724</v>
      </c>
      <c r="L3841" s="10">
        <f t="shared" si="237"/>
        <v>42174.142638888894</v>
      </c>
      <c r="M3841" t="b">
        <v>0</v>
      </c>
      <c r="N3841">
        <v>32</v>
      </c>
      <c r="O3841" t="b">
        <v>1</v>
      </c>
      <c r="P3841" t="s">
        <v>8271</v>
      </c>
      <c r="Q3841" s="6">
        <f>E3841/D3841</f>
        <v>1.0125</v>
      </c>
      <c r="R3841">
        <f>IFERROR(ROUND(E3841/N3841,0),0)</f>
        <v>63</v>
      </c>
      <c r="S3841" t="str">
        <f t="shared" si="238"/>
        <v>theater</v>
      </c>
      <c r="T3841" t="str">
        <f t="shared" si="239"/>
        <v>plays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0">
        <f t="shared" si="236"/>
        <v>42476.660057870366</v>
      </c>
      <c r="K3842">
        <v>1457023829</v>
      </c>
      <c r="L3842" s="10">
        <f t="shared" si="237"/>
        <v>42451.701724537037</v>
      </c>
      <c r="M3842" t="b">
        <v>0</v>
      </c>
      <c r="N3842">
        <v>3</v>
      </c>
      <c r="O3842" t="b">
        <v>1</v>
      </c>
      <c r="P3842" t="s">
        <v>8271</v>
      </c>
      <c r="Q3842" s="6">
        <f>E3842/D3842</f>
        <v>65</v>
      </c>
      <c r="R3842">
        <f>IFERROR(ROUND(E3842/N3842,0),0)</f>
        <v>22</v>
      </c>
      <c r="S3842" t="str">
        <f t="shared" si="238"/>
        <v>theater</v>
      </c>
      <c r="T3842" t="str">
        <f t="shared" si="239"/>
        <v>plays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0">
        <f t="shared" ref="J3843:J3906" si="240">(I3843/86400)+25569+(-5+24)</f>
        <v>41859.785729166666</v>
      </c>
      <c r="K3843">
        <v>1400698287</v>
      </c>
      <c r="L3843" s="10">
        <f t="shared" ref="L3843:L3906" si="241">(K3843/86400)+25569+(-5+24)</f>
        <v>41799.785729166666</v>
      </c>
      <c r="M3843" t="b">
        <v>1</v>
      </c>
      <c r="N3843">
        <v>34</v>
      </c>
      <c r="O3843" t="b">
        <v>0</v>
      </c>
      <c r="P3843" t="s">
        <v>8271</v>
      </c>
      <c r="Q3843" s="6">
        <f>E3843/D3843</f>
        <v>8.72E-2</v>
      </c>
      <c r="R3843">
        <f>IFERROR(ROUND(E3843/N3843,0),0)</f>
        <v>26</v>
      </c>
      <c r="S3843" t="str">
        <f t="shared" ref="S3843:S3906" si="242">LEFT(P3843,FIND("/",P3843)-1)</f>
        <v>theater</v>
      </c>
      <c r="T3843" t="str">
        <f t="shared" ref="T3843:T3906" si="243">RIGHT(P3843,LEN(P3843)-FIND("/",P3843))</f>
        <v>plays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0">
        <f t="shared" si="240"/>
        <v>41789.493657407409</v>
      </c>
      <c r="K3844">
        <v>1397217052</v>
      </c>
      <c r="L3844" s="10">
        <f t="shared" si="241"/>
        <v>41759.493657407409</v>
      </c>
      <c r="M3844" t="b">
        <v>1</v>
      </c>
      <c r="N3844">
        <v>23</v>
      </c>
      <c r="O3844" t="b">
        <v>0</v>
      </c>
      <c r="P3844" t="s">
        <v>8271</v>
      </c>
      <c r="Q3844" s="6">
        <f>E3844/D3844</f>
        <v>0.21940000000000001</v>
      </c>
      <c r="R3844">
        <f>IFERROR(ROUND(E3844/N3844,0),0)</f>
        <v>48</v>
      </c>
      <c r="S3844" t="str">
        <f t="shared" si="242"/>
        <v>theater</v>
      </c>
      <c r="T3844" t="str">
        <f t="shared" si="243"/>
        <v>plays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0">
        <f t="shared" si="240"/>
        <v>41810.072500000002</v>
      </c>
      <c r="K3845">
        <v>1399427064</v>
      </c>
      <c r="L3845" s="10">
        <f t="shared" si="241"/>
        <v>41785.072500000002</v>
      </c>
      <c r="M3845" t="b">
        <v>1</v>
      </c>
      <c r="N3845">
        <v>19</v>
      </c>
      <c r="O3845" t="b">
        <v>0</v>
      </c>
      <c r="P3845" t="s">
        <v>8271</v>
      </c>
      <c r="Q3845" s="6">
        <f>E3845/D3845</f>
        <v>0.21299999999999999</v>
      </c>
      <c r="R3845">
        <f>IFERROR(ROUND(E3845/N3845,0),0)</f>
        <v>56</v>
      </c>
      <c r="S3845" t="str">
        <f t="shared" si="242"/>
        <v>theater</v>
      </c>
      <c r="T3845" t="str">
        <f t="shared" si="243"/>
        <v>plays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0">
        <f t="shared" si="240"/>
        <v>41812.290972222225</v>
      </c>
      <c r="K3846">
        <v>1399474134</v>
      </c>
      <c r="L3846" s="10">
        <f t="shared" si="241"/>
        <v>41785.617291666669</v>
      </c>
      <c r="M3846" t="b">
        <v>1</v>
      </c>
      <c r="N3846">
        <v>50</v>
      </c>
      <c r="O3846" t="b">
        <v>0</v>
      </c>
      <c r="P3846" t="s">
        <v>8271</v>
      </c>
      <c r="Q3846" s="6">
        <f>E3846/D3846</f>
        <v>0.41489795918367345</v>
      </c>
      <c r="R3846">
        <f>IFERROR(ROUND(E3846/N3846,0),0)</f>
        <v>81</v>
      </c>
      <c r="S3846" t="str">
        <f t="shared" si="242"/>
        <v>theater</v>
      </c>
      <c r="T3846" t="str">
        <f t="shared" si="243"/>
        <v>plays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0">
        <f t="shared" si="240"/>
        <v>42297.627013888894</v>
      </c>
      <c r="K3847">
        <v>1441119774</v>
      </c>
      <c r="L3847" s="10">
        <f t="shared" si="241"/>
        <v>42267.627013888894</v>
      </c>
      <c r="M3847" t="b">
        <v>1</v>
      </c>
      <c r="N3847">
        <v>12</v>
      </c>
      <c r="O3847" t="b">
        <v>0</v>
      </c>
      <c r="P3847" t="s">
        <v>8271</v>
      </c>
      <c r="Q3847" s="6">
        <f>E3847/D3847</f>
        <v>2.1049999999999999E-2</v>
      </c>
      <c r="R3847">
        <f>IFERROR(ROUND(E3847/N3847,0),0)</f>
        <v>70</v>
      </c>
      <c r="S3847" t="str">
        <f t="shared" si="242"/>
        <v>theater</v>
      </c>
      <c r="T3847" t="str">
        <f t="shared" si="243"/>
        <v>plays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0">
        <f t="shared" si="240"/>
        <v>41935.290972222225</v>
      </c>
      <c r="K3848">
        <v>1409721542</v>
      </c>
      <c r="L3848" s="10">
        <f t="shared" si="241"/>
        <v>41904.221550925926</v>
      </c>
      <c r="M3848" t="b">
        <v>1</v>
      </c>
      <c r="N3848">
        <v>8</v>
      </c>
      <c r="O3848" t="b">
        <v>0</v>
      </c>
      <c r="P3848" t="s">
        <v>8271</v>
      </c>
      <c r="Q3848" s="6">
        <f>E3848/D3848</f>
        <v>2.7E-2</v>
      </c>
      <c r="R3848">
        <f>IFERROR(ROUND(E3848/N3848,0),0)</f>
        <v>24</v>
      </c>
      <c r="S3848" t="str">
        <f t="shared" si="242"/>
        <v>theater</v>
      </c>
      <c r="T3848" t="str">
        <f t="shared" si="243"/>
        <v>plays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0">
        <f t="shared" si="240"/>
        <v>42223.224432870367</v>
      </c>
      <c r="K3849">
        <v>1433395391</v>
      </c>
      <c r="L3849" s="10">
        <f t="shared" si="241"/>
        <v>42178.224432870367</v>
      </c>
      <c r="M3849" t="b">
        <v>1</v>
      </c>
      <c r="N3849">
        <v>9</v>
      </c>
      <c r="O3849" t="b">
        <v>0</v>
      </c>
      <c r="P3849" t="s">
        <v>8271</v>
      </c>
      <c r="Q3849" s="6">
        <f>E3849/D3849</f>
        <v>0.16161904761904761</v>
      </c>
      <c r="R3849">
        <f>IFERROR(ROUND(E3849/N3849,0),0)</f>
        <v>189</v>
      </c>
      <c r="S3849" t="str">
        <f t="shared" si="242"/>
        <v>theater</v>
      </c>
      <c r="T3849" t="str">
        <f t="shared" si="243"/>
        <v>plays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0">
        <f t="shared" si="240"/>
        <v>42314.817002314812</v>
      </c>
      <c r="K3850">
        <v>1442604989</v>
      </c>
      <c r="L3850" s="10">
        <f t="shared" si="241"/>
        <v>42284.817002314812</v>
      </c>
      <c r="M3850" t="b">
        <v>1</v>
      </c>
      <c r="N3850">
        <v>43</v>
      </c>
      <c r="O3850" t="b">
        <v>0</v>
      </c>
      <c r="P3850" t="s">
        <v>8271</v>
      </c>
      <c r="Q3850" s="6">
        <f>E3850/D3850</f>
        <v>0.16376923076923078</v>
      </c>
      <c r="R3850">
        <f>IFERROR(ROUND(E3850/N3850,0),0)</f>
        <v>50</v>
      </c>
      <c r="S3850" t="str">
        <f t="shared" si="242"/>
        <v>theater</v>
      </c>
      <c r="T3850" t="str">
        <f t="shared" si="243"/>
        <v>plays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0">
        <f t="shared" si="240"/>
        <v>42185.767175925925</v>
      </c>
      <c r="K3851">
        <v>1431455084</v>
      </c>
      <c r="L3851" s="10">
        <f t="shared" si="241"/>
        <v>42155.767175925925</v>
      </c>
      <c r="M3851" t="b">
        <v>1</v>
      </c>
      <c r="N3851">
        <v>28</v>
      </c>
      <c r="O3851" t="b">
        <v>0</v>
      </c>
      <c r="P3851" t="s">
        <v>8271</v>
      </c>
      <c r="Q3851" s="6">
        <f>E3851/D3851</f>
        <v>7.0433333333333334E-2</v>
      </c>
      <c r="R3851">
        <f>IFERROR(ROUND(E3851/N3851,0),0)</f>
        <v>75</v>
      </c>
      <c r="S3851" t="str">
        <f t="shared" si="242"/>
        <v>theater</v>
      </c>
      <c r="T3851" t="str">
        <f t="shared" si="243"/>
        <v>plays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0">
        <f t="shared" si="240"/>
        <v>42024.124340277776</v>
      </c>
      <c r="K3852">
        <v>1417489143</v>
      </c>
      <c r="L3852" s="10">
        <f t="shared" si="241"/>
        <v>41994.124340277776</v>
      </c>
      <c r="M3852" t="b">
        <v>1</v>
      </c>
      <c r="N3852">
        <v>4</v>
      </c>
      <c r="O3852" t="b">
        <v>0</v>
      </c>
      <c r="P3852" t="s">
        <v>8271</v>
      </c>
      <c r="Q3852" s="6">
        <f>E3852/D3852</f>
        <v>3.7999999999999999E-2</v>
      </c>
      <c r="R3852">
        <f>IFERROR(ROUND(E3852/N3852,0),0)</f>
        <v>10</v>
      </c>
      <c r="S3852" t="str">
        <f t="shared" si="242"/>
        <v>theater</v>
      </c>
      <c r="T3852" t="str">
        <f t="shared" si="243"/>
        <v>plays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0">
        <f t="shared" si="240"/>
        <v>42221.439571759256</v>
      </c>
      <c r="K3853">
        <v>1434537179</v>
      </c>
      <c r="L3853" s="10">
        <f t="shared" si="241"/>
        <v>42191.439571759256</v>
      </c>
      <c r="M3853" t="b">
        <v>1</v>
      </c>
      <c r="N3853">
        <v>24</v>
      </c>
      <c r="O3853" t="b">
        <v>0</v>
      </c>
      <c r="P3853" t="s">
        <v>8271</v>
      </c>
      <c r="Q3853" s="6">
        <f>E3853/D3853</f>
        <v>0.34079999999999999</v>
      </c>
      <c r="R3853">
        <f>IFERROR(ROUND(E3853/N3853,0),0)</f>
        <v>36</v>
      </c>
      <c r="S3853" t="str">
        <f t="shared" si="242"/>
        <v>theater</v>
      </c>
      <c r="T3853" t="str">
        <f t="shared" si="243"/>
        <v>plays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0">
        <f t="shared" si="240"/>
        <v>42109.149027777778</v>
      </c>
      <c r="K3854">
        <v>1425270876</v>
      </c>
      <c r="L3854" s="10">
        <f t="shared" si="241"/>
        <v>42084.190694444449</v>
      </c>
      <c r="M3854" t="b">
        <v>0</v>
      </c>
      <c r="N3854">
        <v>2</v>
      </c>
      <c r="O3854" t="b">
        <v>0</v>
      </c>
      <c r="P3854" t="s">
        <v>8271</v>
      </c>
      <c r="Q3854" s="6">
        <f>E3854/D3854</f>
        <v>2E-3</v>
      </c>
      <c r="R3854">
        <f>IFERROR(ROUND(E3854/N3854,0),0)</f>
        <v>10</v>
      </c>
      <c r="S3854" t="str">
        <f t="shared" si="242"/>
        <v>theater</v>
      </c>
      <c r="T3854" t="str">
        <f t="shared" si="243"/>
        <v>plays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0">
        <f t="shared" si="240"/>
        <v>41902.84002314815</v>
      </c>
      <c r="K3855">
        <v>1406578178</v>
      </c>
      <c r="L3855" s="10">
        <f t="shared" si="241"/>
        <v>41867.84002314815</v>
      </c>
      <c r="M3855" t="b">
        <v>0</v>
      </c>
      <c r="N3855">
        <v>2</v>
      </c>
      <c r="O3855" t="b">
        <v>0</v>
      </c>
      <c r="P3855" t="s">
        <v>8271</v>
      </c>
      <c r="Q3855" s="6">
        <f>E3855/D3855</f>
        <v>2.5999999999999998E-4</v>
      </c>
      <c r="R3855">
        <f>IFERROR(ROUND(E3855/N3855,0),0)</f>
        <v>13</v>
      </c>
      <c r="S3855" t="str">
        <f t="shared" si="242"/>
        <v>theater</v>
      </c>
      <c r="T3855" t="str">
        <f t="shared" si="243"/>
        <v>plays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0">
        <f t="shared" si="240"/>
        <v>42152.884930555556</v>
      </c>
      <c r="K3856">
        <v>1428614058</v>
      </c>
      <c r="L3856" s="10">
        <f t="shared" si="241"/>
        <v>42122.884930555556</v>
      </c>
      <c r="M3856" t="b">
        <v>0</v>
      </c>
      <c r="N3856">
        <v>20</v>
      </c>
      <c r="O3856" t="b">
        <v>0</v>
      </c>
      <c r="P3856" t="s">
        <v>8271</v>
      </c>
      <c r="Q3856" s="6">
        <f>E3856/D3856</f>
        <v>0.16254545454545455</v>
      </c>
      <c r="R3856">
        <f>IFERROR(ROUND(E3856/N3856,0),0)</f>
        <v>89</v>
      </c>
      <c r="S3856" t="str">
        <f t="shared" si="242"/>
        <v>theater</v>
      </c>
      <c r="T3856" t="str">
        <f t="shared" si="243"/>
        <v>plays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0">
        <f t="shared" si="240"/>
        <v>42108.929062499999</v>
      </c>
      <c r="K3857">
        <v>1424819871</v>
      </c>
      <c r="L3857" s="10">
        <f t="shared" si="241"/>
        <v>42078.970729166671</v>
      </c>
      <c r="M3857" t="b">
        <v>0</v>
      </c>
      <c r="N3857">
        <v>1</v>
      </c>
      <c r="O3857" t="b">
        <v>0</v>
      </c>
      <c r="P3857" t="s">
        <v>8271</v>
      </c>
      <c r="Q3857" s="6">
        <f>E3857/D3857</f>
        <v>2.5000000000000001E-2</v>
      </c>
      <c r="R3857">
        <f>IFERROR(ROUND(E3857/N3857,0),0)</f>
        <v>25</v>
      </c>
      <c r="S3857" t="str">
        <f t="shared" si="242"/>
        <v>theater</v>
      </c>
      <c r="T3857" t="str">
        <f t="shared" si="243"/>
        <v>plays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0">
        <f t="shared" si="240"/>
        <v>42090.701423611114</v>
      </c>
      <c r="K3858">
        <v>1423245003</v>
      </c>
      <c r="L3858" s="10">
        <f t="shared" si="241"/>
        <v>42060.743090277778</v>
      </c>
      <c r="M3858" t="b">
        <v>0</v>
      </c>
      <c r="N3858">
        <v>1</v>
      </c>
      <c r="O3858" t="b">
        <v>0</v>
      </c>
      <c r="P3858" t="s">
        <v>8271</v>
      </c>
      <c r="Q3858" s="6">
        <f>E3858/D3858</f>
        <v>2.0000000000000001E-4</v>
      </c>
      <c r="R3858">
        <f>IFERROR(ROUND(E3858/N3858,0),0)</f>
        <v>1</v>
      </c>
      <c r="S3858" t="str">
        <f t="shared" si="242"/>
        <v>theater</v>
      </c>
      <c r="T3858" t="str">
        <f t="shared" si="243"/>
        <v>plays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0">
        <f t="shared" si="240"/>
        <v>41871.716666666667</v>
      </c>
      <c r="K3859">
        <v>1404927690</v>
      </c>
      <c r="L3859" s="10">
        <f t="shared" si="241"/>
        <v>41848.73715277778</v>
      </c>
      <c r="M3859" t="b">
        <v>0</v>
      </c>
      <c r="N3859">
        <v>4</v>
      </c>
      <c r="O3859" t="b">
        <v>0</v>
      </c>
      <c r="P3859" t="s">
        <v>8271</v>
      </c>
      <c r="Q3859" s="6">
        <f>E3859/D3859</f>
        <v>5.1999999999999998E-2</v>
      </c>
      <c r="R3859">
        <f>IFERROR(ROUND(E3859/N3859,0),0)</f>
        <v>65</v>
      </c>
      <c r="S3859" t="str">
        <f t="shared" si="242"/>
        <v>theater</v>
      </c>
      <c r="T3859" t="str">
        <f t="shared" si="243"/>
        <v>plays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0">
        <f t="shared" si="240"/>
        <v>42165.875</v>
      </c>
      <c r="K3860">
        <v>1430734844</v>
      </c>
      <c r="L3860" s="10">
        <f t="shared" si="241"/>
        <v>42147.431064814809</v>
      </c>
      <c r="M3860" t="b">
        <v>0</v>
      </c>
      <c r="N3860">
        <v>1</v>
      </c>
      <c r="O3860" t="b">
        <v>0</v>
      </c>
      <c r="P3860" t="s">
        <v>8271</v>
      </c>
      <c r="Q3860" s="6">
        <f>E3860/D3860</f>
        <v>0.02</v>
      </c>
      <c r="R3860">
        <f>IFERROR(ROUND(E3860/N3860,0),0)</f>
        <v>10</v>
      </c>
      <c r="S3860" t="str">
        <f t="shared" si="242"/>
        <v>theater</v>
      </c>
      <c r="T3860" t="str">
        <f t="shared" si="243"/>
        <v>plays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0">
        <f t="shared" si="240"/>
        <v>41834.875</v>
      </c>
      <c r="K3861">
        <v>1401485207</v>
      </c>
      <c r="L3861" s="10">
        <f t="shared" si="241"/>
        <v>41808.893599537041</v>
      </c>
      <c r="M3861" t="b">
        <v>0</v>
      </c>
      <c r="N3861">
        <v>1</v>
      </c>
      <c r="O3861" t="b">
        <v>0</v>
      </c>
      <c r="P3861" t="s">
        <v>8271</v>
      </c>
      <c r="Q3861" s="6">
        <f>E3861/D3861</f>
        <v>4.0000000000000002E-4</v>
      </c>
      <c r="R3861">
        <f>IFERROR(ROUND(E3861/N3861,0),0)</f>
        <v>1</v>
      </c>
      <c r="S3861" t="str">
        <f t="shared" si="242"/>
        <v>theater</v>
      </c>
      <c r="T3861" t="str">
        <f t="shared" si="243"/>
        <v>plays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0">
        <f t="shared" si="240"/>
        <v>41882.660995370374</v>
      </c>
      <c r="K3862">
        <v>1405266710</v>
      </c>
      <c r="L3862" s="10">
        <f t="shared" si="241"/>
        <v>41852.660995370374</v>
      </c>
      <c r="M3862" t="b">
        <v>0</v>
      </c>
      <c r="N3862">
        <v>13</v>
      </c>
      <c r="O3862" t="b">
        <v>0</v>
      </c>
      <c r="P3862" t="s">
        <v>8271</v>
      </c>
      <c r="Q3862" s="6">
        <f>E3862/D3862</f>
        <v>0.17666666666666667</v>
      </c>
      <c r="R3862">
        <f>IFERROR(ROUND(E3862/N3862,0),0)</f>
        <v>82</v>
      </c>
      <c r="S3862" t="str">
        <f t="shared" si="242"/>
        <v>theater</v>
      </c>
      <c r="T3862" t="str">
        <f t="shared" si="243"/>
        <v>plays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0">
        <f t="shared" si="240"/>
        <v>41974.907638888893</v>
      </c>
      <c r="K3863">
        <v>1412258977</v>
      </c>
      <c r="L3863" s="10">
        <f t="shared" si="241"/>
        <v>41933.590011574073</v>
      </c>
      <c r="M3863" t="b">
        <v>0</v>
      </c>
      <c r="N3863">
        <v>1</v>
      </c>
      <c r="O3863" t="b">
        <v>0</v>
      </c>
      <c r="P3863" t="s">
        <v>8271</v>
      </c>
      <c r="Q3863" s="6">
        <f>E3863/D3863</f>
        <v>0.05</v>
      </c>
      <c r="R3863">
        <f>IFERROR(ROUND(E3863/N3863,0),0)</f>
        <v>100</v>
      </c>
      <c r="S3863" t="str">
        <f t="shared" si="242"/>
        <v>theater</v>
      </c>
      <c r="T3863" t="str">
        <f t="shared" si="243"/>
        <v>plays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0">
        <f t="shared" si="240"/>
        <v>42644.707638888889</v>
      </c>
      <c r="K3864">
        <v>1472451356</v>
      </c>
      <c r="L3864" s="10">
        <f t="shared" si="241"/>
        <v>42630.261064814811</v>
      </c>
      <c r="M3864" t="b">
        <v>0</v>
      </c>
      <c r="N3864">
        <v>1</v>
      </c>
      <c r="O3864" t="b">
        <v>0</v>
      </c>
      <c r="P3864" t="s">
        <v>8271</v>
      </c>
      <c r="Q3864" s="6">
        <f>E3864/D3864</f>
        <v>1.3333333333333334E-4</v>
      </c>
      <c r="R3864">
        <f>IFERROR(ROUND(E3864/N3864,0),0)</f>
        <v>1</v>
      </c>
      <c r="S3864" t="str">
        <f t="shared" si="242"/>
        <v>theater</v>
      </c>
      <c r="T3864" t="str">
        <f t="shared" si="243"/>
        <v>plays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0">
        <f t="shared" si="240"/>
        <v>42332.674826388888</v>
      </c>
      <c r="K3865">
        <v>1441552305</v>
      </c>
      <c r="L3865" s="10">
        <f t="shared" si="241"/>
        <v>42272.633159722223</v>
      </c>
      <c r="M3865" t="b">
        <v>0</v>
      </c>
      <c r="N3865">
        <v>0</v>
      </c>
      <c r="O3865" t="b">
        <v>0</v>
      </c>
      <c r="P3865" t="s">
        <v>8271</v>
      </c>
      <c r="Q3865" s="6">
        <f>E3865/D3865</f>
        <v>0</v>
      </c>
      <c r="R3865">
        <f>IFERROR(ROUND(E3865/N3865,0),0)</f>
        <v>0</v>
      </c>
      <c r="S3865" t="str">
        <f t="shared" si="242"/>
        <v>theater</v>
      </c>
      <c r="T3865" t="str">
        <f t="shared" si="243"/>
        <v>plays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0">
        <f t="shared" si="240"/>
        <v>42344.933495370366</v>
      </c>
      <c r="K3866">
        <v>1445203454</v>
      </c>
      <c r="L3866" s="10">
        <f t="shared" si="241"/>
        <v>42314.891828703709</v>
      </c>
      <c r="M3866" t="b">
        <v>0</v>
      </c>
      <c r="N3866">
        <v>3</v>
      </c>
      <c r="O3866" t="b">
        <v>0</v>
      </c>
      <c r="P3866" t="s">
        <v>8271</v>
      </c>
      <c r="Q3866" s="6">
        <f>E3866/D3866</f>
        <v>1.2E-2</v>
      </c>
      <c r="R3866">
        <f>IFERROR(ROUND(E3866/N3866,0),0)</f>
        <v>20</v>
      </c>
      <c r="S3866" t="str">
        <f t="shared" si="242"/>
        <v>theater</v>
      </c>
      <c r="T3866" t="str">
        <f t="shared" si="243"/>
        <v>plays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0">
        <f t="shared" si="240"/>
        <v>41900.229166666664</v>
      </c>
      <c r="K3867">
        <v>1405957098</v>
      </c>
      <c r="L3867" s="10">
        <f t="shared" si="241"/>
        <v>41860.651597222226</v>
      </c>
      <c r="M3867" t="b">
        <v>0</v>
      </c>
      <c r="N3867">
        <v>14</v>
      </c>
      <c r="O3867" t="b">
        <v>0</v>
      </c>
      <c r="P3867" t="s">
        <v>8271</v>
      </c>
      <c r="Q3867" s="6">
        <f>E3867/D3867</f>
        <v>0.26937422295897223</v>
      </c>
      <c r="R3867">
        <f>IFERROR(ROUND(E3867/N3867,0),0)</f>
        <v>46</v>
      </c>
      <c r="S3867" t="str">
        <f t="shared" si="242"/>
        <v>theater</v>
      </c>
      <c r="T3867" t="str">
        <f t="shared" si="243"/>
        <v>plays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0">
        <f t="shared" si="240"/>
        <v>42471.145138888889</v>
      </c>
      <c r="K3868">
        <v>1454453021</v>
      </c>
      <c r="L3868" s="10">
        <f t="shared" si="241"/>
        <v>42421.947002314817</v>
      </c>
      <c r="M3868" t="b">
        <v>0</v>
      </c>
      <c r="N3868">
        <v>2</v>
      </c>
      <c r="O3868" t="b">
        <v>0</v>
      </c>
      <c r="P3868" t="s">
        <v>8271</v>
      </c>
      <c r="Q3868" s="6">
        <f>E3868/D3868</f>
        <v>5.4999999999999997E-3</v>
      </c>
      <c r="R3868">
        <f>IFERROR(ROUND(E3868/N3868,0),0)</f>
        <v>6</v>
      </c>
      <c r="S3868" t="str">
        <f t="shared" si="242"/>
        <v>theater</v>
      </c>
      <c r="T3868" t="str">
        <f t="shared" si="243"/>
        <v>plays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0">
        <f t="shared" si="240"/>
        <v>42558.814108796301</v>
      </c>
      <c r="K3869">
        <v>1463686339</v>
      </c>
      <c r="L3869" s="10">
        <f t="shared" si="241"/>
        <v>42528.814108796301</v>
      </c>
      <c r="M3869" t="b">
        <v>0</v>
      </c>
      <c r="N3869">
        <v>5</v>
      </c>
      <c r="O3869" t="b">
        <v>0</v>
      </c>
      <c r="P3869" t="s">
        <v>8271</v>
      </c>
      <c r="Q3869" s="6">
        <f>E3869/D3869</f>
        <v>0.1255</v>
      </c>
      <c r="R3869">
        <f>IFERROR(ROUND(E3869/N3869,0),0)</f>
        <v>50</v>
      </c>
      <c r="S3869" t="str">
        <f t="shared" si="242"/>
        <v>theater</v>
      </c>
      <c r="T3869" t="str">
        <f t="shared" si="243"/>
        <v>plays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0">
        <f t="shared" si="240"/>
        <v>41909.659780092596</v>
      </c>
      <c r="K3870">
        <v>1408031405</v>
      </c>
      <c r="L3870" s="10">
        <f t="shared" si="241"/>
        <v>41884.659780092596</v>
      </c>
      <c r="M3870" t="b">
        <v>0</v>
      </c>
      <c r="N3870">
        <v>1</v>
      </c>
      <c r="O3870" t="b">
        <v>0</v>
      </c>
      <c r="P3870" t="s">
        <v>8305</v>
      </c>
      <c r="Q3870" s="6">
        <f>E3870/D3870</f>
        <v>2E-3</v>
      </c>
      <c r="R3870">
        <f>IFERROR(ROUND(E3870/N3870,0),0)</f>
        <v>10</v>
      </c>
      <c r="S3870" t="str">
        <f t="shared" si="242"/>
        <v>theater</v>
      </c>
      <c r="T3870" t="str">
        <f t="shared" si="243"/>
        <v>musical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0">
        <f t="shared" si="240"/>
        <v>42096.132638888885</v>
      </c>
      <c r="K3871">
        <v>1423761792</v>
      </c>
      <c r="L3871" s="10">
        <f t="shared" si="241"/>
        <v>42066.724444444444</v>
      </c>
      <c r="M3871" t="b">
        <v>0</v>
      </c>
      <c r="N3871">
        <v>15</v>
      </c>
      <c r="O3871" t="b">
        <v>0</v>
      </c>
      <c r="P3871" t="s">
        <v>8305</v>
      </c>
      <c r="Q3871" s="6">
        <f>E3871/D3871</f>
        <v>3.44748684310884E-2</v>
      </c>
      <c r="R3871">
        <f>IFERROR(ROUND(E3871/N3871,0),0)</f>
        <v>30</v>
      </c>
      <c r="S3871" t="str">
        <f t="shared" si="242"/>
        <v>theater</v>
      </c>
      <c r="T3871" t="str">
        <f t="shared" si="243"/>
        <v>musical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0">
        <f t="shared" si="240"/>
        <v>41842.172199074077</v>
      </c>
      <c r="K3872">
        <v>1401768478</v>
      </c>
      <c r="L3872" s="10">
        <f t="shared" si="241"/>
        <v>41812.172199074077</v>
      </c>
      <c r="M3872" t="b">
        <v>0</v>
      </c>
      <c r="N3872">
        <v>10</v>
      </c>
      <c r="O3872" t="b">
        <v>0</v>
      </c>
      <c r="P3872" t="s">
        <v>8305</v>
      </c>
      <c r="Q3872" s="6">
        <f>E3872/D3872</f>
        <v>0.15</v>
      </c>
      <c r="R3872">
        <f>IFERROR(ROUND(E3872/N3872,0),0)</f>
        <v>150</v>
      </c>
      <c r="S3872" t="str">
        <f t="shared" si="242"/>
        <v>theater</v>
      </c>
      <c r="T3872" t="str">
        <f t="shared" si="243"/>
        <v>musical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0">
        <f t="shared" si="240"/>
        <v>42842.739004629635</v>
      </c>
      <c r="K3873">
        <v>1485629050</v>
      </c>
      <c r="L3873" s="10">
        <f t="shared" si="241"/>
        <v>42782.780671296292</v>
      </c>
      <c r="M3873" t="b">
        <v>0</v>
      </c>
      <c r="N3873">
        <v>3</v>
      </c>
      <c r="O3873" t="b">
        <v>0</v>
      </c>
      <c r="P3873" t="s">
        <v>8305</v>
      </c>
      <c r="Q3873" s="6">
        <f>E3873/D3873</f>
        <v>2.6666666666666668E-2</v>
      </c>
      <c r="R3873">
        <f>IFERROR(ROUND(E3873/N3873,0),0)</f>
        <v>13</v>
      </c>
      <c r="S3873" t="str">
        <f t="shared" si="242"/>
        <v>theater</v>
      </c>
      <c r="T3873" t="str">
        <f t="shared" si="243"/>
        <v>musical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0">
        <f t="shared" si="240"/>
        <v>42249.145787037036</v>
      </c>
      <c r="K3874">
        <v>1435202996</v>
      </c>
      <c r="L3874" s="10">
        <f t="shared" si="241"/>
        <v>42199.145787037036</v>
      </c>
      <c r="M3874" t="b">
        <v>0</v>
      </c>
      <c r="N3874">
        <v>0</v>
      </c>
      <c r="O3874" t="b">
        <v>0</v>
      </c>
      <c r="P3874" t="s">
        <v>8305</v>
      </c>
      <c r="Q3874" s="6">
        <f>E3874/D3874</f>
        <v>0</v>
      </c>
      <c r="R3874">
        <f>IFERROR(ROUND(E3874/N3874,0),0)</f>
        <v>0</v>
      </c>
      <c r="S3874" t="str">
        <f t="shared" si="242"/>
        <v>theater</v>
      </c>
      <c r="T3874" t="str">
        <f t="shared" si="243"/>
        <v>musical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0">
        <f t="shared" si="240"/>
        <v>42304.696006944447</v>
      </c>
      <c r="K3875">
        <v>1441730535</v>
      </c>
      <c r="L3875" s="10">
        <f t="shared" si="241"/>
        <v>42274.696006944447</v>
      </c>
      <c r="M3875" t="b">
        <v>0</v>
      </c>
      <c r="N3875">
        <v>0</v>
      </c>
      <c r="O3875" t="b">
        <v>0</v>
      </c>
      <c r="P3875" t="s">
        <v>8305</v>
      </c>
      <c r="Q3875" s="6">
        <f>E3875/D3875</f>
        <v>0</v>
      </c>
      <c r="R3875">
        <f>IFERROR(ROUND(E3875/N3875,0),0)</f>
        <v>0</v>
      </c>
      <c r="S3875" t="str">
        <f t="shared" si="242"/>
        <v>theater</v>
      </c>
      <c r="T3875" t="str">
        <f t="shared" si="243"/>
        <v>musical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0">
        <f t="shared" si="240"/>
        <v>42047.041666666672</v>
      </c>
      <c r="K3876">
        <v>1420244622</v>
      </c>
      <c r="L3876" s="10">
        <f t="shared" si="241"/>
        <v>42026.016458333332</v>
      </c>
      <c r="M3876" t="b">
        <v>0</v>
      </c>
      <c r="N3876">
        <v>0</v>
      </c>
      <c r="O3876" t="b">
        <v>0</v>
      </c>
      <c r="P3876" t="s">
        <v>8305</v>
      </c>
      <c r="Q3876" s="6">
        <f>E3876/D3876</f>
        <v>0</v>
      </c>
      <c r="R3876">
        <f>IFERROR(ROUND(E3876/N3876,0),0)</f>
        <v>0</v>
      </c>
      <c r="S3876" t="str">
        <f t="shared" si="242"/>
        <v>theater</v>
      </c>
      <c r="T3876" t="str">
        <f t="shared" si="243"/>
        <v>musical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0">
        <f t="shared" si="240"/>
        <v>42635.416666666672</v>
      </c>
      <c r="K3877">
        <v>1472804365</v>
      </c>
      <c r="L3877" s="10">
        <f t="shared" si="241"/>
        <v>42634.346817129626</v>
      </c>
      <c r="M3877" t="b">
        <v>0</v>
      </c>
      <c r="N3877">
        <v>0</v>
      </c>
      <c r="O3877" t="b">
        <v>0</v>
      </c>
      <c r="P3877" t="s">
        <v>8305</v>
      </c>
      <c r="Q3877" s="6">
        <f>E3877/D3877</f>
        <v>0</v>
      </c>
      <c r="R3877">
        <f>IFERROR(ROUND(E3877/N3877,0),0)</f>
        <v>0</v>
      </c>
      <c r="S3877" t="str">
        <f t="shared" si="242"/>
        <v>theater</v>
      </c>
      <c r="T3877" t="str">
        <f t="shared" si="243"/>
        <v>musical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0">
        <f t="shared" si="240"/>
        <v>42421.624166666668</v>
      </c>
      <c r="K3878">
        <v>1451833128</v>
      </c>
      <c r="L3878" s="10">
        <f t="shared" si="241"/>
        <v>42391.624166666668</v>
      </c>
      <c r="M3878" t="b">
        <v>0</v>
      </c>
      <c r="N3878">
        <v>46</v>
      </c>
      <c r="O3878" t="b">
        <v>0</v>
      </c>
      <c r="P3878" t="s">
        <v>8305</v>
      </c>
      <c r="Q3878" s="6">
        <f>E3878/D3878</f>
        <v>0.52794871794871789</v>
      </c>
      <c r="R3878">
        <f>IFERROR(ROUND(E3878/N3878,0),0)</f>
        <v>45</v>
      </c>
      <c r="S3878" t="str">
        <f t="shared" si="242"/>
        <v>theater</v>
      </c>
      <c r="T3878" t="str">
        <f t="shared" si="243"/>
        <v>musical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0">
        <f t="shared" si="240"/>
        <v>42731.67768518519</v>
      </c>
      <c r="K3879">
        <v>1478621752</v>
      </c>
      <c r="L3879" s="10">
        <f t="shared" si="241"/>
        <v>42701.67768518519</v>
      </c>
      <c r="M3879" t="b">
        <v>0</v>
      </c>
      <c r="N3879">
        <v>14</v>
      </c>
      <c r="O3879" t="b">
        <v>0</v>
      </c>
      <c r="P3879" t="s">
        <v>8305</v>
      </c>
      <c r="Q3879" s="6">
        <f>E3879/D3879</f>
        <v>4.9639999999999997E-2</v>
      </c>
      <c r="R3879">
        <f>IFERROR(ROUND(E3879/N3879,0),0)</f>
        <v>89</v>
      </c>
      <c r="S3879" t="str">
        <f t="shared" si="242"/>
        <v>theater</v>
      </c>
      <c r="T3879" t="str">
        <f t="shared" si="243"/>
        <v>musical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0">
        <f t="shared" si="240"/>
        <v>42204.165972222225</v>
      </c>
      <c r="K3880">
        <v>1433014746</v>
      </c>
      <c r="L3880" s="10">
        <f t="shared" si="241"/>
        <v>42173.818819444445</v>
      </c>
      <c r="M3880" t="b">
        <v>0</v>
      </c>
      <c r="N3880">
        <v>1</v>
      </c>
      <c r="O3880" t="b">
        <v>0</v>
      </c>
      <c r="P3880" t="s">
        <v>8305</v>
      </c>
      <c r="Q3880" s="6">
        <f>E3880/D3880</f>
        <v>5.5555555555555556E-4</v>
      </c>
      <c r="R3880">
        <f>IFERROR(ROUND(E3880/N3880,0),0)</f>
        <v>10</v>
      </c>
      <c r="S3880" t="str">
        <f t="shared" si="242"/>
        <v>theater</v>
      </c>
      <c r="T3880" t="str">
        <f t="shared" si="243"/>
        <v>musical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0">
        <f t="shared" si="240"/>
        <v>42048.861064814817</v>
      </c>
      <c r="K3881">
        <v>1419626396</v>
      </c>
      <c r="L3881" s="10">
        <f t="shared" si="241"/>
        <v>42018.861064814817</v>
      </c>
      <c r="M3881" t="b">
        <v>0</v>
      </c>
      <c r="N3881">
        <v>0</v>
      </c>
      <c r="O3881" t="b">
        <v>0</v>
      </c>
      <c r="P3881" t="s">
        <v>8305</v>
      </c>
      <c r="Q3881" s="6">
        <f>E3881/D3881</f>
        <v>0</v>
      </c>
      <c r="R3881">
        <f>IFERROR(ROUND(E3881/N3881,0),0)</f>
        <v>0</v>
      </c>
      <c r="S3881" t="str">
        <f t="shared" si="242"/>
        <v>theater</v>
      </c>
      <c r="T3881" t="str">
        <f t="shared" si="243"/>
        <v>musical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0">
        <f t="shared" si="240"/>
        <v>41869.958333333336</v>
      </c>
      <c r="K3882">
        <v>1403724820</v>
      </c>
      <c r="L3882" s="10">
        <f t="shared" si="241"/>
        <v>41834.815046296295</v>
      </c>
      <c r="M3882" t="b">
        <v>0</v>
      </c>
      <c r="N3882">
        <v>17</v>
      </c>
      <c r="O3882" t="b">
        <v>0</v>
      </c>
      <c r="P3882" t="s">
        <v>8305</v>
      </c>
      <c r="Q3882" s="6">
        <f>E3882/D3882</f>
        <v>0.13066666666666665</v>
      </c>
      <c r="R3882">
        <f>IFERROR(ROUND(E3882/N3882,0),0)</f>
        <v>58</v>
      </c>
      <c r="S3882" t="str">
        <f t="shared" si="242"/>
        <v>theater</v>
      </c>
      <c r="T3882" t="str">
        <f t="shared" si="243"/>
        <v>musical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0">
        <f t="shared" si="240"/>
        <v>42805.018506944441</v>
      </c>
      <c r="K3883">
        <v>1484958399</v>
      </c>
      <c r="L3883" s="10">
        <f t="shared" si="241"/>
        <v>42775.018506944441</v>
      </c>
      <c r="M3883" t="b">
        <v>0</v>
      </c>
      <c r="N3883">
        <v>1</v>
      </c>
      <c r="O3883" t="b">
        <v>0</v>
      </c>
      <c r="P3883" t="s">
        <v>8305</v>
      </c>
      <c r="Q3883" s="6">
        <f>E3883/D3883</f>
        <v>0.05</v>
      </c>
      <c r="R3883">
        <f>IFERROR(ROUND(E3883/N3883,0),0)</f>
        <v>25</v>
      </c>
      <c r="S3883" t="str">
        <f t="shared" si="242"/>
        <v>theater</v>
      </c>
      <c r="T3883" t="str">
        <f t="shared" si="243"/>
        <v>musical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0">
        <f t="shared" si="240"/>
        <v>42419.960416666669</v>
      </c>
      <c r="K3884">
        <v>1451950570</v>
      </c>
      <c r="L3884" s="10">
        <f t="shared" si="241"/>
        <v>42392.983449074076</v>
      </c>
      <c r="M3884" t="b">
        <v>0</v>
      </c>
      <c r="N3884">
        <v>0</v>
      </c>
      <c r="O3884" t="b">
        <v>0</v>
      </c>
      <c r="P3884" t="s">
        <v>8305</v>
      </c>
      <c r="Q3884" s="6">
        <f>E3884/D3884</f>
        <v>0</v>
      </c>
      <c r="R3884">
        <f>IFERROR(ROUND(E3884/N3884,0),0)</f>
        <v>0</v>
      </c>
      <c r="S3884" t="str">
        <f t="shared" si="242"/>
        <v>theater</v>
      </c>
      <c r="T3884" t="str">
        <f t="shared" si="243"/>
        <v>musical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0">
        <f t="shared" si="240"/>
        <v>41903.602650462963</v>
      </c>
      <c r="K3885">
        <v>1407076069</v>
      </c>
      <c r="L3885" s="10">
        <f t="shared" si="241"/>
        <v>41873.602650462963</v>
      </c>
      <c r="M3885" t="b">
        <v>0</v>
      </c>
      <c r="N3885">
        <v>0</v>
      </c>
      <c r="O3885" t="b">
        <v>0</v>
      </c>
      <c r="P3885" t="s">
        <v>8305</v>
      </c>
      <c r="Q3885" s="6">
        <f>E3885/D3885</f>
        <v>0</v>
      </c>
      <c r="R3885">
        <f>IFERROR(ROUND(E3885/N3885,0),0)</f>
        <v>0</v>
      </c>
      <c r="S3885" t="str">
        <f t="shared" si="242"/>
        <v>theater</v>
      </c>
      <c r="T3885" t="str">
        <f t="shared" si="243"/>
        <v>musical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0">
        <f t="shared" si="240"/>
        <v>42109.749907407408</v>
      </c>
      <c r="K3886">
        <v>1425322792</v>
      </c>
      <c r="L3886" s="10">
        <f t="shared" si="241"/>
        <v>42084.791574074072</v>
      </c>
      <c r="M3886" t="b">
        <v>0</v>
      </c>
      <c r="N3886">
        <v>0</v>
      </c>
      <c r="O3886" t="b">
        <v>0</v>
      </c>
      <c r="P3886" t="s">
        <v>8305</v>
      </c>
      <c r="Q3886" s="6">
        <f>E3886/D3886</f>
        <v>0</v>
      </c>
      <c r="R3886">
        <f>IFERROR(ROUND(E3886/N3886,0),0)</f>
        <v>0</v>
      </c>
      <c r="S3886" t="str">
        <f t="shared" si="242"/>
        <v>theater</v>
      </c>
      <c r="T3886" t="str">
        <f t="shared" si="243"/>
        <v>musical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0">
        <f t="shared" si="240"/>
        <v>42518.951284722221</v>
      </c>
      <c r="K3887">
        <v>1460242191</v>
      </c>
      <c r="L3887" s="10">
        <f t="shared" si="241"/>
        <v>42488.951284722221</v>
      </c>
      <c r="M3887" t="b">
        <v>0</v>
      </c>
      <c r="N3887">
        <v>0</v>
      </c>
      <c r="O3887" t="b">
        <v>0</v>
      </c>
      <c r="P3887" t="s">
        <v>8305</v>
      </c>
      <c r="Q3887" s="6">
        <f>E3887/D3887</f>
        <v>0</v>
      </c>
      <c r="R3887">
        <f>IFERROR(ROUND(E3887/N3887,0),0)</f>
        <v>0</v>
      </c>
      <c r="S3887" t="str">
        <f t="shared" si="242"/>
        <v>theater</v>
      </c>
      <c r="T3887" t="str">
        <f t="shared" si="243"/>
        <v>musical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0">
        <f t="shared" si="240"/>
        <v>42003.228032407409</v>
      </c>
      <c r="K3888">
        <v>1415683702</v>
      </c>
      <c r="L3888" s="10">
        <f t="shared" si="241"/>
        <v>41973.228032407409</v>
      </c>
      <c r="M3888" t="b">
        <v>0</v>
      </c>
      <c r="N3888">
        <v>0</v>
      </c>
      <c r="O3888" t="b">
        <v>0</v>
      </c>
      <c r="P3888" t="s">
        <v>8305</v>
      </c>
      <c r="Q3888" s="6">
        <f>E3888/D3888</f>
        <v>0</v>
      </c>
      <c r="R3888">
        <f>IFERROR(ROUND(E3888/N3888,0),0)</f>
        <v>0</v>
      </c>
      <c r="S3888" t="str">
        <f t="shared" si="242"/>
        <v>theater</v>
      </c>
      <c r="T3888" t="str">
        <f t="shared" si="243"/>
        <v>musical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0">
        <f t="shared" si="240"/>
        <v>42144.916666666672</v>
      </c>
      <c r="K3889">
        <v>1426538129</v>
      </c>
      <c r="L3889" s="10">
        <f t="shared" si="241"/>
        <v>42098.857974537037</v>
      </c>
      <c r="M3889" t="b">
        <v>0</v>
      </c>
      <c r="N3889">
        <v>2</v>
      </c>
      <c r="O3889" t="b">
        <v>0</v>
      </c>
      <c r="P3889" t="s">
        <v>8305</v>
      </c>
      <c r="Q3889" s="6">
        <f>E3889/D3889</f>
        <v>1.7500000000000002E-2</v>
      </c>
      <c r="R3889">
        <f>IFERROR(ROUND(E3889/N3889,0),0)</f>
        <v>18</v>
      </c>
      <c r="S3889" t="str">
        <f t="shared" si="242"/>
        <v>theater</v>
      </c>
      <c r="T3889" t="str">
        <f t="shared" si="243"/>
        <v>musical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0">
        <f t="shared" si="240"/>
        <v>42811.545810185184</v>
      </c>
      <c r="K3890">
        <v>1485522358</v>
      </c>
      <c r="L3890" s="10">
        <f t="shared" si="241"/>
        <v>42781.545810185184</v>
      </c>
      <c r="M3890" t="b">
        <v>0</v>
      </c>
      <c r="N3890">
        <v>14</v>
      </c>
      <c r="O3890" t="b">
        <v>0</v>
      </c>
      <c r="P3890" t="s">
        <v>8271</v>
      </c>
      <c r="Q3890" s="6">
        <f>E3890/D3890</f>
        <v>0.27100000000000002</v>
      </c>
      <c r="R3890">
        <f>IFERROR(ROUND(E3890/N3890,0),0)</f>
        <v>39</v>
      </c>
      <c r="S3890" t="str">
        <f t="shared" si="242"/>
        <v>theater</v>
      </c>
      <c r="T3890" t="str">
        <f t="shared" si="243"/>
        <v>plays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0">
        <f t="shared" si="240"/>
        <v>42027.976388888885</v>
      </c>
      <c r="K3891">
        <v>1417651630</v>
      </c>
      <c r="L3891" s="10">
        <f t="shared" si="241"/>
        <v>41996.004976851851</v>
      </c>
      <c r="M3891" t="b">
        <v>0</v>
      </c>
      <c r="N3891">
        <v>9</v>
      </c>
      <c r="O3891" t="b">
        <v>0</v>
      </c>
      <c r="P3891" t="s">
        <v>8271</v>
      </c>
      <c r="Q3891" s="6">
        <f>E3891/D3891</f>
        <v>1.4749999999999999E-2</v>
      </c>
      <c r="R3891">
        <f>IFERROR(ROUND(E3891/N3891,0),0)</f>
        <v>13</v>
      </c>
      <c r="S3891" t="str">
        <f t="shared" si="242"/>
        <v>theater</v>
      </c>
      <c r="T3891" t="str">
        <f t="shared" si="243"/>
        <v>plays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0">
        <f t="shared" si="240"/>
        <v>42250.758611111116</v>
      </c>
      <c r="K3892">
        <v>1434478344</v>
      </c>
      <c r="L3892" s="10">
        <f t="shared" si="241"/>
        <v>42190.758611111116</v>
      </c>
      <c r="M3892" t="b">
        <v>0</v>
      </c>
      <c r="N3892">
        <v>8</v>
      </c>
      <c r="O3892" t="b">
        <v>0</v>
      </c>
      <c r="P3892" t="s">
        <v>8271</v>
      </c>
      <c r="Q3892" s="6">
        <f>E3892/D3892</f>
        <v>0.16826666666666668</v>
      </c>
      <c r="R3892">
        <f>IFERROR(ROUND(E3892/N3892,0),0)</f>
        <v>316</v>
      </c>
      <c r="S3892" t="str">
        <f t="shared" si="242"/>
        <v>theater</v>
      </c>
      <c r="T3892" t="str">
        <f t="shared" si="243"/>
        <v>plays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0">
        <f t="shared" si="240"/>
        <v>42105.207638888889</v>
      </c>
      <c r="K3893">
        <v>1424488244</v>
      </c>
      <c r="L3893" s="10">
        <f t="shared" si="241"/>
        <v>42075.1324537037</v>
      </c>
      <c r="M3893" t="b">
        <v>0</v>
      </c>
      <c r="N3893">
        <v>7</v>
      </c>
      <c r="O3893" t="b">
        <v>0</v>
      </c>
      <c r="P3893" t="s">
        <v>8271</v>
      </c>
      <c r="Q3893" s="6">
        <f>E3893/D3893</f>
        <v>0.32500000000000001</v>
      </c>
      <c r="R3893">
        <f>IFERROR(ROUND(E3893/N3893,0),0)</f>
        <v>37</v>
      </c>
      <c r="S3893" t="str">
        <f t="shared" si="242"/>
        <v>theater</v>
      </c>
      <c r="T3893" t="str">
        <f t="shared" si="243"/>
        <v>plays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0">
        <f t="shared" si="240"/>
        <v>41894.291666666664</v>
      </c>
      <c r="K3894">
        <v>1408203557</v>
      </c>
      <c r="L3894" s="10">
        <f t="shared" si="241"/>
        <v>41886.652280092589</v>
      </c>
      <c r="M3894" t="b">
        <v>0</v>
      </c>
      <c r="N3894">
        <v>0</v>
      </c>
      <c r="O3894" t="b">
        <v>0</v>
      </c>
      <c r="P3894" t="s">
        <v>8271</v>
      </c>
      <c r="Q3894" s="6">
        <f>E3894/D3894</f>
        <v>0</v>
      </c>
      <c r="R3894">
        <f>IFERROR(ROUND(E3894/N3894,0),0)</f>
        <v>0</v>
      </c>
      <c r="S3894" t="str">
        <f t="shared" si="242"/>
        <v>theater</v>
      </c>
      <c r="T3894" t="str">
        <f t="shared" si="243"/>
        <v>plays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0">
        <f t="shared" si="240"/>
        <v>41840.25</v>
      </c>
      <c r="K3895">
        <v>1400600840</v>
      </c>
      <c r="L3895" s="10">
        <f t="shared" si="241"/>
        <v>41798.657870370371</v>
      </c>
      <c r="M3895" t="b">
        <v>0</v>
      </c>
      <c r="N3895">
        <v>84</v>
      </c>
      <c r="O3895" t="b">
        <v>0</v>
      </c>
      <c r="P3895" t="s">
        <v>8271</v>
      </c>
      <c r="Q3895" s="6">
        <f>E3895/D3895</f>
        <v>0.2155</v>
      </c>
      <c r="R3895">
        <f>IFERROR(ROUND(E3895/N3895,0),0)</f>
        <v>128</v>
      </c>
      <c r="S3895" t="str">
        <f t="shared" si="242"/>
        <v>theater</v>
      </c>
      <c r="T3895" t="str">
        <f t="shared" si="243"/>
        <v>plays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0">
        <f t="shared" si="240"/>
        <v>42729.207638888889</v>
      </c>
      <c r="K3896">
        <v>1478386812</v>
      </c>
      <c r="L3896" s="10">
        <f t="shared" si="241"/>
        <v>42698.958472222221</v>
      </c>
      <c r="M3896" t="b">
        <v>0</v>
      </c>
      <c r="N3896">
        <v>11</v>
      </c>
      <c r="O3896" t="b">
        <v>0</v>
      </c>
      <c r="P3896" t="s">
        <v>8271</v>
      </c>
      <c r="Q3896" s="6">
        <f>E3896/D3896</f>
        <v>3.4666666666666665E-2</v>
      </c>
      <c r="R3896">
        <f>IFERROR(ROUND(E3896/N3896,0),0)</f>
        <v>47</v>
      </c>
      <c r="S3896" t="str">
        <f t="shared" si="242"/>
        <v>theater</v>
      </c>
      <c r="T3896" t="str">
        <f t="shared" si="243"/>
        <v>plays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0">
        <f t="shared" si="240"/>
        <v>42082.250208333338</v>
      </c>
      <c r="K3897">
        <v>1422424818</v>
      </c>
      <c r="L3897" s="10">
        <f t="shared" si="241"/>
        <v>42051.250208333338</v>
      </c>
      <c r="M3897" t="b">
        <v>0</v>
      </c>
      <c r="N3897">
        <v>1</v>
      </c>
      <c r="O3897" t="b">
        <v>0</v>
      </c>
      <c r="P3897" t="s">
        <v>8271</v>
      </c>
      <c r="Q3897" s="6">
        <f>E3897/D3897</f>
        <v>0.05</v>
      </c>
      <c r="R3897">
        <f>IFERROR(ROUND(E3897/N3897,0),0)</f>
        <v>50</v>
      </c>
      <c r="S3897" t="str">
        <f t="shared" si="242"/>
        <v>theater</v>
      </c>
      <c r="T3897" t="str">
        <f t="shared" si="243"/>
        <v>plays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0">
        <f t="shared" si="240"/>
        <v>41826.191875000004</v>
      </c>
      <c r="K3898">
        <v>1401770178</v>
      </c>
      <c r="L3898" s="10">
        <f t="shared" si="241"/>
        <v>41812.191875000004</v>
      </c>
      <c r="M3898" t="b">
        <v>0</v>
      </c>
      <c r="N3898">
        <v>4</v>
      </c>
      <c r="O3898" t="b">
        <v>0</v>
      </c>
      <c r="P3898" t="s">
        <v>8271</v>
      </c>
      <c r="Q3898" s="6">
        <f>E3898/D3898</f>
        <v>0.10625</v>
      </c>
      <c r="R3898">
        <f>IFERROR(ROUND(E3898/N3898,0),0)</f>
        <v>43</v>
      </c>
      <c r="S3898" t="str">
        <f t="shared" si="242"/>
        <v>theater</v>
      </c>
      <c r="T3898" t="str">
        <f t="shared" si="243"/>
        <v>plays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0">
        <f t="shared" si="240"/>
        <v>42031.87364583333</v>
      </c>
      <c r="K3899">
        <v>1418158683</v>
      </c>
      <c r="L3899" s="10">
        <f t="shared" si="241"/>
        <v>42001.87364583333</v>
      </c>
      <c r="M3899" t="b">
        <v>0</v>
      </c>
      <c r="N3899">
        <v>10</v>
      </c>
      <c r="O3899" t="b">
        <v>0</v>
      </c>
      <c r="P3899" t="s">
        <v>8271</v>
      </c>
      <c r="Q3899" s="6">
        <f>E3899/D3899</f>
        <v>0.17599999999999999</v>
      </c>
      <c r="R3899">
        <f>IFERROR(ROUND(E3899/N3899,0),0)</f>
        <v>44</v>
      </c>
      <c r="S3899" t="str">
        <f t="shared" si="242"/>
        <v>theater</v>
      </c>
      <c r="T3899" t="str">
        <f t="shared" si="243"/>
        <v>plays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0">
        <f t="shared" si="240"/>
        <v>42252.666666666672</v>
      </c>
      <c r="K3900">
        <v>1436355270</v>
      </c>
      <c r="L3900" s="10">
        <f t="shared" si="241"/>
        <v>42212.482291666667</v>
      </c>
      <c r="M3900" t="b">
        <v>0</v>
      </c>
      <c r="N3900">
        <v>16</v>
      </c>
      <c r="O3900" t="b">
        <v>0</v>
      </c>
      <c r="P3900" t="s">
        <v>8271</v>
      </c>
      <c r="Q3900" s="6">
        <f>E3900/D3900</f>
        <v>0.3256</v>
      </c>
      <c r="R3900">
        <f>IFERROR(ROUND(E3900/N3900,0),0)</f>
        <v>51</v>
      </c>
      <c r="S3900" t="str">
        <f t="shared" si="242"/>
        <v>theater</v>
      </c>
      <c r="T3900" t="str">
        <f t="shared" si="243"/>
        <v>plays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0">
        <f t="shared" si="240"/>
        <v>41882.775011574078</v>
      </c>
      <c r="K3901">
        <v>1406140561</v>
      </c>
      <c r="L3901" s="10">
        <f t="shared" si="241"/>
        <v>41862.775011574078</v>
      </c>
      <c r="M3901" t="b">
        <v>0</v>
      </c>
      <c r="N3901">
        <v>2</v>
      </c>
      <c r="O3901" t="b">
        <v>0</v>
      </c>
      <c r="P3901" t="s">
        <v>8271</v>
      </c>
      <c r="Q3901" s="6">
        <f>E3901/D3901</f>
        <v>1.2500000000000001E-2</v>
      </c>
      <c r="R3901">
        <f>IFERROR(ROUND(E3901/N3901,0),0)</f>
        <v>63</v>
      </c>
      <c r="S3901" t="str">
        <f t="shared" si="242"/>
        <v>theater</v>
      </c>
      <c r="T3901" t="str">
        <f t="shared" si="243"/>
        <v>plays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0">
        <f t="shared" si="240"/>
        <v>42185.092488425929</v>
      </c>
      <c r="K3902">
        <v>1431396791</v>
      </c>
      <c r="L3902" s="10">
        <f t="shared" si="241"/>
        <v>42155.092488425929</v>
      </c>
      <c r="M3902" t="b">
        <v>0</v>
      </c>
      <c r="N3902">
        <v>5</v>
      </c>
      <c r="O3902" t="b">
        <v>0</v>
      </c>
      <c r="P3902" t="s">
        <v>8271</v>
      </c>
      <c r="Q3902" s="6">
        <f>E3902/D3902</f>
        <v>5.3999999999999999E-2</v>
      </c>
      <c r="R3902">
        <f>IFERROR(ROUND(E3902/N3902,0),0)</f>
        <v>27</v>
      </c>
      <c r="S3902" t="str">
        <f t="shared" si="242"/>
        <v>theater</v>
      </c>
      <c r="T3902" t="str">
        <f t="shared" si="243"/>
        <v>plays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0">
        <f t="shared" si="240"/>
        <v>42376.826377314814</v>
      </c>
      <c r="K3903">
        <v>1447098599</v>
      </c>
      <c r="L3903" s="10">
        <f t="shared" si="241"/>
        <v>42336.826377314814</v>
      </c>
      <c r="M3903" t="b">
        <v>0</v>
      </c>
      <c r="N3903">
        <v>1</v>
      </c>
      <c r="O3903" t="b">
        <v>0</v>
      </c>
      <c r="P3903" t="s">
        <v>8271</v>
      </c>
      <c r="Q3903" s="6">
        <f>E3903/D3903</f>
        <v>8.3333333333333332E-3</v>
      </c>
      <c r="R3903">
        <f>IFERROR(ROUND(E3903/N3903,0),0)</f>
        <v>25</v>
      </c>
      <c r="S3903" t="str">
        <f t="shared" si="242"/>
        <v>theater</v>
      </c>
      <c r="T3903" t="str">
        <f t="shared" si="243"/>
        <v>plays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0">
        <f t="shared" si="240"/>
        <v>42707.509745370371</v>
      </c>
      <c r="K3904">
        <v>1476962042</v>
      </c>
      <c r="L3904" s="10">
        <f t="shared" si="241"/>
        <v>42682.468078703707</v>
      </c>
      <c r="M3904" t="b">
        <v>0</v>
      </c>
      <c r="N3904">
        <v>31</v>
      </c>
      <c r="O3904" t="b">
        <v>0</v>
      </c>
      <c r="P3904" t="s">
        <v>8271</v>
      </c>
      <c r="Q3904" s="6">
        <f>E3904/D3904</f>
        <v>0.48833333333333334</v>
      </c>
      <c r="R3904">
        <f>IFERROR(ROUND(E3904/N3904,0),0)</f>
        <v>47</v>
      </c>
      <c r="S3904" t="str">
        <f t="shared" si="242"/>
        <v>theater</v>
      </c>
      <c r="T3904" t="str">
        <f t="shared" si="243"/>
        <v>plays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0">
        <f t="shared" si="240"/>
        <v>42249.818055555559</v>
      </c>
      <c r="K3905">
        <v>1435709765</v>
      </c>
      <c r="L3905" s="10">
        <f t="shared" si="241"/>
        <v>42205.01116898148</v>
      </c>
      <c r="M3905" t="b">
        <v>0</v>
      </c>
      <c r="N3905">
        <v>0</v>
      </c>
      <c r="O3905" t="b">
        <v>0</v>
      </c>
      <c r="P3905" t="s">
        <v>8271</v>
      </c>
      <c r="Q3905" s="6">
        <f>E3905/D3905</f>
        <v>0</v>
      </c>
      <c r="R3905">
        <f>IFERROR(ROUND(E3905/N3905,0),0)</f>
        <v>0</v>
      </c>
      <c r="S3905" t="str">
        <f t="shared" si="242"/>
        <v>theater</v>
      </c>
      <c r="T3905" t="str">
        <f t="shared" si="243"/>
        <v>plays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0">
        <f t="shared" si="240"/>
        <v>42128.211111111115</v>
      </c>
      <c r="K3906">
        <v>1427866200</v>
      </c>
      <c r="L3906" s="10">
        <f t="shared" si="241"/>
        <v>42114.229166666672</v>
      </c>
      <c r="M3906" t="b">
        <v>0</v>
      </c>
      <c r="N3906">
        <v>2</v>
      </c>
      <c r="O3906" t="b">
        <v>0</v>
      </c>
      <c r="P3906" t="s">
        <v>8271</v>
      </c>
      <c r="Q3906" s="6">
        <f>E3906/D3906</f>
        <v>2.9999999999999997E-4</v>
      </c>
      <c r="R3906">
        <f>IFERROR(ROUND(E3906/N3906,0),0)</f>
        <v>2</v>
      </c>
      <c r="S3906" t="str">
        <f t="shared" si="242"/>
        <v>theater</v>
      </c>
      <c r="T3906" t="str">
        <f t="shared" si="243"/>
        <v>plays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0">
        <f t="shared" ref="J3907:J3970" si="244">(I3907/86400)+25569+(-5+24)</f>
        <v>42185.958333333328</v>
      </c>
      <c r="K3907">
        <v>1430405903</v>
      </c>
      <c r="L3907" s="10">
        <f t="shared" ref="L3907:L3970" si="245">(K3907/86400)+25569+(-5+24)</f>
        <v>42143.623877314814</v>
      </c>
      <c r="M3907" t="b">
        <v>0</v>
      </c>
      <c r="N3907">
        <v>7</v>
      </c>
      <c r="O3907" t="b">
        <v>0</v>
      </c>
      <c r="P3907" t="s">
        <v>8271</v>
      </c>
      <c r="Q3907" s="6">
        <f>E3907/D3907</f>
        <v>0.11533333333333333</v>
      </c>
      <c r="R3907">
        <f>IFERROR(ROUND(E3907/N3907,0),0)</f>
        <v>25</v>
      </c>
      <c r="S3907" t="str">
        <f t="shared" ref="S3907:S3970" si="246">LEFT(P3907,FIND("/",P3907)-1)</f>
        <v>theater</v>
      </c>
      <c r="T3907" t="str">
        <f t="shared" ref="T3907:T3970" si="247">RIGHT(P3907,LEN(P3907)-FIND("/",P3907))</f>
        <v>plays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0">
        <f t="shared" si="244"/>
        <v>42200.559027777781</v>
      </c>
      <c r="K3908">
        <v>1432072893</v>
      </c>
      <c r="L3908" s="10">
        <f t="shared" si="245"/>
        <v>42162.917743055557</v>
      </c>
      <c r="M3908" t="b">
        <v>0</v>
      </c>
      <c r="N3908">
        <v>16</v>
      </c>
      <c r="O3908" t="b">
        <v>0</v>
      </c>
      <c r="P3908" t="s">
        <v>8271</v>
      </c>
      <c r="Q3908" s="6">
        <f>E3908/D3908</f>
        <v>0.67333333333333334</v>
      </c>
      <c r="R3908">
        <f>IFERROR(ROUND(E3908/N3908,0),0)</f>
        <v>63</v>
      </c>
      <c r="S3908" t="str">
        <f t="shared" si="246"/>
        <v>theater</v>
      </c>
      <c r="T3908" t="str">
        <f t="shared" si="247"/>
        <v>plays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0">
        <f t="shared" si="244"/>
        <v>41957.838888888888</v>
      </c>
      <c r="K3909">
        <v>1411587606</v>
      </c>
      <c r="L3909" s="10">
        <f t="shared" si="245"/>
        <v>41925.819513888891</v>
      </c>
      <c r="M3909" t="b">
        <v>0</v>
      </c>
      <c r="N3909">
        <v>4</v>
      </c>
      <c r="O3909" t="b">
        <v>0</v>
      </c>
      <c r="P3909" t="s">
        <v>8271</v>
      </c>
      <c r="Q3909" s="6">
        <f>E3909/D3909</f>
        <v>0.153</v>
      </c>
      <c r="R3909">
        <f>IFERROR(ROUND(E3909/N3909,0),0)</f>
        <v>38</v>
      </c>
      <c r="S3909" t="str">
        <f t="shared" si="246"/>
        <v>theater</v>
      </c>
      <c r="T3909" t="str">
        <f t="shared" si="247"/>
        <v>plays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0">
        <f t="shared" si="244"/>
        <v>41868.135370370372</v>
      </c>
      <c r="K3910">
        <v>1405307696</v>
      </c>
      <c r="L3910" s="10">
        <f t="shared" si="245"/>
        <v>41853.135370370372</v>
      </c>
      <c r="M3910" t="b">
        <v>0</v>
      </c>
      <c r="N3910">
        <v>4</v>
      </c>
      <c r="O3910" t="b">
        <v>0</v>
      </c>
      <c r="P3910" t="s">
        <v>8271</v>
      </c>
      <c r="Q3910" s="6">
        <f>E3910/D3910</f>
        <v>8.666666666666667E-2</v>
      </c>
      <c r="R3910">
        <f>IFERROR(ROUND(E3910/N3910,0),0)</f>
        <v>16</v>
      </c>
      <c r="S3910" t="str">
        <f t="shared" si="246"/>
        <v>theater</v>
      </c>
      <c r="T3910" t="str">
        <f t="shared" si="247"/>
        <v>plays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0">
        <f t="shared" si="244"/>
        <v>41912.359282407408</v>
      </c>
      <c r="K3911">
        <v>1407832642</v>
      </c>
      <c r="L3911" s="10">
        <f t="shared" si="245"/>
        <v>41882.359282407408</v>
      </c>
      <c r="M3911" t="b">
        <v>0</v>
      </c>
      <c r="N3911">
        <v>4</v>
      </c>
      <c r="O3911" t="b">
        <v>0</v>
      </c>
      <c r="P3911" t="s">
        <v>8271</v>
      </c>
      <c r="Q3911" s="6">
        <f>E3911/D3911</f>
        <v>2.2499999999999998E-3</v>
      </c>
      <c r="R3911">
        <f>IFERROR(ROUND(E3911/N3911,0),0)</f>
        <v>34</v>
      </c>
      <c r="S3911" t="str">
        <f t="shared" si="246"/>
        <v>theater</v>
      </c>
      <c r="T3911" t="str">
        <f t="shared" si="247"/>
        <v>plays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0">
        <f t="shared" si="244"/>
        <v>42273.756909722222</v>
      </c>
      <c r="K3912">
        <v>1439057397</v>
      </c>
      <c r="L3912" s="10">
        <f t="shared" si="245"/>
        <v>42243.756909722222</v>
      </c>
      <c r="M3912" t="b">
        <v>0</v>
      </c>
      <c r="N3912">
        <v>3</v>
      </c>
      <c r="O3912" t="b">
        <v>0</v>
      </c>
      <c r="P3912" t="s">
        <v>8271</v>
      </c>
      <c r="Q3912" s="6">
        <f>E3912/D3912</f>
        <v>3.0833333333333334E-2</v>
      </c>
      <c r="R3912">
        <f>IFERROR(ROUND(E3912/N3912,0),0)</f>
        <v>62</v>
      </c>
      <c r="S3912" t="str">
        <f t="shared" si="246"/>
        <v>theater</v>
      </c>
      <c r="T3912" t="str">
        <f t="shared" si="247"/>
        <v>plays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0">
        <f t="shared" si="244"/>
        <v>41988.853900462964</v>
      </c>
      <c r="K3913">
        <v>1414438177</v>
      </c>
      <c r="L3913" s="10">
        <f t="shared" si="245"/>
        <v>41958.8122337963</v>
      </c>
      <c r="M3913" t="b">
        <v>0</v>
      </c>
      <c r="N3913">
        <v>36</v>
      </c>
      <c r="O3913" t="b">
        <v>0</v>
      </c>
      <c r="P3913" t="s">
        <v>8271</v>
      </c>
      <c r="Q3913" s="6">
        <f>E3913/D3913</f>
        <v>0.37412499999999999</v>
      </c>
      <c r="R3913">
        <f>IFERROR(ROUND(E3913/N3913,0),0)</f>
        <v>83</v>
      </c>
      <c r="S3913" t="str">
        <f t="shared" si="246"/>
        <v>theater</v>
      </c>
      <c r="T3913" t="str">
        <f t="shared" si="247"/>
        <v>plays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0">
        <f t="shared" si="244"/>
        <v>42138.190972222219</v>
      </c>
      <c r="K3914">
        <v>1424759330</v>
      </c>
      <c r="L3914" s="10">
        <f t="shared" si="245"/>
        <v>42078.270023148143</v>
      </c>
      <c r="M3914" t="b">
        <v>0</v>
      </c>
      <c r="N3914">
        <v>1</v>
      </c>
      <c r="O3914" t="b">
        <v>0</v>
      </c>
      <c r="P3914" t="s">
        <v>8271</v>
      </c>
      <c r="Q3914" s="6">
        <f>E3914/D3914</f>
        <v>6.666666666666667E-5</v>
      </c>
      <c r="R3914">
        <f>IFERROR(ROUND(E3914/N3914,0),0)</f>
        <v>1</v>
      </c>
      <c r="S3914" t="str">
        <f t="shared" si="246"/>
        <v>theater</v>
      </c>
      <c r="T3914" t="str">
        <f t="shared" si="247"/>
        <v>plays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0">
        <f t="shared" si="244"/>
        <v>42357.252881944441</v>
      </c>
      <c r="K3915">
        <v>1446267849</v>
      </c>
      <c r="L3915" s="10">
        <f t="shared" si="245"/>
        <v>42327.211215277777</v>
      </c>
      <c r="M3915" t="b">
        <v>0</v>
      </c>
      <c r="N3915">
        <v>7</v>
      </c>
      <c r="O3915" t="b">
        <v>0</v>
      </c>
      <c r="P3915" t="s">
        <v>8271</v>
      </c>
      <c r="Q3915" s="6">
        <f>E3915/D3915</f>
        <v>0.1</v>
      </c>
      <c r="R3915">
        <f>IFERROR(ROUND(E3915/N3915,0),0)</f>
        <v>143</v>
      </c>
      <c r="S3915" t="str">
        <f t="shared" si="246"/>
        <v>theater</v>
      </c>
      <c r="T3915" t="str">
        <f t="shared" si="247"/>
        <v>plays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0">
        <f t="shared" si="244"/>
        <v>42153.957638888889</v>
      </c>
      <c r="K3916">
        <v>1429558756</v>
      </c>
      <c r="L3916" s="10">
        <f t="shared" si="245"/>
        <v>42133.818935185191</v>
      </c>
      <c r="M3916" t="b">
        <v>0</v>
      </c>
      <c r="N3916">
        <v>27</v>
      </c>
      <c r="O3916" t="b">
        <v>0</v>
      </c>
      <c r="P3916" t="s">
        <v>8271</v>
      </c>
      <c r="Q3916" s="6">
        <f>E3916/D3916</f>
        <v>0.36359999999999998</v>
      </c>
      <c r="R3916">
        <f>IFERROR(ROUND(E3916/N3916,0),0)</f>
        <v>34</v>
      </c>
      <c r="S3916" t="str">
        <f t="shared" si="246"/>
        <v>theater</v>
      </c>
      <c r="T3916" t="str">
        <f t="shared" si="247"/>
        <v>plays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0">
        <f t="shared" si="244"/>
        <v>42541.98505787037</v>
      </c>
      <c r="K3917">
        <v>1462232309</v>
      </c>
      <c r="L3917" s="10">
        <f t="shared" si="245"/>
        <v>42511.98505787037</v>
      </c>
      <c r="M3917" t="b">
        <v>0</v>
      </c>
      <c r="N3917">
        <v>1</v>
      </c>
      <c r="O3917" t="b">
        <v>0</v>
      </c>
      <c r="P3917" t="s">
        <v>8271</v>
      </c>
      <c r="Q3917" s="6">
        <f>E3917/D3917</f>
        <v>3.3333333333333335E-3</v>
      </c>
      <c r="R3917">
        <f>IFERROR(ROUND(E3917/N3917,0),0)</f>
        <v>5</v>
      </c>
      <c r="S3917" t="str">
        <f t="shared" si="246"/>
        <v>theater</v>
      </c>
      <c r="T3917" t="str">
        <f t="shared" si="247"/>
        <v>plays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0">
        <f t="shared" si="244"/>
        <v>42543.471666666665</v>
      </c>
      <c r="K3918">
        <v>1462360752</v>
      </c>
      <c r="L3918" s="10">
        <f t="shared" si="245"/>
        <v>42513.471666666665</v>
      </c>
      <c r="M3918" t="b">
        <v>0</v>
      </c>
      <c r="N3918">
        <v>0</v>
      </c>
      <c r="O3918" t="b">
        <v>0</v>
      </c>
      <c r="P3918" t="s">
        <v>8271</v>
      </c>
      <c r="Q3918" s="6">
        <f>E3918/D3918</f>
        <v>0</v>
      </c>
      <c r="R3918">
        <f>IFERROR(ROUND(E3918/N3918,0),0)</f>
        <v>0</v>
      </c>
      <c r="S3918" t="str">
        <f t="shared" si="246"/>
        <v>theater</v>
      </c>
      <c r="T3918" t="str">
        <f t="shared" si="247"/>
        <v>plays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0">
        <f t="shared" si="244"/>
        <v>41912.527326388888</v>
      </c>
      <c r="K3919">
        <v>1407847161</v>
      </c>
      <c r="L3919" s="10">
        <f t="shared" si="245"/>
        <v>41882.527326388888</v>
      </c>
      <c r="M3919" t="b">
        <v>0</v>
      </c>
      <c r="N3919">
        <v>1</v>
      </c>
      <c r="O3919" t="b">
        <v>0</v>
      </c>
      <c r="P3919" t="s">
        <v>8271</v>
      </c>
      <c r="Q3919" s="6">
        <f>E3919/D3919</f>
        <v>2.8571428571428571E-3</v>
      </c>
      <c r="R3919">
        <f>IFERROR(ROUND(E3919/N3919,0),0)</f>
        <v>10</v>
      </c>
      <c r="S3919" t="str">
        <f t="shared" si="246"/>
        <v>theater</v>
      </c>
      <c r="T3919" t="str">
        <f t="shared" si="247"/>
        <v>plays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0">
        <f t="shared" si="244"/>
        <v>41874.666666666664</v>
      </c>
      <c r="K3920">
        <v>1406131023</v>
      </c>
      <c r="L3920" s="10">
        <f t="shared" si="245"/>
        <v>41862.664618055554</v>
      </c>
      <c r="M3920" t="b">
        <v>0</v>
      </c>
      <c r="N3920">
        <v>3</v>
      </c>
      <c r="O3920" t="b">
        <v>0</v>
      </c>
      <c r="P3920" t="s">
        <v>8271</v>
      </c>
      <c r="Q3920" s="6">
        <f>E3920/D3920</f>
        <v>2E-3</v>
      </c>
      <c r="R3920">
        <f>IFERROR(ROUND(E3920/N3920,0),0)</f>
        <v>40</v>
      </c>
      <c r="S3920" t="str">
        <f t="shared" si="246"/>
        <v>theater</v>
      </c>
      <c r="T3920" t="str">
        <f t="shared" si="247"/>
        <v>plays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0">
        <f t="shared" si="244"/>
        <v>42406</v>
      </c>
      <c r="K3921">
        <v>1450628773</v>
      </c>
      <c r="L3921" s="10">
        <f t="shared" si="245"/>
        <v>42377.684872685189</v>
      </c>
      <c r="M3921" t="b">
        <v>0</v>
      </c>
      <c r="N3921">
        <v>3</v>
      </c>
      <c r="O3921" t="b">
        <v>0</v>
      </c>
      <c r="P3921" t="s">
        <v>8271</v>
      </c>
      <c r="Q3921" s="6">
        <f>E3921/D3921</f>
        <v>1.7999999999999999E-2</v>
      </c>
      <c r="R3921">
        <f>IFERROR(ROUND(E3921/N3921,0),0)</f>
        <v>30</v>
      </c>
      <c r="S3921" t="str">
        <f t="shared" si="246"/>
        <v>theater</v>
      </c>
      <c r="T3921" t="str">
        <f t="shared" si="247"/>
        <v>plays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0">
        <f t="shared" si="244"/>
        <v>42706.428935185184</v>
      </c>
      <c r="K3922">
        <v>1476436660</v>
      </c>
      <c r="L3922" s="10">
        <f t="shared" si="245"/>
        <v>42676.38726851852</v>
      </c>
      <c r="M3922" t="b">
        <v>0</v>
      </c>
      <c r="N3922">
        <v>3</v>
      </c>
      <c r="O3922" t="b">
        <v>0</v>
      </c>
      <c r="P3922" t="s">
        <v>8271</v>
      </c>
      <c r="Q3922" s="6">
        <f>E3922/D3922</f>
        <v>5.3999999999999999E-2</v>
      </c>
      <c r="R3922">
        <f>IFERROR(ROUND(E3922/N3922,0),0)</f>
        <v>45</v>
      </c>
      <c r="S3922" t="str">
        <f t="shared" si="246"/>
        <v>theater</v>
      </c>
      <c r="T3922" t="str">
        <f t="shared" si="247"/>
        <v>plays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0">
        <f t="shared" si="244"/>
        <v>41957.75</v>
      </c>
      <c r="K3923">
        <v>1413291655</v>
      </c>
      <c r="L3923" s="10">
        <f t="shared" si="245"/>
        <v>41945.542303240742</v>
      </c>
      <c r="M3923" t="b">
        <v>0</v>
      </c>
      <c r="N3923">
        <v>0</v>
      </c>
      <c r="O3923" t="b">
        <v>0</v>
      </c>
      <c r="P3923" t="s">
        <v>8271</v>
      </c>
      <c r="Q3923" s="6">
        <f>E3923/D3923</f>
        <v>0</v>
      </c>
      <c r="R3923">
        <f>IFERROR(ROUND(E3923/N3923,0),0)</f>
        <v>0</v>
      </c>
      <c r="S3923" t="str">
        <f t="shared" si="246"/>
        <v>theater</v>
      </c>
      <c r="T3923" t="str">
        <f t="shared" si="247"/>
        <v>plays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0">
        <f t="shared" si="244"/>
        <v>42084.958333333328</v>
      </c>
      <c r="K3924">
        <v>1421432810</v>
      </c>
      <c r="L3924" s="10">
        <f t="shared" si="245"/>
        <v>42039.768634259264</v>
      </c>
      <c r="M3924" t="b">
        <v>0</v>
      </c>
      <c r="N3924">
        <v>6</v>
      </c>
      <c r="O3924" t="b">
        <v>0</v>
      </c>
      <c r="P3924" t="s">
        <v>8271</v>
      </c>
      <c r="Q3924" s="6">
        <f>E3924/D3924</f>
        <v>8.1333333333333327E-2</v>
      </c>
      <c r="R3924">
        <f>IFERROR(ROUND(E3924/N3924,0),0)</f>
        <v>10</v>
      </c>
      <c r="S3924" t="str">
        <f t="shared" si="246"/>
        <v>theater</v>
      </c>
      <c r="T3924" t="str">
        <f t="shared" si="247"/>
        <v>plays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0">
        <f t="shared" si="244"/>
        <v>42122.979988425926</v>
      </c>
      <c r="K3925">
        <v>1426203071</v>
      </c>
      <c r="L3925" s="10">
        <f t="shared" si="245"/>
        <v>42094.979988425926</v>
      </c>
      <c r="M3925" t="b">
        <v>0</v>
      </c>
      <c r="N3925">
        <v>17</v>
      </c>
      <c r="O3925" t="b">
        <v>0</v>
      </c>
      <c r="P3925" t="s">
        <v>8271</v>
      </c>
      <c r="Q3925" s="6">
        <f>E3925/D3925</f>
        <v>0.12034782608695652</v>
      </c>
      <c r="R3925">
        <f>IFERROR(ROUND(E3925/N3925,0),0)</f>
        <v>81</v>
      </c>
      <c r="S3925" t="str">
        <f t="shared" si="246"/>
        <v>theater</v>
      </c>
      <c r="T3925" t="str">
        <f t="shared" si="247"/>
        <v>plays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0">
        <f t="shared" si="244"/>
        <v>41835.959745370368</v>
      </c>
      <c r="K3926">
        <v>1401231722</v>
      </c>
      <c r="L3926" s="10">
        <f t="shared" si="245"/>
        <v>41805.959745370368</v>
      </c>
      <c r="M3926" t="b">
        <v>0</v>
      </c>
      <c r="N3926">
        <v>40</v>
      </c>
      <c r="O3926" t="b">
        <v>0</v>
      </c>
      <c r="P3926" t="s">
        <v>8271</v>
      </c>
      <c r="Q3926" s="6">
        <f>E3926/D3926</f>
        <v>0.15266666666666667</v>
      </c>
      <c r="R3926">
        <f>IFERROR(ROUND(E3926/N3926,0),0)</f>
        <v>57</v>
      </c>
      <c r="S3926" t="str">
        <f t="shared" si="246"/>
        <v>theater</v>
      </c>
      <c r="T3926" t="str">
        <f t="shared" si="247"/>
        <v>plays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0">
        <f t="shared" si="244"/>
        <v>41869.870821759258</v>
      </c>
      <c r="K3927">
        <v>1404161639</v>
      </c>
      <c r="L3927" s="10">
        <f t="shared" si="245"/>
        <v>41839.870821759258</v>
      </c>
      <c r="M3927" t="b">
        <v>0</v>
      </c>
      <c r="N3927">
        <v>3</v>
      </c>
      <c r="O3927" t="b">
        <v>0</v>
      </c>
      <c r="P3927" t="s">
        <v>8271</v>
      </c>
      <c r="Q3927" s="6">
        <f>E3927/D3927</f>
        <v>0.1</v>
      </c>
      <c r="R3927">
        <f>IFERROR(ROUND(E3927/N3927,0),0)</f>
        <v>5</v>
      </c>
      <c r="S3927" t="str">
        <f t="shared" si="246"/>
        <v>theater</v>
      </c>
      <c r="T3927" t="str">
        <f t="shared" si="247"/>
        <v>plays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0">
        <f t="shared" si="244"/>
        <v>42019.085046296299</v>
      </c>
      <c r="K3928">
        <v>1417053748</v>
      </c>
      <c r="L3928" s="10">
        <f t="shared" si="245"/>
        <v>41989.085046296299</v>
      </c>
      <c r="M3928" t="b">
        <v>0</v>
      </c>
      <c r="N3928">
        <v>1</v>
      </c>
      <c r="O3928" t="b">
        <v>0</v>
      </c>
      <c r="P3928" t="s">
        <v>8271</v>
      </c>
      <c r="Q3928" s="6">
        <f>E3928/D3928</f>
        <v>3.0000000000000001E-3</v>
      </c>
      <c r="R3928">
        <f>IFERROR(ROUND(E3928/N3928,0),0)</f>
        <v>15</v>
      </c>
      <c r="S3928" t="str">
        <f t="shared" si="246"/>
        <v>theater</v>
      </c>
      <c r="T3928" t="str">
        <f t="shared" si="247"/>
        <v>plays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0">
        <f t="shared" si="244"/>
        <v>41879.267407407409</v>
      </c>
      <c r="K3929">
        <v>1404973504</v>
      </c>
      <c r="L3929" s="10">
        <f t="shared" si="245"/>
        <v>41849.267407407409</v>
      </c>
      <c r="M3929" t="b">
        <v>0</v>
      </c>
      <c r="N3929">
        <v>2</v>
      </c>
      <c r="O3929" t="b">
        <v>0</v>
      </c>
      <c r="P3929" t="s">
        <v>8271</v>
      </c>
      <c r="Q3929" s="6">
        <f>E3929/D3929</f>
        <v>0.01</v>
      </c>
      <c r="R3929">
        <f>IFERROR(ROUND(E3929/N3929,0),0)</f>
        <v>13</v>
      </c>
      <c r="S3929" t="str">
        <f t="shared" si="246"/>
        <v>theater</v>
      </c>
      <c r="T3929" t="str">
        <f t="shared" si="247"/>
        <v>plays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0">
        <f t="shared" si="244"/>
        <v>42312.207638888889</v>
      </c>
      <c r="K3930">
        <v>1442593427</v>
      </c>
      <c r="L3930" s="10">
        <f t="shared" si="245"/>
        <v>42284.683182870373</v>
      </c>
      <c r="M3930" t="b">
        <v>0</v>
      </c>
      <c r="N3930">
        <v>7</v>
      </c>
      <c r="O3930" t="b">
        <v>0</v>
      </c>
      <c r="P3930" t="s">
        <v>8271</v>
      </c>
      <c r="Q3930" s="6">
        <f>E3930/D3930</f>
        <v>0.13020000000000001</v>
      </c>
      <c r="R3930">
        <f>IFERROR(ROUND(E3930/N3930,0),0)</f>
        <v>93</v>
      </c>
      <c r="S3930" t="str">
        <f t="shared" si="246"/>
        <v>theater</v>
      </c>
      <c r="T3930" t="str">
        <f t="shared" si="247"/>
        <v>plays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0">
        <f t="shared" si="244"/>
        <v>42650.827141203699</v>
      </c>
      <c r="K3931">
        <v>1471636265</v>
      </c>
      <c r="L3931" s="10">
        <f t="shared" si="245"/>
        <v>42620.827141203699</v>
      </c>
      <c r="M3931" t="b">
        <v>0</v>
      </c>
      <c r="N3931">
        <v>14</v>
      </c>
      <c r="O3931" t="b">
        <v>0</v>
      </c>
      <c r="P3931" t="s">
        <v>8271</v>
      </c>
      <c r="Q3931" s="6">
        <f>E3931/D3931</f>
        <v>2.265E-2</v>
      </c>
      <c r="R3931">
        <f>IFERROR(ROUND(E3931/N3931,0),0)</f>
        <v>32</v>
      </c>
      <c r="S3931" t="str">
        <f t="shared" si="246"/>
        <v>theater</v>
      </c>
      <c r="T3931" t="str">
        <f t="shared" si="247"/>
        <v>plays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0">
        <f t="shared" si="244"/>
        <v>42480.25</v>
      </c>
      <c r="K3932">
        <v>1457078868</v>
      </c>
      <c r="L3932" s="10">
        <f t="shared" si="245"/>
        <v>42452.338749999995</v>
      </c>
      <c r="M3932" t="b">
        <v>0</v>
      </c>
      <c r="N3932">
        <v>0</v>
      </c>
      <c r="O3932" t="b">
        <v>0</v>
      </c>
      <c r="P3932" t="s">
        <v>8271</v>
      </c>
      <c r="Q3932" s="6">
        <f>E3932/D3932</f>
        <v>0</v>
      </c>
      <c r="R3932">
        <f>IFERROR(ROUND(E3932/N3932,0),0)</f>
        <v>0</v>
      </c>
      <c r="S3932" t="str">
        <f t="shared" si="246"/>
        <v>theater</v>
      </c>
      <c r="T3932" t="str">
        <f t="shared" si="247"/>
        <v>plays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0">
        <f t="shared" si="244"/>
        <v>42272.151701388888</v>
      </c>
      <c r="K3933">
        <v>1439350707</v>
      </c>
      <c r="L3933" s="10">
        <f t="shared" si="245"/>
        <v>42247.151701388888</v>
      </c>
      <c r="M3933" t="b">
        <v>0</v>
      </c>
      <c r="N3933">
        <v>0</v>
      </c>
      <c r="O3933" t="b">
        <v>0</v>
      </c>
      <c r="P3933" t="s">
        <v>8271</v>
      </c>
      <c r="Q3933" s="6">
        <f>E3933/D3933</f>
        <v>0</v>
      </c>
      <c r="R3933">
        <f>IFERROR(ROUND(E3933/N3933,0),0)</f>
        <v>0</v>
      </c>
      <c r="S3933" t="str">
        <f t="shared" si="246"/>
        <v>theater</v>
      </c>
      <c r="T3933" t="str">
        <f t="shared" si="247"/>
        <v>plays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0">
        <f t="shared" si="244"/>
        <v>42464.126898148148</v>
      </c>
      <c r="K3934">
        <v>1455508964</v>
      </c>
      <c r="L3934" s="10">
        <f t="shared" si="245"/>
        <v>42434.168564814812</v>
      </c>
      <c r="M3934" t="b">
        <v>0</v>
      </c>
      <c r="N3934">
        <v>1</v>
      </c>
      <c r="O3934" t="b">
        <v>0</v>
      </c>
      <c r="P3934" t="s">
        <v>8271</v>
      </c>
      <c r="Q3934" s="6">
        <f>E3934/D3934</f>
        <v>8.3333333333333331E-5</v>
      </c>
      <c r="R3934">
        <f>IFERROR(ROUND(E3934/N3934,0),0)</f>
        <v>1</v>
      </c>
      <c r="S3934" t="str">
        <f t="shared" si="246"/>
        <v>theater</v>
      </c>
      <c r="T3934" t="str">
        <f t="shared" si="247"/>
        <v>plays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0">
        <f t="shared" si="244"/>
        <v>42587.029861111107</v>
      </c>
      <c r="K3935">
        <v>1466205262</v>
      </c>
      <c r="L3935" s="10">
        <f t="shared" si="245"/>
        <v>42557.968310185184</v>
      </c>
      <c r="M3935" t="b">
        <v>0</v>
      </c>
      <c r="N3935">
        <v>12</v>
      </c>
      <c r="O3935" t="b">
        <v>0</v>
      </c>
      <c r="P3935" t="s">
        <v>8271</v>
      </c>
      <c r="Q3935" s="6">
        <f>E3935/D3935</f>
        <v>0.15742857142857142</v>
      </c>
      <c r="R3935">
        <f>IFERROR(ROUND(E3935/N3935,0),0)</f>
        <v>92</v>
      </c>
      <c r="S3935" t="str">
        <f t="shared" si="246"/>
        <v>theater</v>
      </c>
      <c r="T3935" t="str">
        <f t="shared" si="247"/>
        <v>plays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0">
        <f t="shared" si="244"/>
        <v>42297.541666666672</v>
      </c>
      <c r="K3936">
        <v>1439827639</v>
      </c>
      <c r="L3936" s="10">
        <f t="shared" si="245"/>
        <v>42252.671747685185</v>
      </c>
      <c r="M3936" t="b">
        <v>0</v>
      </c>
      <c r="N3936">
        <v>12</v>
      </c>
      <c r="O3936" t="b">
        <v>0</v>
      </c>
      <c r="P3936" t="s">
        <v>8271</v>
      </c>
      <c r="Q3936" s="6">
        <f>E3936/D3936</f>
        <v>0.11</v>
      </c>
      <c r="R3936">
        <f>IFERROR(ROUND(E3936/N3936,0),0)</f>
        <v>46</v>
      </c>
      <c r="S3936" t="str">
        <f t="shared" si="246"/>
        <v>theater</v>
      </c>
      <c r="T3936" t="str">
        <f t="shared" si="247"/>
        <v>plays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0">
        <f t="shared" si="244"/>
        <v>42300.656782407408</v>
      </c>
      <c r="K3937">
        <v>1438789546</v>
      </c>
      <c r="L3937" s="10">
        <f t="shared" si="245"/>
        <v>42240.656782407408</v>
      </c>
      <c r="M3937" t="b">
        <v>0</v>
      </c>
      <c r="N3937">
        <v>23</v>
      </c>
      <c r="O3937" t="b">
        <v>0</v>
      </c>
      <c r="P3937" t="s">
        <v>8271</v>
      </c>
      <c r="Q3937" s="6">
        <f>E3937/D3937</f>
        <v>0.43833333333333335</v>
      </c>
      <c r="R3937">
        <f>IFERROR(ROUND(E3937/N3937,0),0)</f>
        <v>57</v>
      </c>
      <c r="S3937" t="str">
        <f t="shared" si="246"/>
        <v>theater</v>
      </c>
      <c r="T3937" t="str">
        <f t="shared" si="247"/>
        <v>plays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0">
        <f t="shared" si="244"/>
        <v>42724.304629629631</v>
      </c>
      <c r="K3938">
        <v>1477981120</v>
      </c>
      <c r="L3938" s="10">
        <f t="shared" si="245"/>
        <v>42694.262962962966</v>
      </c>
      <c r="M3938" t="b">
        <v>0</v>
      </c>
      <c r="N3938">
        <v>0</v>
      </c>
      <c r="O3938" t="b">
        <v>0</v>
      </c>
      <c r="P3938" t="s">
        <v>8271</v>
      </c>
      <c r="Q3938" s="6">
        <f>E3938/D3938</f>
        <v>0</v>
      </c>
      <c r="R3938">
        <f>IFERROR(ROUND(E3938/N3938,0),0)</f>
        <v>0</v>
      </c>
      <c r="S3938" t="str">
        <f t="shared" si="246"/>
        <v>theater</v>
      </c>
      <c r="T3938" t="str">
        <f t="shared" si="247"/>
        <v>plays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0">
        <f t="shared" si="244"/>
        <v>42581.631481481483</v>
      </c>
      <c r="K3939">
        <v>1465830560</v>
      </c>
      <c r="L3939" s="10">
        <f t="shared" si="245"/>
        <v>42553.631481481483</v>
      </c>
      <c r="M3939" t="b">
        <v>0</v>
      </c>
      <c r="N3939">
        <v>10</v>
      </c>
      <c r="O3939" t="b">
        <v>0</v>
      </c>
      <c r="P3939" t="s">
        <v>8271</v>
      </c>
      <c r="Q3939" s="6">
        <f>E3939/D3939</f>
        <v>0.86135181975736563</v>
      </c>
      <c r="R3939">
        <f>IFERROR(ROUND(E3939/N3939,0),0)</f>
        <v>249</v>
      </c>
      <c r="S3939" t="str">
        <f t="shared" si="246"/>
        <v>theater</v>
      </c>
      <c r="T3939" t="str">
        <f t="shared" si="247"/>
        <v>plays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0">
        <f t="shared" si="244"/>
        <v>42201.905717592592</v>
      </c>
      <c r="K3940">
        <v>1432763054</v>
      </c>
      <c r="L3940" s="10">
        <f t="shared" si="245"/>
        <v>42170.905717592592</v>
      </c>
      <c r="M3940" t="b">
        <v>0</v>
      </c>
      <c r="N3940">
        <v>5</v>
      </c>
      <c r="O3940" t="b">
        <v>0</v>
      </c>
      <c r="P3940" t="s">
        <v>8271</v>
      </c>
      <c r="Q3940" s="6">
        <f>E3940/D3940</f>
        <v>0.12196620583717357</v>
      </c>
      <c r="R3940">
        <f>IFERROR(ROUND(E3940/N3940,0),0)</f>
        <v>79</v>
      </c>
      <c r="S3940" t="str">
        <f t="shared" si="246"/>
        <v>theater</v>
      </c>
      <c r="T3940" t="str">
        <f t="shared" si="247"/>
        <v>plays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0">
        <f t="shared" si="244"/>
        <v>41938.1875</v>
      </c>
      <c r="K3941">
        <v>1412328979</v>
      </c>
      <c r="L3941" s="10">
        <f t="shared" si="245"/>
        <v>41934.400219907409</v>
      </c>
      <c r="M3941" t="b">
        <v>0</v>
      </c>
      <c r="N3941">
        <v>1</v>
      </c>
      <c r="O3941" t="b">
        <v>0</v>
      </c>
      <c r="P3941" t="s">
        <v>8271</v>
      </c>
      <c r="Q3941" s="6">
        <f>E3941/D3941</f>
        <v>1E-3</v>
      </c>
      <c r="R3941">
        <f>IFERROR(ROUND(E3941/N3941,0),0)</f>
        <v>5</v>
      </c>
      <c r="S3941" t="str">
        <f t="shared" si="246"/>
        <v>theater</v>
      </c>
      <c r="T3941" t="str">
        <f t="shared" si="247"/>
        <v>plays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0">
        <f t="shared" si="244"/>
        <v>42025.492488425924</v>
      </c>
      <c r="K3942">
        <v>1416311351</v>
      </c>
      <c r="L3942" s="10">
        <f t="shared" si="245"/>
        <v>41980.492488425924</v>
      </c>
      <c r="M3942" t="b">
        <v>0</v>
      </c>
      <c r="N3942">
        <v>2</v>
      </c>
      <c r="O3942" t="b">
        <v>0</v>
      </c>
      <c r="P3942" t="s">
        <v>8271</v>
      </c>
      <c r="Q3942" s="6">
        <f>E3942/D3942</f>
        <v>2.2000000000000001E-3</v>
      </c>
      <c r="R3942">
        <f>IFERROR(ROUND(E3942/N3942,0),0)</f>
        <v>6</v>
      </c>
      <c r="S3942" t="str">
        <f t="shared" si="246"/>
        <v>theater</v>
      </c>
      <c r="T3942" t="str">
        <f t="shared" si="247"/>
        <v>plays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0">
        <f t="shared" si="244"/>
        <v>41987.041666666672</v>
      </c>
      <c r="K3943">
        <v>1414505137</v>
      </c>
      <c r="L3943" s="10">
        <f t="shared" si="245"/>
        <v>41959.587233796294</v>
      </c>
      <c r="M3943" t="b">
        <v>0</v>
      </c>
      <c r="N3943">
        <v>2</v>
      </c>
      <c r="O3943" t="b">
        <v>0</v>
      </c>
      <c r="P3943" t="s">
        <v>8271</v>
      </c>
      <c r="Q3943" s="6">
        <f>E3943/D3943</f>
        <v>9.0909090909090905E-3</v>
      </c>
      <c r="R3943">
        <f>IFERROR(ROUND(E3943/N3943,0),0)</f>
        <v>25</v>
      </c>
      <c r="S3943" t="str">
        <f t="shared" si="246"/>
        <v>theater</v>
      </c>
      <c r="T3943" t="str">
        <f t="shared" si="247"/>
        <v>plays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0">
        <f t="shared" si="244"/>
        <v>42190.904097222221</v>
      </c>
      <c r="K3944">
        <v>1429306914</v>
      </c>
      <c r="L3944" s="10">
        <f t="shared" si="245"/>
        <v>42130.904097222221</v>
      </c>
      <c r="M3944" t="b">
        <v>0</v>
      </c>
      <c r="N3944">
        <v>0</v>
      </c>
      <c r="O3944" t="b">
        <v>0</v>
      </c>
      <c r="P3944" t="s">
        <v>8271</v>
      </c>
      <c r="Q3944" s="6">
        <f>E3944/D3944</f>
        <v>0</v>
      </c>
      <c r="R3944">
        <f>IFERROR(ROUND(E3944/N3944,0),0)</f>
        <v>0</v>
      </c>
      <c r="S3944" t="str">
        <f t="shared" si="246"/>
        <v>theater</v>
      </c>
      <c r="T3944" t="str">
        <f t="shared" si="247"/>
        <v>plays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0">
        <f t="shared" si="244"/>
        <v>42329.701388888891</v>
      </c>
      <c r="K3945">
        <v>1443811268</v>
      </c>
      <c r="L3945" s="10">
        <f t="shared" si="245"/>
        <v>42298.778564814813</v>
      </c>
      <c r="M3945" t="b">
        <v>0</v>
      </c>
      <c r="N3945">
        <v>13</v>
      </c>
      <c r="O3945" t="b">
        <v>0</v>
      </c>
      <c r="P3945" t="s">
        <v>8271</v>
      </c>
      <c r="Q3945" s="6">
        <f>E3945/D3945</f>
        <v>0.35639999999999999</v>
      </c>
      <c r="R3945">
        <f>IFERROR(ROUND(E3945/N3945,0),0)</f>
        <v>137</v>
      </c>
      <c r="S3945" t="str">
        <f t="shared" si="246"/>
        <v>theater</v>
      </c>
      <c r="T3945" t="str">
        <f t="shared" si="247"/>
        <v>plays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0">
        <f t="shared" si="244"/>
        <v>42262.662905092591</v>
      </c>
      <c r="K3946">
        <v>1438098875</v>
      </c>
      <c r="L3946" s="10">
        <f t="shared" si="245"/>
        <v>42232.662905092591</v>
      </c>
      <c r="M3946" t="b">
        <v>0</v>
      </c>
      <c r="N3946">
        <v>0</v>
      </c>
      <c r="O3946" t="b">
        <v>0</v>
      </c>
      <c r="P3946" t="s">
        <v>8271</v>
      </c>
      <c r="Q3946" s="6">
        <f>E3946/D3946</f>
        <v>0</v>
      </c>
      <c r="R3946">
        <f>IFERROR(ROUND(E3946/N3946,0),0)</f>
        <v>0</v>
      </c>
      <c r="S3946" t="str">
        <f t="shared" si="246"/>
        <v>theater</v>
      </c>
      <c r="T3946" t="str">
        <f t="shared" si="247"/>
        <v>plays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0">
        <f t="shared" si="244"/>
        <v>42158.801712962959</v>
      </c>
      <c r="K3947">
        <v>1429125268</v>
      </c>
      <c r="L3947" s="10">
        <f t="shared" si="245"/>
        <v>42128.801712962959</v>
      </c>
      <c r="M3947" t="b">
        <v>0</v>
      </c>
      <c r="N3947">
        <v>1</v>
      </c>
      <c r="O3947" t="b">
        <v>0</v>
      </c>
      <c r="P3947" t="s">
        <v>8271</v>
      </c>
      <c r="Q3947" s="6">
        <f>E3947/D3947</f>
        <v>2.5000000000000001E-3</v>
      </c>
      <c r="R3947">
        <f>IFERROR(ROUND(E3947/N3947,0),0)</f>
        <v>5</v>
      </c>
      <c r="S3947" t="str">
        <f t="shared" si="246"/>
        <v>theater</v>
      </c>
      <c r="T3947" t="str">
        <f t="shared" si="247"/>
        <v>plays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0">
        <f t="shared" si="244"/>
        <v>42082.333333333328</v>
      </c>
      <c r="K3948">
        <v>1422388822</v>
      </c>
      <c r="L3948" s="10">
        <f t="shared" si="245"/>
        <v>42050.833587962959</v>
      </c>
      <c r="M3948" t="b">
        <v>0</v>
      </c>
      <c r="N3948">
        <v>5</v>
      </c>
      <c r="O3948" t="b">
        <v>0</v>
      </c>
      <c r="P3948" t="s">
        <v>8271</v>
      </c>
      <c r="Q3948" s="6">
        <f>E3948/D3948</f>
        <v>3.2500000000000001E-2</v>
      </c>
      <c r="R3948">
        <f>IFERROR(ROUND(E3948/N3948,0),0)</f>
        <v>39</v>
      </c>
      <c r="S3948" t="str">
        <f t="shared" si="246"/>
        <v>theater</v>
      </c>
      <c r="T3948" t="str">
        <f t="shared" si="247"/>
        <v>plays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0">
        <f t="shared" si="244"/>
        <v>42664.142870370371</v>
      </c>
      <c r="K3949">
        <v>1472786744</v>
      </c>
      <c r="L3949" s="10">
        <f t="shared" si="245"/>
        <v>42634.142870370371</v>
      </c>
      <c r="M3949" t="b">
        <v>0</v>
      </c>
      <c r="N3949">
        <v>2</v>
      </c>
      <c r="O3949" t="b">
        <v>0</v>
      </c>
      <c r="P3949" t="s">
        <v>8271</v>
      </c>
      <c r="Q3949" s="6">
        <f>E3949/D3949</f>
        <v>3.3666666666666664E-2</v>
      </c>
      <c r="R3949">
        <f>IFERROR(ROUND(E3949/N3949,0),0)</f>
        <v>51</v>
      </c>
      <c r="S3949" t="str">
        <f t="shared" si="246"/>
        <v>theater</v>
      </c>
      <c r="T3949" t="str">
        <f t="shared" si="247"/>
        <v>plays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0">
        <f t="shared" si="244"/>
        <v>41908.325497685189</v>
      </c>
      <c r="K3950">
        <v>1404892123</v>
      </c>
      <c r="L3950" s="10">
        <f t="shared" si="245"/>
        <v>41848.325497685189</v>
      </c>
      <c r="M3950" t="b">
        <v>0</v>
      </c>
      <c r="N3950">
        <v>0</v>
      </c>
      <c r="O3950" t="b">
        <v>0</v>
      </c>
      <c r="P3950" t="s">
        <v>8271</v>
      </c>
      <c r="Q3950" s="6">
        <f>E3950/D3950</f>
        <v>0</v>
      </c>
      <c r="R3950">
        <f>IFERROR(ROUND(E3950/N3950,0),0)</f>
        <v>0</v>
      </c>
      <c r="S3950" t="str">
        <f t="shared" si="246"/>
        <v>theater</v>
      </c>
      <c r="T3950" t="str">
        <f t="shared" si="247"/>
        <v>plays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0">
        <f t="shared" si="244"/>
        <v>42065.120613425926</v>
      </c>
      <c r="K3951">
        <v>1421031221</v>
      </c>
      <c r="L3951" s="10">
        <f t="shared" si="245"/>
        <v>42035.120613425926</v>
      </c>
      <c r="M3951" t="b">
        <v>0</v>
      </c>
      <c r="N3951">
        <v>32</v>
      </c>
      <c r="O3951" t="b">
        <v>0</v>
      </c>
      <c r="P3951" t="s">
        <v>8271</v>
      </c>
      <c r="Q3951" s="6">
        <f>E3951/D3951</f>
        <v>0.15770000000000001</v>
      </c>
      <c r="R3951">
        <f>IFERROR(ROUND(E3951/N3951,0),0)</f>
        <v>49</v>
      </c>
      <c r="S3951" t="str">
        <f t="shared" si="246"/>
        <v>theater</v>
      </c>
      <c r="T3951" t="str">
        <f t="shared" si="247"/>
        <v>plays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0">
        <f t="shared" si="244"/>
        <v>42487.774305555555</v>
      </c>
      <c r="K3952">
        <v>1457628680</v>
      </c>
      <c r="L3952" s="10">
        <f t="shared" si="245"/>
        <v>42458.702314814815</v>
      </c>
      <c r="M3952" t="b">
        <v>0</v>
      </c>
      <c r="N3952">
        <v>1</v>
      </c>
      <c r="O3952" t="b">
        <v>0</v>
      </c>
      <c r="P3952" t="s">
        <v>8271</v>
      </c>
      <c r="Q3952" s="6">
        <f>E3952/D3952</f>
        <v>6.2500000000000003E-3</v>
      </c>
      <c r="R3952">
        <f>IFERROR(ROUND(E3952/N3952,0),0)</f>
        <v>25</v>
      </c>
      <c r="S3952" t="str">
        <f t="shared" si="246"/>
        <v>theater</v>
      </c>
      <c r="T3952" t="str">
        <f t="shared" si="247"/>
        <v>plays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0">
        <f t="shared" si="244"/>
        <v>42512.784050925926</v>
      </c>
      <c r="K3953">
        <v>1457120942</v>
      </c>
      <c r="L3953" s="10">
        <f t="shared" si="245"/>
        <v>42452.825717592597</v>
      </c>
      <c r="M3953" t="b">
        <v>0</v>
      </c>
      <c r="N3953">
        <v>1</v>
      </c>
      <c r="O3953" t="b">
        <v>0</v>
      </c>
      <c r="P3953" t="s">
        <v>8271</v>
      </c>
      <c r="Q3953" s="6">
        <f>E3953/D3953</f>
        <v>5.0000000000000004E-6</v>
      </c>
      <c r="R3953">
        <f>IFERROR(ROUND(E3953/N3953,0),0)</f>
        <v>1</v>
      </c>
      <c r="S3953" t="str">
        <f t="shared" si="246"/>
        <v>theater</v>
      </c>
      <c r="T3953" t="str">
        <f t="shared" si="247"/>
        <v>plays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0">
        <f t="shared" si="244"/>
        <v>42322.790393518517</v>
      </c>
      <c r="K3954">
        <v>1440701890</v>
      </c>
      <c r="L3954" s="10">
        <f t="shared" si="245"/>
        <v>42262.790393518517</v>
      </c>
      <c r="M3954" t="b">
        <v>0</v>
      </c>
      <c r="N3954">
        <v>1</v>
      </c>
      <c r="O3954" t="b">
        <v>0</v>
      </c>
      <c r="P3954" t="s">
        <v>8271</v>
      </c>
      <c r="Q3954" s="6">
        <f>E3954/D3954</f>
        <v>9.6153846153846159E-4</v>
      </c>
      <c r="R3954">
        <f>IFERROR(ROUND(E3954/N3954,0),0)</f>
        <v>25</v>
      </c>
      <c r="S3954" t="str">
        <f t="shared" si="246"/>
        <v>theater</v>
      </c>
      <c r="T3954" t="str">
        <f t="shared" si="247"/>
        <v>plays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0">
        <f t="shared" si="244"/>
        <v>42599.978472222225</v>
      </c>
      <c r="K3955">
        <v>1467162586</v>
      </c>
      <c r="L3955" s="10">
        <f t="shared" si="245"/>
        <v>42569.048449074078</v>
      </c>
      <c r="M3955" t="b">
        <v>0</v>
      </c>
      <c r="N3955">
        <v>0</v>
      </c>
      <c r="O3955" t="b">
        <v>0</v>
      </c>
      <c r="P3955" t="s">
        <v>8271</v>
      </c>
      <c r="Q3955" s="6">
        <f>E3955/D3955</f>
        <v>0</v>
      </c>
      <c r="R3955">
        <f>IFERROR(ROUND(E3955/N3955,0),0)</f>
        <v>0</v>
      </c>
      <c r="S3955" t="str">
        <f t="shared" si="246"/>
        <v>theater</v>
      </c>
      <c r="T3955" t="str">
        <f t="shared" si="247"/>
        <v>plays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0">
        <f t="shared" si="244"/>
        <v>41853.651203703703</v>
      </c>
      <c r="K3956">
        <v>1400168264</v>
      </c>
      <c r="L3956" s="10">
        <f t="shared" si="245"/>
        <v>41793.651203703703</v>
      </c>
      <c r="M3956" t="b">
        <v>0</v>
      </c>
      <c r="N3956">
        <v>0</v>
      </c>
      <c r="O3956" t="b">
        <v>0</v>
      </c>
      <c r="P3956" t="s">
        <v>8271</v>
      </c>
      <c r="Q3956" s="6">
        <f>E3956/D3956</f>
        <v>0</v>
      </c>
      <c r="R3956">
        <f>IFERROR(ROUND(E3956/N3956,0),0)</f>
        <v>0</v>
      </c>
      <c r="S3956" t="str">
        <f t="shared" si="246"/>
        <v>theater</v>
      </c>
      <c r="T3956" t="str">
        <f t="shared" si="247"/>
        <v>plays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0">
        <f t="shared" si="244"/>
        <v>42355.890520833331</v>
      </c>
      <c r="K3957">
        <v>1446150141</v>
      </c>
      <c r="L3957" s="10">
        <f t="shared" si="245"/>
        <v>42325.848854166667</v>
      </c>
      <c r="M3957" t="b">
        <v>0</v>
      </c>
      <c r="N3957">
        <v>8</v>
      </c>
      <c r="O3957" t="b">
        <v>0</v>
      </c>
      <c r="P3957" t="s">
        <v>8271</v>
      </c>
      <c r="Q3957" s="6">
        <f>E3957/D3957</f>
        <v>0.24285714285714285</v>
      </c>
      <c r="R3957">
        <f>IFERROR(ROUND(E3957/N3957,0),0)</f>
        <v>53</v>
      </c>
      <c r="S3957" t="str">
        <f t="shared" si="246"/>
        <v>theater</v>
      </c>
      <c r="T3957" t="str">
        <f t="shared" si="247"/>
        <v>plays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0">
        <f t="shared" si="244"/>
        <v>42504.013888888891</v>
      </c>
      <c r="K3958">
        <v>1459203727</v>
      </c>
      <c r="L3958" s="10">
        <f t="shared" si="245"/>
        <v>42476.932025462964</v>
      </c>
      <c r="M3958" t="b">
        <v>0</v>
      </c>
      <c r="N3958">
        <v>0</v>
      </c>
      <c r="O3958" t="b">
        <v>0</v>
      </c>
      <c r="P3958" t="s">
        <v>8271</v>
      </c>
      <c r="Q3958" s="6">
        <f>E3958/D3958</f>
        <v>0</v>
      </c>
      <c r="R3958">
        <f>IFERROR(ROUND(E3958/N3958,0),0)</f>
        <v>0</v>
      </c>
      <c r="S3958" t="str">
        <f t="shared" si="246"/>
        <v>theater</v>
      </c>
      <c r="T3958" t="str">
        <f t="shared" si="247"/>
        <v>plays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0">
        <f t="shared" si="244"/>
        <v>42578.976319444446</v>
      </c>
      <c r="K3959">
        <v>1464045954</v>
      </c>
      <c r="L3959" s="10">
        <f t="shared" si="245"/>
        <v>42532.976319444446</v>
      </c>
      <c r="M3959" t="b">
        <v>0</v>
      </c>
      <c r="N3959">
        <v>1</v>
      </c>
      <c r="O3959" t="b">
        <v>0</v>
      </c>
      <c r="P3959" t="s">
        <v>8271</v>
      </c>
      <c r="Q3959" s="6">
        <f>E3959/D3959</f>
        <v>2.5000000000000001E-4</v>
      </c>
      <c r="R3959">
        <f>IFERROR(ROUND(E3959/N3959,0),0)</f>
        <v>7</v>
      </c>
      <c r="S3959" t="str">
        <f t="shared" si="246"/>
        <v>theater</v>
      </c>
      <c r="T3959" t="str">
        <f t="shared" si="247"/>
        <v>plays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0">
        <f t="shared" si="244"/>
        <v>41872.583333333336</v>
      </c>
      <c r="K3960">
        <v>1403822912</v>
      </c>
      <c r="L3960" s="10">
        <f t="shared" si="245"/>
        <v>41835.950370370367</v>
      </c>
      <c r="M3960" t="b">
        <v>0</v>
      </c>
      <c r="N3960">
        <v>16</v>
      </c>
      <c r="O3960" t="b">
        <v>0</v>
      </c>
      <c r="P3960" t="s">
        <v>8271</v>
      </c>
      <c r="Q3960" s="6">
        <f>E3960/D3960</f>
        <v>0.32050000000000001</v>
      </c>
      <c r="R3960">
        <f>IFERROR(ROUND(E3960/N3960,0),0)</f>
        <v>40</v>
      </c>
      <c r="S3960" t="str">
        <f t="shared" si="246"/>
        <v>theater</v>
      </c>
      <c r="T3960" t="str">
        <f t="shared" si="247"/>
        <v>plays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0">
        <f t="shared" si="244"/>
        <v>41929.788842592592</v>
      </c>
      <c r="K3961">
        <v>1409338556</v>
      </c>
      <c r="L3961" s="10">
        <f t="shared" si="245"/>
        <v>41899.788842592592</v>
      </c>
      <c r="M3961" t="b">
        <v>0</v>
      </c>
      <c r="N3961">
        <v>12</v>
      </c>
      <c r="O3961" t="b">
        <v>0</v>
      </c>
      <c r="P3961" t="s">
        <v>8271</v>
      </c>
      <c r="Q3961" s="6">
        <f>E3961/D3961</f>
        <v>0.24333333333333335</v>
      </c>
      <c r="R3961">
        <f>IFERROR(ROUND(E3961/N3961,0),0)</f>
        <v>24</v>
      </c>
      <c r="S3961" t="str">
        <f t="shared" si="246"/>
        <v>theater</v>
      </c>
      <c r="T3961" t="str">
        <f t="shared" si="247"/>
        <v>plays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0">
        <f t="shared" si="244"/>
        <v>42391.845555555556</v>
      </c>
      <c r="K3962">
        <v>1449260256</v>
      </c>
      <c r="L3962" s="10">
        <f t="shared" si="245"/>
        <v>42361.845555555556</v>
      </c>
      <c r="M3962" t="b">
        <v>0</v>
      </c>
      <c r="N3962">
        <v>4</v>
      </c>
      <c r="O3962" t="b">
        <v>0</v>
      </c>
      <c r="P3962" t="s">
        <v>8271</v>
      </c>
      <c r="Q3962" s="6">
        <f>E3962/D3962</f>
        <v>1.4999999999999999E-2</v>
      </c>
      <c r="R3962">
        <f>IFERROR(ROUND(E3962/N3962,0),0)</f>
        <v>11</v>
      </c>
      <c r="S3962" t="str">
        <f t="shared" si="246"/>
        <v>theater</v>
      </c>
      <c r="T3962" t="str">
        <f t="shared" si="247"/>
        <v>plays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0">
        <f t="shared" si="244"/>
        <v>41786.891319444447</v>
      </c>
      <c r="K3963">
        <v>1397683410</v>
      </c>
      <c r="L3963" s="10">
        <f t="shared" si="245"/>
        <v>41764.891319444447</v>
      </c>
      <c r="M3963" t="b">
        <v>0</v>
      </c>
      <c r="N3963">
        <v>2</v>
      </c>
      <c r="O3963" t="b">
        <v>0</v>
      </c>
      <c r="P3963" t="s">
        <v>8271</v>
      </c>
      <c r="Q3963" s="6">
        <f>E3963/D3963</f>
        <v>4.1999999999999997E-3</v>
      </c>
      <c r="R3963">
        <f>IFERROR(ROUND(E3963/N3963,0),0)</f>
        <v>11</v>
      </c>
      <c r="S3963" t="str">
        <f t="shared" si="246"/>
        <v>theater</v>
      </c>
      <c r="T3963" t="str">
        <f t="shared" si="247"/>
        <v>plays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0">
        <f t="shared" si="244"/>
        <v>42355.621458333335</v>
      </c>
      <c r="K3964">
        <v>1446562494</v>
      </c>
      <c r="L3964" s="10">
        <f t="shared" si="245"/>
        <v>42330.621458333335</v>
      </c>
      <c r="M3964" t="b">
        <v>0</v>
      </c>
      <c r="N3964">
        <v>3</v>
      </c>
      <c r="O3964" t="b">
        <v>0</v>
      </c>
      <c r="P3964" t="s">
        <v>8271</v>
      </c>
      <c r="Q3964" s="6">
        <f>E3964/D3964</f>
        <v>3.214285714285714E-2</v>
      </c>
      <c r="R3964">
        <f>IFERROR(ROUND(E3964/N3964,0),0)</f>
        <v>15</v>
      </c>
      <c r="S3964" t="str">
        <f t="shared" si="246"/>
        <v>theater</v>
      </c>
      <c r="T3964" t="str">
        <f t="shared" si="247"/>
        <v>plays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0">
        <f t="shared" si="244"/>
        <v>42345.195798611108</v>
      </c>
      <c r="K3965">
        <v>1445226117</v>
      </c>
      <c r="L3965" s="10">
        <f t="shared" si="245"/>
        <v>42315.154131944444</v>
      </c>
      <c r="M3965" t="b">
        <v>0</v>
      </c>
      <c r="N3965">
        <v>0</v>
      </c>
      <c r="O3965" t="b">
        <v>0</v>
      </c>
      <c r="P3965" t="s">
        <v>8271</v>
      </c>
      <c r="Q3965" s="6">
        <f>E3965/D3965</f>
        <v>0</v>
      </c>
      <c r="R3965">
        <f>IFERROR(ROUND(E3965/N3965,0),0)</f>
        <v>0</v>
      </c>
      <c r="S3965" t="str">
        <f t="shared" si="246"/>
        <v>theater</v>
      </c>
      <c r="T3965" t="str">
        <f t="shared" si="247"/>
        <v>plays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0">
        <f t="shared" si="244"/>
        <v>42132.680393518516</v>
      </c>
      <c r="K3966">
        <v>1424279986</v>
      </c>
      <c r="L3966" s="10">
        <f t="shared" si="245"/>
        <v>42072.722060185188</v>
      </c>
      <c r="M3966" t="b">
        <v>0</v>
      </c>
      <c r="N3966">
        <v>3</v>
      </c>
      <c r="O3966" t="b">
        <v>0</v>
      </c>
      <c r="P3966" t="s">
        <v>8271</v>
      </c>
      <c r="Q3966" s="6">
        <f>E3966/D3966</f>
        <v>6.3E-2</v>
      </c>
      <c r="R3966">
        <f>IFERROR(ROUND(E3966/N3966,0),0)</f>
        <v>42</v>
      </c>
      <c r="S3966" t="str">
        <f t="shared" si="246"/>
        <v>theater</v>
      </c>
      <c r="T3966" t="str">
        <f t="shared" si="247"/>
        <v>plays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0">
        <f t="shared" si="244"/>
        <v>42493.194212962961</v>
      </c>
      <c r="K3967">
        <v>1455428380</v>
      </c>
      <c r="L3967" s="10">
        <f t="shared" si="245"/>
        <v>42433.235879629632</v>
      </c>
      <c r="M3967" t="b">
        <v>0</v>
      </c>
      <c r="N3967">
        <v>4</v>
      </c>
      <c r="O3967" t="b">
        <v>0</v>
      </c>
      <c r="P3967" t="s">
        <v>8271</v>
      </c>
      <c r="Q3967" s="6">
        <f>E3967/D3967</f>
        <v>0.14249999999999999</v>
      </c>
      <c r="R3967">
        <f>IFERROR(ROUND(E3967/N3967,0),0)</f>
        <v>71</v>
      </c>
      <c r="S3967" t="str">
        <f t="shared" si="246"/>
        <v>theater</v>
      </c>
      <c r="T3967" t="str">
        <f t="shared" si="247"/>
        <v>plays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0">
        <f t="shared" si="244"/>
        <v>41863.124305555553</v>
      </c>
      <c r="K3968">
        <v>1402506278</v>
      </c>
      <c r="L3968" s="10">
        <f t="shared" si="245"/>
        <v>41820.711550925924</v>
      </c>
      <c r="M3968" t="b">
        <v>0</v>
      </c>
      <c r="N3968">
        <v>2</v>
      </c>
      <c r="O3968" t="b">
        <v>0</v>
      </c>
      <c r="P3968" t="s">
        <v>8271</v>
      </c>
      <c r="Q3968" s="6">
        <f>E3968/D3968</f>
        <v>6.0000000000000001E-3</v>
      </c>
      <c r="R3968">
        <f>IFERROR(ROUND(E3968/N3968,0),0)</f>
        <v>23</v>
      </c>
      <c r="S3968" t="str">
        <f t="shared" si="246"/>
        <v>theater</v>
      </c>
      <c r="T3968" t="str">
        <f t="shared" si="247"/>
        <v>plays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0">
        <f t="shared" si="244"/>
        <v>42819.290590277778</v>
      </c>
      <c r="K3969">
        <v>1486191507</v>
      </c>
      <c r="L3969" s="10">
        <f t="shared" si="245"/>
        <v>42789.290590277778</v>
      </c>
      <c r="M3969" t="b">
        <v>0</v>
      </c>
      <c r="N3969">
        <v>10</v>
      </c>
      <c r="O3969" t="b">
        <v>0</v>
      </c>
      <c r="P3969" t="s">
        <v>8271</v>
      </c>
      <c r="Q3969" s="6">
        <f>E3969/D3969</f>
        <v>0.2411764705882353</v>
      </c>
      <c r="R3969">
        <f>IFERROR(ROUND(E3969/N3969,0),0)</f>
        <v>41</v>
      </c>
      <c r="S3969" t="str">
        <f t="shared" si="246"/>
        <v>theater</v>
      </c>
      <c r="T3969" t="str">
        <f t="shared" si="247"/>
        <v>plays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0">
        <f t="shared" si="244"/>
        <v>42531.815659722226</v>
      </c>
      <c r="K3970">
        <v>1458761673</v>
      </c>
      <c r="L3970" s="10">
        <f t="shared" si="245"/>
        <v>42471.815659722226</v>
      </c>
      <c r="M3970" t="b">
        <v>0</v>
      </c>
      <c r="N3970">
        <v>11</v>
      </c>
      <c r="O3970" t="b">
        <v>0</v>
      </c>
      <c r="P3970" t="s">
        <v>8271</v>
      </c>
      <c r="Q3970" s="6">
        <f>E3970/D3970</f>
        <v>0.10539999999999999</v>
      </c>
      <c r="R3970">
        <f>IFERROR(ROUND(E3970/N3970,0),0)</f>
        <v>48</v>
      </c>
      <c r="S3970" t="str">
        <f t="shared" si="246"/>
        <v>theater</v>
      </c>
      <c r="T3970" t="str">
        <f t="shared" si="247"/>
        <v>plays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0">
        <f t="shared" ref="J3971:J4034" si="248">(I3971/86400)+25569+(-5+24)</f>
        <v>42630.163194444445</v>
      </c>
      <c r="K3971">
        <v>1471638646</v>
      </c>
      <c r="L3971" s="10">
        <f t="shared" ref="L3971:L4034" si="249">(K3971/86400)+25569+(-5+24)</f>
        <v>42620.854699074072</v>
      </c>
      <c r="M3971" t="b">
        <v>0</v>
      </c>
      <c r="N3971">
        <v>6</v>
      </c>
      <c r="O3971" t="b">
        <v>0</v>
      </c>
      <c r="P3971" t="s">
        <v>8271</v>
      </c>
      <c r="Q3971" s="6">
        <f>E3971/D3971</f>
        <v>7.4690265486725665E-2</v>
      </c>
      <c r="R3971">
        <f>IFERROR(ROUND(E3971/N3971,0),0)</f>
        <v>35</v>
      </c>
      <c r="S3971" t="str">
        <f t="shared" ref="S3971:S4034" si="250">LEFT(P3971,FIND("/",P3971)-1)</f>
        <v>theater</v>
      </c>
      <c r="T3971" t="str">
        <f t="shared" ref="T3971:T4034" si="251">RIGHT(P3971,LEN(P3971)-FIND("/",P3971))</f>
        <v>plays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0">
        <f t="shared" si="248"/>
        <v>42496.863553240742</v>
      </c>
      <c r="K3972">
        <v>1458333811</v>
      </c>
      <c r="L3972" s="10">
        <f t="shared" si="249"/>
        <v>42466.863553240742</v>
      </c>
      <c r="M3972" t="b">
        <v>0</v>
      </c>
      <c r="N3972">
        <v>2</v>
      </c>
      <c r="O3972" t="b">
        <v>0</v>
      </c>
      <c r="P3972" t="s">
        <v>8271</v>
      </c>
      <c r="Q3972" s="6">
        <f>E3972/D3972</f>
        <v>7.3333333333333334E-4</v>
      </c>
      <c r="R3972">
        <f>IFERROR(ROUND(E3972/N3972,0),0)</f>
        <v>6</v>
      </c>
      <c r="S3972" t="str">
        <f t="shared" si="250"/>
        <v>theater</v>
      </c>
      <c r="T3972" t="str">
        <f t="shared" si="251"/>
        <v>plays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0">
        <f t="shared" si="248"/>
        <v>41860.536180555559</v>
      </c>
      <c r="K3973">
        <v>1403355126</v>
      </c>
      <c r="L3973" s="10">
        <f t="shared" si="249"/>
        <v>41830.536180555559</v>
      </c>
      <c r="M3973" t="b">
        <v>0</v>
      </c>
      <c r="N3973">
        <v>6</v>
      </c>
      <c r="O3973" t="b">
        <v>0</v>
      </c>
      <c r="P3973" t="s">
        <v>8271</v>
      </c>
      <c r="Q3973" s="6">
        <f>E3973/D3973</f>
        <v>9.7142857142857135E-3</v>
      </c>
      <c r="R3973">
        <f>IFERROR(ROUND(E3973/N3973,0),0)</f>
        <v>23</v>
      </c>
      <c r="S3973" t="str">
        <f t="shared" si="250"/>
        <v>theater</v>
      </c>
      <c r="T3973" t="str">
        <f t="shared" si="251"/>
        <v>plays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0">
        <f t="shared" si="248"/>
        <v>42060.067523148144</v>
      </c>
      <c r="K3974">
        <v>1418002634</v>
      </c>
      <c r="L3974" s="10">
        <f t="shared" si="249"/>
        <v>42000.067523148144</v>
      </c>
      <c r="M3974" t="b">
        <v>0</v>
      </c>
      <c r="N3974">
        <v>8</v>
      </c>
      <c r="O3974" t="b">
        <v>0</v>
      </c>
      <c r="P3974" t="s">
        <v>8271</v>
      </c>
      <c r="Q3974" s="6">
        <f>E3974/D3974</f>
        <v>0.21099999999999999</v>
      </c>
      <c r="R3974">
        <f>IFERROR(ROUND(E3974/N3974,0),0)</f>
        <v>26</v>
      </c>
      <c r="S3974" t="str">
        <f t="shared" si="250"/>
        <v>theater</v>
      </c>
      <c r="T3974" t="str">
        <f t="shared" si="251"/>
        <v>plays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0">
        <f t="shared" si="248"/>
        <v>42518.166666666672</v>
      </c>
      <c r="K3975">
        <v>1460219110</v>
      </c>
      <c r="L3975" s="10">
        <f t="shared" si="249"/>
        <v>42488.68414351852</v>
      </c>
      <c r="M3975" t="b">
        <v>0</v>
      </c>
      <c r="N3975">
        <v>37</v>
      </c>
      <c r="O3975" t="b">
        <v>0</v>
      </c>
      <c r="P3975" t="s">
        <v>8271</v>
      </c>
      <c r="Q3975" s="6">
        <f>E3975/D3975</f>
        <v>0.78100000000000003</v>
      </c>
      <c r="R3975">
        <f>IFERROR(ROUND(E3975/N3975,0),0)</f>
        <v>106</v>
      </c>
      <c r="S3975" t="str">
        <f t="shared" si="250"/>
        <v>theater</v>
      </c>
      <c r="T3975" t="str">
        <f t="shared" si="251"/>
        <v>plays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0">
        <f t="shared" si="248"/>
        <v>42542.546851851846</v>
      </c>
      <c r="K3976">
        <v>1462280848</v>
      </c>
      <c r="L3976" s="10">
        <f t="shared" si="249"/>
        <v>42512.546851851846</v>
      </c>
      <c r="M3976" t="b">
        <v>0</v>
      </c>
      <c r="N3976">
        <v>11</v>
      </c>
      <c r="O3976" t="b">
        <v>0</v>
      </c>
      <c r="P3976" t="s">
        <v>8271</v>
      </c>
      <c r="Q3976" s="6">
        <f>E3976/D3976</f>
        <v>0.32</v>
      </c>
      <c r="R3976">
        <f>IFERROR(ROUND(E3976/N3976,0),0)</f>
        <v>29</v>
      </c>
      <c r="S3976" t="str">
        <f t="shared" si="250"/>
        <v>theater</v>
      </c>
      <c r="T3976" t="str">
        <f t="shared" si="251"/>
        <v>plays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0">
        <f t="shared" si="248"/>
        <v>42583.866875</v>
      </c>
      <c r="K3977">
        <v>1465850898</v>
      </c>
      <c r="L3977" s="10">
        <f t="shared" si="249"/>
        <v>42553.866875</v>
      </c>
      <c r="M3977" t="b">
        <v>0</v>
      </c>
      <c r="N3977">
        <v>0</v>
      </c>
      <c r="O3977" t="b">
        <v>0</v>
      </c>
      <c r="P3977" t="s">
        <v>8271</v>
      </c>
      <c r="Q3977" s="6">
        <f>E3977/D3977</f>
        <v>0</v>
      </c>
      <c r="R3977">
        <f>IFERROR(ROUND(E3977/N3977,0),0)</f>
        <v>0</v>
      </c>
      <c r="S3977" t="str">
        <f t="shared" si="250"/>
        <v>theater</v>
      </c>
      <c r="T3977" t="str">
        <f t="shared" si="251"/>
        <v>plays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0">
        <f t="shared" si="248"/>
        <v>41871.291666666664</v>
      </c>
      <c r="K3978">
        <v>1405024561</v>
      </c>
      <c r="L3978" s="10">
        <f t="shared" si="249"/>
        <v>41849.858344907407</v>
      </c>
      <c r="M3978" t="b">
        <v>0</v>
      </c>
      <c r="N3978">
        <v>10</v>
      </c>
      <c r="O3978" t="b">
        <v>0</v>
      </c>
      <c r="P3978" t="s">
        <v>8271</v>
      </c>
      <c r="Q3978" s="6">
        <f>E3978/D3978</f>
        <v>0.47692307692307695</v>
      </c>
      <c r="R3978">
        <f>IFERROR(ROUND(E3978/N3978,0),0)</f>
        <v>62</v>
      </c>
      <c r="S3978" t="str">
        <f t="shared" si="250"/>
        <v>theater</v>
      </c>
      <c r="T3978" t="str">
        <f t="shared" si="251"/>
        <v>plays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0">
        <f t="shared" si="248"/>
        <v>42592.788564814815</v>
      </c>
      <c r="K3979">
        <v>1466621732</v>
      </c>
      <c r="L3979" s="10">
        <f t="shared" si="249"/>
        <v>42562.788564814815</v>
      </c>
      <c r="M3979" t="b">
        <v>0</v>
      </c>
      <c r="N3979">
        <v>6</v>
      </c>
      <c r="O3979" t="b">
        <v>0</v>
      </c>
      <c r="P3979" t="s">
        <v>8271</v>
      </c>
      <c r="Q3979" s="6">
        <f>E3979/D3979</f>
        <v>1.4500000000000001E-2</v>
      </c>
      <c r="R3979">
        <f>IFERROR(ROUND(E3979/N3979,0),0)</f>
        <v>218</v>
      </c>
      <c r="S3979" t="str">
        <f t="shared" si="250"/>
        <v>theater</v>
      </c>
      <c r="T3979" t="str">
        <f t="shared" si="251"/>
        <v>plays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0">
        <f t="shared" si="248"/>
        <v>42054.642974537041</v>
      </c>
      <c r="K3980">
        <v>1417533953</v>
      </c>
      <c r="L3980" s="10">
        <f t="shared" si="249"/>
        <v>41994.642974537041</v>
      </c>
      <c r="M3980" t="b">
        <v>0</v>
      </c>
      <c r="N3980">
        <v>8</v>
      </c>
      <c r="O3980" t="b">
        <v>0</v>
      </c>
      <c r="P3980" t="s">
        <v>8271</v>
      </c>
      <c r="Q3980" s="6">
        <f>E3980/D3980</f>
        <v>0.107</v>
      </c>
      <c r="R3980">
        <f>IFERROR(ROUND(E3980/N3980,0),0)</f>
        <v>27</v>
      </c>
      <c r="S3980" t="str">
        <f t="shared" si="250"/>
        <v>theater</v>
      </c>
      <c r="T3980" t="str">
        <f t="shared" si="251"/>
        <v>plays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0">
        <f t="shared" si="248"/>
        <v>42111.833333333328</v>
      </c>
      <c r="K3981">
        <v>1425678057</v>
      </c>
      <c r="L3981" s="10">
        <f t="shared" si="249"/>
        <v>42088.903437500005</v>
      </c>
      <c r="M3981" t="b">
        <v>0</v>
      </c>
      <c r="N3981">
        <v>6</v>
      </c>
      <c r="O3981" t="b">
        <v>0</v>
      </c>
      <c r="P3981" t="s">
        <v>8271</v>
      </c>
      <c r="Q3981" s="6">
        <f>E3981/D3981</f>
        <v>1.8333333333333333E-2</v>
      </c>
      <c r="R3981">
        <f>IFERROR(ROUND(E3981/N3981,0),0)</f>
        <v>18</v>
      </c>
      <c r="S3981" t="str">
        <f t="shared" si="250"/>
        <v>theater</v>
      </c>
      <c r="T3981" t="str">
        <f t="shared" si="251"/>
        <v>plays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0">
        <f t="shared" si="248"/>
        <v>41844.598923611113</v>
      </c>
      <c r="K3982">
        <v>1401978147</v>
      </c>
      <c r="L3982" s="10">
        <f t="shared" si="249"/>
        <v>41814.598923611113</v>
      </c>
      <c r="M3982" t="b">
        <v>0</v>
      </c>
      <c r="N3982">
        <v>7</v>
      </c>
      <c r="O3982" t="b">
        <v>0</v>
      </c>
      <c r="P3982" t="s">
        <v>8271</v>
      </c>
      <c r="Q3982" s="6">
        <f>E3982/D3982</f>
        <v>0.18</v>
      </c>
      <c r="R3982">
        <f>IFERROR(ROUND(E3982/N3982,0),0)</f>
        <v>64</v>
      </c>
      <c r="S3982" t="str">
        <f t="shared" si="250"/>
        <v>theater</v>
      </c>
      <c r="T3982" t="str">
        <f t="shared" si="251"/>
        <v>plays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0">
        <f t="shared" si="248"/>
        <v>42587.179965277777</v>
      </c>
      <c r="K3983">
        <v>1463545149</v>
      </c>
      <c r="L3983" s="10">
        <f t="shared" si="249"/>
        <v>42527.179965277777</v>
      </c>
      <c r="M3983" t="b">
        <v>0</v>
      </c>
      <c r="N3983">
        <v>7</v>
      </c>
      <c r="O3983" t="b">
        <v>0</v>
      </c>
      <c r="P3983" t="s">
        <v>8271</v>
      </c>
      <c r="Q3983" s="6">
        <f>E3983/D3983</f>
        <v>4.0833333333333333E-2</v>
      </c>
      <c r="R3983">
        <f>IFERROR(ROUND(E3983/N3983,0),0)</f>
        <v>175</v>
      </c>
      <c r="S3983" t="str">
        <f t="shared" si="250"/>
        <v>theater</v>
      </c>
      <c r="T3983" t="str">
        <f t="shared" si="251"/>
        <v>plays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0">
        <f t="shared" si="248"/>
        <v>42211.809953703705</v>
      </c>
      <c r="K3984">
        <v>1431113180</v>
      </c>
      <c r="L3984" s="10">
        <f t="shared" si="249"/>
        <v>42151.809953703705</v>
      </c>
      <c r="M3984" t="b">
        <v>0</v>
      </c>
      <c r="N3984">
        <v>5</v>
      </c>
      <c r="O3984" t="b">
        <v>0</v>
      </c>
      <c r="P3984" t="s">
        <v>8271</v>
      </c>
      <c r="Q3984" s="6">
        <f>E3984/D3984</f>
        <v>0.2</v>
      </c>
      <c r="R3984">
        <f>IFERROR(ROUND(E3984/N3984,0),0)</f>
        <v>34</v>
      </c>
      <c r="S3984" t="str">
        <f t="shared" si="250"/>
        <v>theater</v>
      </c>
      <c r="T3984" t="str">
        <f t="shared" si="251"/>
        <v>plays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0">
        <f t="shared" si="248"/>
        <v>41798.290972222225</v>
      </c>
      <c r="K3985">
        <v>1397854356</v>
      </c>
      <c r="L3985" s="10">
        <f t="shared" si="249"/>
        <v>41766.86986111111</v>
      </c>
      <c r="M3985" t="b">
        <v>0</v>
      </c>
      <c r="N3985">
        <v>46</v>
      </c>
      <c r="O3985" t="b">
        <v>0</v>
      </c>
      <c r="P3985" t="s">
        <v>8271</v>
      </c>
      <c r="Q3985" s="6">
        <f>E3985/D3985</f>
        <v>0.34802513464991025</v>
      </c>
      <c r="R3985">
        <f>IFERROR(ROUND(E3985/N3985,0),0)</f>
        <v>84</v>
      </c>
      <c r="S3985" t="str">
        <f t="shared" si="250"/>
        <v>theater</v>
      </c>
      <c r="T3985" t="str">
        <f t="shared" si="251"/>
        <v>plays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0">
        <f t="shared" si="248"/>
        <v>41970</v>
      </c>
      <c r="K3986">
        <v>1412809644</v>
      </c>
      <c r="L3986" s="10">
        <f t="shared" si="249"/>
        <v>41939.963472222225</v>
      </c>
      <c r="M3986" t="b">
        <v>0</v>
      </c>
      <c r="N3986">
        <v>10</v>
      </c>
      <c r="O3986" t="b">
        <v>0</v>
      </c>
      <c r="P3986" t="s">
        <v>8271</v>
      </c>
      <c r="Q3986" s="6">
        <f>E3986/D3986</f>
        <v>6.3333333333333339E-2</v>
      </c>
      <c r="R3986">
        <f>IFERROR(ROUND(E3986/N3986,0),0)</f>
        <v>10</v>
      </c>
      <c r="S3986" t="str">
        <f t="shared" si="250"/>
        <v>theater</v>
      </c>
      <c r="T3986" t="str">
        <f t="shared" si="251"/>
        <v>plays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0">
        <f t="shared" si="248"/>
        <v>42439.878472222219</v>
      </c>
      <c r="K3987">
        <v>1454173120</v>
      </c>
      <c r="L3987" s="10">
        <f t="shared" si="249"/>
        <v>42418.707407407404</v>
      </c>
      <c r="M3987" t="b">
        <v>0</v>
      </c>
      <c r="N3987">
        <v>19</v>
      </c>
      <c r="O3987" t="b">
        <v>0</v>
      </c>
      <c r="P3987" t="s">
        <v>8271</v>
      </c>
      <c r="Q3987" s="6">
        <f>E3987/D3987</f>
        <v>0.32050000000000001</v>
      </c>
      <c r="R3987">
        <f>IFERROR(ROUND(E3987/N3987,0),0)</f>
        <v>34</v>
      </c>
      <c r="S3987" t="str">
        <f t="shared" si="250"/>
        <v>theater</v>
      </c>
      <c r="T3987" t="str">
        <f t="shared" si="251"/>
        <v>plays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0">
        <f t="shared" si="248"/>
        <v>42515.544444444444</v>
      </c>
      <c r="K3988">
        <v>1460034594</v>
      </c>
      <c r="L3988" s="10">
        <f t="shared" si="249"/>
        <v>42486.548541666663</v>
      </c>
      <c r="M3988" t="b">
        <v>0</v>
      </c>
      <c r="N3988">
        <v>13</v>
      </c>
      <c r="O3988" t="b">
        <v>0</v>
      </c>
      <c r="P3988" t="s">
        <v>8271</v>
      </c>
      <c r="Q3988" s="6">
        <f>E3988/D3988</f>
        <v>9.7600000000000006E-2</v>
      </c>
      <c r="R3988">
        <f>IFERROR(ROUND(E3988/N3988,0),0)</f>
        <v>38</v>
      </c>
      <c r="S3988" t="str">
        <f t="shared" si="250"/>
        <v>theater</v>
      </c>
      <c r="T3988" t="str">
        <f t="shared" si="251"/>
        <v>plays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0">
        <f t="shared" si="248"/>
        <v>41794.92465277778</v>
      </c>
      <c r="K3989">
        <v>1399414290</v>
      </c>
      <c r="L3989" s="10">
        <f t="shared" si="249"/>
        <v>41784.92465277778</v>
      </c>
      <c r="M3989" t="b">
        <v>0</v>
      </c>
      <c r="N3989">
        <v>13</v>
      </c>
      <c r="O3989" t="b">
        <v>0</v>
      </c>
      <c r="P3989" t="s">
        <v>8271</v>
      </c>
      <c r="Q3989" s="6">
        <f>E3989/D3989</f>
        <v>0.3775</v>
      </c>
      <c r="R3989">
        <f>IFERROR(ROUND(E3989/N3989,0),0)</f>
        <v>12</v>
      </c>
      <c r="S3989" t="str">
        <f t="shared" si="250"/>
        <v>theater</v>
      </c>
      <c r="T3989" t="str">
        <f t="shared" si="251"/>
        <v>plays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0">
        <f t="shared" si="248"/>
        <v>42264.08116898148</v>
      </c>
      <c r="K3990">
        <v>1439517413</v>
      </c>
      <c r="L3990" s="10">
        <f t="shared" si="249"/>
        <v>42249.08116898148</v>
      </c>
      <c r="M3990" t="b">
        <v>0</v>
      </c>
      <c r="N3990">
        <v>4</v>
      </c>
      <c r="O3990" t="b">
        <v>0</v>
      </c>
      <c r="P3990" t="s">
        <v>8271</v>
      </c>
      <c r="Q3990" s="6">
        <f>E3990/D3990</f>
        <v>2.1333333333333333E-2</v>
      </c>
      <c r="R3990">
        <f>IFERROR(ROUND(E3990/N3990,0),0)</f>
        <v>8</v>
      </c>
      <c r="S3990" t="str">
        <f t="shared" si="250"/>
        <v>theater</v>
      </c>
      <c r="T3990" t="str">
        <f t="shared" si="251"/>
        <v>plays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0">
        <f t="shared" si="248"/>
        <v>42335.791446759264</v>
      </c>
      <c r="K3991">
        <v>1444413581</v>
      </c>
      <c r="L3991" s="10">
        <f t="shared" si="249"/>
        <v>42305.749780092592</v>
      </c>
      <c r="M3991" t="b">
        <v>0</v>
      </c>
      <c r="N3991">
        <v>0</v>
      </c>
      <c r="O3991" t="b">
        <v>0</v>
      </c>
      <c r="P3991" t="s">
        <v>8271</v>
      </c>
      <c r="Q3991" s="6">
        <f>E3991/D3991</f>
        <v>0</v>
      </c>
      <c r="R3991">
        <f>IFERROR(ROUND(E3991/N3991,0),0)</f>
        <v>0</v>
      </c>
      <c r="S3991" t="str">
        <f t="shared" si="250"/>
        <v>theater</v>
      </c>
      <c r="T3991" t="str">
        <f t="shared" si="251"/>
        <v>plays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0">
        <f t="shared" si="248"/>
        <v>42450.672372685185</v>
      </c>
      <c r="K3992">
        <v>1454342893</v>
      </c>
      <c r="L3992" s="10">
        <f t="shared" si="249"/>
        <v>42420.672372685185</v>
      </c>
      <c r="M3992" t="b">
        <v>0</v>
      </c>
      <c r="N3992">
        <v>3</v>
      </c>
      <c r="O3992" t="b">
        <v>0</v>
      </c>
      <c r="P3992" t="s">
        <v>8271</v>
      </c>
      <c r="Q3992" s="6">
        <f>E3992/D3992</f>
        <v>4.1818181818181817E-2</v>
      </c>
      <c r="R3992">
        <f>IFERROR(ROUND(E3992/N3992,0),0)</f>
        <v>23</v>
      </c>
      <c r="S3992" t="str">
        <f t="shared" si="250"/>
        <v>theater</v>
      </c>
      <c r="T3992" t="str">
        <f t="shared" si="251"/>
        <v>plays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0">
        <f t="shared" si="248"/>
        <v>42174.644467592589</v>
      </c>
      <c r="K3993">
        <v>1430494082</v>
      </c>
      <c r="L3993" s="10">
        <f t="shared" si="249"/>
        <v>42144.644467592589</v>
      </c>
      <c r="M3993" t="b">
        <v>0</v>
      </c>
      <c r="N3993">
        <v>1</v>
      </c>
      <c r="O3993" t="b">
        <v>0</v>
      </c>
      <c r="P3993" t="s">
        <v>8271</v>
      </c>
      <c r="Q3993" s="6">
        <f>E3993/D3993</f>
        <v>0.2</v>
      </c>
      <c r="R3993">
        <f>IFERROR(ROUND(E3993/N3993,0),0)</f>
        <v>100</v>
      </c>
      <c r="S3993" t="str">
        <f t="shared" si="250"/>
        <v>theater</v>
      </c>
      <c r="T3993" t="str">
        <f t="shared" si="251"/>
        <v>plays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0">
        <f t="shared" si="248"/>
        <v>42368.982164351852</v>
      </c>
      <c r="K3994">
        <v>1444689259</v>
      </c>
      <c r="L3994" s="10">
        <f t="shared" si="249"/>
        <v>42308.94049768518</v>
      </c>
      <c r="M3994" t="b">
        <v>0</v>
      </c>
      <c r="N3994">
        <v>9</v>
      </c>
      <c r="O3994" t="b">
        <v>0</v>
      </c>
      <c r="P3994" t="s">
        <v>8271</v>
      </c>
      <c r="Q3994" s="6">
        <f>E3994/D3994</f>
        <v>5.4100000000000002E-2</v>
      </c>
      <c r="R3994">
        <f>IFERROR(ROUND(E3994/N3994,0),0)</f>
        <v>60</v>
      </c>
      <c r="S3994" t="str">
        <f t="shared" si="250"/>
        <v>theater</v>
      </c>
      <c r="T3994" t="str">
        <f t="shared" si="251"/>
        <v>plays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0">
        <f t="shared" si="248"/>
        <v>42156.864722222221</v>
      </c>
      <c r="K3995">
        <v>1428957912</v>
      </c>
      <c r="L3995" s="10">
        <f t="shared" si="249"/>
        <v>42126.864722222221</v>
      </c>
      <c r="M3995" t="b">
        <v>0</v>
      </c>
      <c r="N3995">
        <v>1</v>
      </c>
      <c r="O3995" t="b">
        <v>0</v>
      </c>
      <c r="P3995" t="s">
        <v>8271</v>
      </c>
      <c r="Q3995" s="6">
        <f>E3995/D3995</f>
        <v>6.0000000000000002E-5</v>
      </c>
      <c r="R3995">
        <f>IFERROR(ROUND(E3995/N3995,0),0)</f>
        <v>3</v>
      </c>
      <c r="S3995" t="str">
        <f t="shared" si="250"/>
        <v>theater</v>
      </c>
      <c r="T3995" t="str">
        <f t="shared" si="251"/>
        <v>plays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0">
        <f t="shared" si="248"/>
        <v>41858.389930555553</v>
      </c>
      <c r="K3996">
        <v>1403169690</v>
      </c>
      <c r="L3996" s="10">
        <f t="shared" si="249"/>
        <v>41828.389930555553</v>
      </c>
      <c r="M3996" t="b">
        <v>0</v>
      </c>
      <c r="N3996">
        <v>1</v>
      </c>
      <c r="O3996" t="b">
        <v>0</v>
      </c>
      <c r="P3996" t="s">
        <v>8271</v>
      </c>
      <c r="Q3996" s="6">
        <f>E3996/D3996</f>
        <v>2.5000000000000001E-3</v>
      </c>
      <c r="R3996">
        <f>IFERROR(ROUND(E3996/N3996,0),0)</f>
        <v>5</v>
      </c>
      <c r="S3996" t="str">
        <f t="shared" si="250"/>
        <v>theater</v>
      </c>
      <c r="T3996" t="str">
        <f t="shared" si="251"/>
        <v>plays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0">
        <f t="shared" si="248"/>
        <v>42068.477083333331</v>
      </c>
      <c r="K3997">
        <v>1421339077</v>
      </c>
      <c r="L3997" s="10">
        <f t="shared" si="249"/>
        <v>42038.683761574073</v>
      </c>
      <c r="M3997" t="b">
        <v>0</v>
      </c>
      <c r="N3997">
        <v>4</v>
      </c>
      <c r="O3997" t="b">
        <v>0</v>
      </c>
      <c r="P3997" t="s">
        <v>8271</v>
      </c>
      <c r="Q3997" s="6">
        <f>E3997/D3997</f>
        <v>0.35</v>
      </c>
      <c r="R3997">
        <f>IFERROR(ROUND(E3997/N3997,0),0)</f>
        <v>18</v>
      </c>
      <c r="S3997" t="str">
        <f t="shared" si="250"/>
        <v>theater</v>
      </c>
      <c r="T3997" t="str">
        <f t="shared" si="251"/>
        <v>plays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0">
        <f t="shared" si="248"/>
        <v>41982.669444444444</v>
      </c>
      <c r="K3998">
        <v>1415341464</v>
      </c>
      <c r="L3998" s="10">
        <f t="shared" si="249"/>
        <v>41969.266944444447</v>
      </c>
      <c r="M3998" t="b">
        <v>0</v>
      </c>
      <c r="N3998">
        <v>17</v>
      </c>
      <c r="O3998" t="b">
        <v>0</v>
      </c>
      <c r="P3998" t="s">
        <v>8271</v>
      </c>
      <c r="Q3998" s="6">
        <f>E3998/D3998</f>
        <v>0.16566666666666666</v>
      </c>
      <c r="R3998">
        <f>IFERROR(ROUND(E3998/N3998,0),0)</f>
        <v>29</v>
      </c>
      <c r="S3998" t="str">
        <f t="shared" si="250"/>
        <v>theater</v>
      </c>
      <c r="T3998" t="str">
        <f t="shared" si="251"/>
        <v>plays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0">
        <f t="shared" si="248"/>
        <v>42118.349780092598</v>
      </c>
      <c r="K3999">
        <v>1425633821</v>
      </c>
      <c r="L3999" s="10">
        <f t="shared" si="249"/>
        <v>42088.391446759255</v>
      </c>
      <c r="M3999" t="b">
        <v>0</v>
      </c>
      <c r="N3999">
        <v>0</v>
      </c>
      <c r="O3999" t="b">
        <v>0</v>
      </c>
      <c r="P3999" t="s">
        <v>8271</v>
      </c>
      <c r="Q3999" s="6">
        <f>E3999/D3999</f>
        <v>0</v>
      </c>
      <c r="R3999">
        <f>IFERROR(ROUND(E3999/N3999,0),0)</f>
        <v>0</v>
      </c>
      <c r="S3999" t="str">
        <f t="shared" si="250"/>
        <v>theater</v>
      </c>
      <c r="T3999" t="str">
        <f t="shared" si="251"/>
        <v>plays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0">
        <f t="shared" si="248"/>
        <v>42110.921597222223</v>
      </c>
      <c r="K4000">
        <v>1424992026</v>
      </c>
      <c r="L4000" s="10">
        <f t="shared" si="249"/>
        <v>42080.963263888887</v>
      </c>
      <c r="M4000" t="b">
        <v>0</v>
      </c>
      <c r="N4000">
        <v>12</v>
      </c>
      <c r="O4000" t="b">
        <v>0</v>
      </c>
      <c r="P4000" t="s">
        <v>8271</v>
      </c>
      <c r="Q4000" s="6">
        <f>E4000/D4000</f>
        <v>0.57199999999999995</v>
      </c>
      <c r="R4000">
        <f>IFERROR(ROUND(E4000/N4000,0),0)</f>
        <v>60</v>
      </c>
      <c r="S4000" t="str">
        <f t="shared" si="250"/>
        <v>theater</v>
      </c>
      <c r="T4000" t="str">
        <f t="shared" si="251"/>
        <v>plays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0">
        <f t="shared" si="248"/>
        <v>41901.827650462961</v>
      </c>
      <c r="K4001">
        <v>1406058798</v>
      </c>
      <c r="L4001" s="10">
        <f t="shared" si="249"/>
        <v>41861.828680555554</v>
      </c>
      <c r="M4001" t="b">
        <v>0</v>
      </c>
      <c r="N4001">
        <v>14</v>
      </c>
      <c r="O4001" t="b">
        <v>0</v>
      </c>
      <c r="P4001" t="s">
        <v>8271</v>
      </c>
      <c r="Q4001" s="6">
        <f>E4001/D4001</f>
        <v>0.16514285714285715</v>
      </c>
      <c r="R4001">
        <f>IFERROR(ROUND(E4001/N4001,0),0)</f>
        <v>83</v>
      </c>
      <c r="S4001" t="str">
        <f t="shared" si="250"/>
        <v>theater</v>
      </c>
      <c r="T4001" t="str">
        <f t="shared" si="251"/>
        <v>plays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0">
        <f t="shared" si="248"/>
        <v>42516.603680555556</v>
      </c>
      <c r="K4002">
        <v>1457450958</v>
      </c>
      <c r="L4002" s="10">
        <f t="shared" si="249"/>
        <v>42456.64534722222</v>
      </c>
      <c r="M4002" t="b">
        <v>0</v>
      </c>
      <c r="N4002">
        <v>1</v>
      </c>
      <c r="O4002" t="b">
        <v>0</v>
      </c>
      <c r="P4002" t="s">
        <v>8271</v>
      </c>
      <c r="Q4002" s="6">
        <f>E4002/D4002</f>
        <v>1.25E-3</v>
      </c>
      <c r="R4002">
        <f>IFERROR(ROUND(E4002/N4002,0),0)</f>
        <v>10</v>
      </c>
      <c r="S4002" t="str">
        <f t="shared" si="250"/>
        <v>theater</v>
      </c>
      <c r="T4002" t="str">
        <f t="shared" si="251"/>
        <v>plays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0">
        <f t="shared" si="248"/>
        <v>42814.791666666672</v>
      </c>
      <c r="K4003">
        <v>1486681708</v>
      </c>
      <c r="L4003" s="10">
        <f t="shared" si="249"/>
        <v>42794.964212962965</v>
      </c>
      <c r="M4003" t="b">
        <v>0</v>
      </c>
      <c r="N4003">
        <v>14</v>
      </c>
      <c r="O4003" t="b">
        <v>0</v>
      </c>
      <c r="P4003" t="s">
        <v>8271</v>
      </c>
      <c r="Q4003" s="6">
        <f>E4003/D4003</f>
        <v>0.3775</v>
      </c>
      <c r="R4003">
        <f>IFERROR(ROUND(E4003/N4003,0),0)</f>
        <v>32</v>
      </c>
      <c r="S4003" t="str">
        <f t="shared" si="250"/>
        <v>theater</v>
      </c>
      <c r="T4003" t="str">
        <f t="shared" si="251"/>
        <v>plays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0">
        <f t="shared" si="248"/>
        <v>41928.043530092589</v>
      </c>
      <c r="K4004">
        <v>1409187761</v>
      </c>
      <c r="L4004" s="10">
        <f t="shared" si="249"/>
        <v>41898.043530092589</v>
      </c>
      <c r="M4004" t="b">
        <v>0</v>
      </c>
      <c r="N4004">
        <v>4</v>
      </c>
      <c r="O4004" t="b">
        <v>0</v>
      </c>
      <c r="P4004" t="s">
        <v>8271</v>
      </c>
      <c r="Q4004" s="6">
        <f>E4004/D4004</f>
        <v>1.84E-2</v>
      </c>
      <c r="R4004">
        <f>IFERROR(ROUND(E4004/N4004,0),0)</f>
        <v>6</v>
      </c>
      <c r="S4004" t="str">
        <f t="shared" si="250"/>
        <v>theater</v>
      </c>
      <c r="T4004" t="str">
        <f t="shared" si="251"/>
        <v>plays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0">
        <f t="shared" si="248"/>
        <v>42069.587349537032</v>
      </c>
      <c r="K4005">
        <v>1421417147</v>
      </c>
      <c r="L4005" s="10">
        <f t="shared" si="249"/>
        <v>42039.587349537032</v>
      </c>
      <c r="M4005" t="b">
        <v>0</v>
      </c>
      <c r="N4005">
        <v>2</v>
      </c>
      <c r="O4005" t="b">
        <v>0</v>
      </c>
      <c r="P4005" t="s">
        <v>8271</v>
      </c>
      <c r="Q4005" s="6">
        <f>E4005/D4005</f>
        <v>0.10050000000000001</v>
      </c>
      <c r="R4005">
        <f>IFERROR(ROUND(E4005/N4005,0),0)</f>
        <v>101</v>
      </c>
      <c r="S4005" t="str">
        <f t="shared" si="250"/>
        <v>theater</v>
      </c>
      <c r="T4005" t="str">
        <f t="shared" si="251"/>
        <v>plays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0">
        <f t="shared" si="248"/>
        <v>41939.16269675926</v>
      </c>
      <c r="K4006">
        <v>1410148457</v>
      </c>
      <c r="L4006" s="10">
        <f t="shared" si="249"/>
        <v>41909.16269675926</v>
      </c>
      <c r="M4006" t="b">
        <v>0</v>
      </c>
      <c r="N4006">
        <v>1</v>
      </c>
      <c r="O4006" t="b">
        <v>0</v>
      </c>
      <c r="P4006" t="s">
        <v>8271</v>
      </c>
      <c r="Q4006" s="6">
        <f>E4006/D4006</f>
        <v>2E-3</v>
      </c>
      <c r="R4006">
        <f>IFERROR(ROUND(E4006/N4006,0),0)</f>
        <v>1</v>
      </c>
      <c r="S4006" t="str">
        <f t="shared" si="250"/>
        <v>theater</v>
      </c>
      <c r="T4006" t="str">
        <f t="shared" si="251"/>
        <v>plays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0">
        <f t="shared" si="248"/>
        <v>41951.807696759257</v>
      </c>
      <c r="K4007">
        <v>1408648985</v>
      </c>
      <c r="L4007" s="10">
        <f t="shared" si="249"/>
        <v>41891.807696759257</v>
      </c>
      <c r="M4007" t="b">
        <v>0</v>
      </c>
      <c r="N4007">
        <v>2</v>
      </c>
      <c r="O4007" t="b">
        <v>0</v>
      </c>
      <c r="P4007" t="s">
        <v>8271</v>
      </c>
      <c r="Q4007" s="6">
        <f>E4007/D4007</f>
        <v>1.3333333333333334E-2</v>
      </c>
      <c r="R4007">
        <f>IFERROR(ROUND(E4007/N4007,0),0)</f>
        <v>20</v>
      </c>
      <c r="S4007" t="str">
        <f t="shared" si="250"/>
        <v>theater</v>
      </c>
      <c r="T4007" t="str">
        <f t="shared" si="251"/>
        <v>plays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0">
        <f t="shared" si="248"/>
        <v>42435.772997685184</v>
      </c>
      <c r="K4008">
        <v>1453487587</v>
      </c>
      <c r="L4008" s="10">
        <f t="shared" si="249"/>
        <v>42410.772997685184</v>
      </c>
      <c r="M4008" t="b">
        <v>0</v>
      </c>
      <c r="N4008">
        <v>1</v>
      </c>
      <c r="O4008" t="b">
        <v>0</v>
      </c>
      <c r="P4008" t="s">
        <v>8271</v>
      </c>
      <c r="Q4008" s="6">
        <f>E4008/D4008</f>
        <v>6.666666666666667E-5</v>
      </c>
      <c r="R4008">
        <f>IFERROR(ROUND(E4008/N4008,0),0)</f>
        <v>2</v>
      </c>
      <c r="S4008" t="str">
        <f t="shared" si="250"/>
        <v>theater</v>
      </c>
      <c r="T4008" t="str">
        <f t="shared" si="251"/>
        <v>plays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0">
        <f t="shared" si="248"/>
        <v>41896.686111111107</v>
      </c>
      <c r="K4009">
        <v>1406572381</v>
      </c>
      <c r="L4009" s="10">
        <f t="shared" si="249"/>
        <v>41867.772928240738</v>
      </c>
      <c r="M4009" t="b">
        <v>0</v>
      </c>
      <c r="N4009">
        <v>1</v>
      </c>
      <c r="O4009" t="b">
        <v>0</v>
      </c>
      <c r="P4009" t="s">
        <v>8271</v>
      </c>
      <c r="Q4009" s="6">
        <f>E4009/D4009</f>
        <v>2.5000000000000001E-3</v>
      </c>
      <c r="R4009">
        <f>IFERROR(ROUND(E4009/N4009,0),0)</f>
        <v>5</v>
      </c>
      <c r="S4009" t="str">
        <f t="shared" si="250"/>
        <v>theater</v>
      </c>
      <c r="T4009" t="str">
        <f t="shared" si="251"/>
        <v>plays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0">
        <f t="shared" si="248"/>
        <v>42226.964201388888</v>
      </c>
      <c r="K4010">
        <v>1435014507</v>
      </c>
      <c r="L4010" s="10">
        <f t="shared" si="249"/>
        <v>42196.964201388888</v>
      </c>
      <c r="M4010" t="b">
        <v>0</v>
      </c>
      <c r="N4010">
        <v>4</v>
      </c>
      <c r="O4010" t="b">
        <v>0</v>
      </c>
      <c r="P4010" t="s">
        <v>8271</v>
      </c>
      <c r="Q4010" s="6">
        <f>E4010/D4010</f>
        <v>0.06</v>
      </c>
      <c r="R4010">
        <f>IFERROR(ROUND(E4010/N4010,0),0)</f>
        <v>15</v>
      </c>
      <c r="S4010" t="str">
        <f t="shared" si="250"/>
        <v>theater</v>
      </c>
      <c r="T4010" t="str">
        <f t="shared" si="251"/>
        <v>plays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0">
        <f t="shared" si="248"/>
        <v>41910.700925925928</v>
      </c>
      <c r="K4011">
        <v>1406825360</v>
      </c>
      <c r="L4011" s="10">
        <f t="shared" si="249"/>
        <v>41870.700925925928</v>
      </c>
      <c r="M4011" t="b">
        <v>0</v>
      </c>
      <c r="N4011">
        <v>3</v>
      </c>
      <c r="O4011" t="b">
        <v>0</v>
      </c>
      <c r="P4011" t="s">
        <v>8271</v>
      </c>
      <c r="Q4011" s="6">
        <f>E4011/D4011</f>
        <v>3.8860103626943004E-2</v>
      </c>
      <c r="R4011">
        <f>IFERROR(ROUND(E4011/N4011,0),0)</f>
        <v>25</v>
      </c>
      <c r="S4011" t="str">
        <f t="shared" si="250"/>
        <v>theater</v>
      </c>
      <c r="T4011" t="str">
        <f t="shared" si="251"/>
        <v>plays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0">
        <f t="shared" si="248"/>
        <v>41957.770439814813</v>
      </c>
      <c r="K4012">
        <v>1412879366</v>
      </c>
      <c r="L4012" s="10">
        <f t="shared" si="249"/>
        <v>41940.770439814813</v>
      </c>
      <c r="M4012" t="b">
        <v>0</v>
      </c>
      <c r="N4012">
        <v>38</v>
      </c>
      <c r="O4012" t="b">
        <v>0</v>
      </c>
      <c r="P4012" t="s">
        <v>8271</v>
      </c>
      <c r="Q4012" s="6">
        <f>E4012/D4012</f>
        <v>0.24194444444444443</v>
      </c>
      <c r="R4012">
        <f>IFERROR(ROUND(E4012/N4012,0),0)</f>
        <v>46</v>
      </c>
      <c r="S4012" t="str">
        <f t="shared" si="250"/>
        <v>theater</v>
      </c>
      <c r="T4012" t="str">
        <f t="shared" si="251"/>
        <v>plays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0">
        <f t="shared" si="248"/>
        <v>42051.54488425926</v>
      </c>
      <c r="K4013">
        <v>1419858278</v>
      </c>
      <c r="L4013" s="10">
        <f t="shared" si="249"/>
        <v>42021.54488425926</v>
      </c>
      <c r="M4013" t="b">
        <v>0</v>
      </c>
      <c r="N4013">
        <v>4</v>
      </c>
      <c r="O4013" t="b">
        <v>0</v>
      </c>
      <c r="P4013" t="s">
        <v>8271</v>
      </c>
      <c r="Q4013" s="6">
        <f>E4013/D4013</f>
        <v>7.5999999999999998E-2</v>
      </c>
      <c r="R4013">
        <f>IFERROR(ROUND(E4013/N4013,0),0)</f>
        <v>5</v>
      </c>
      <c r="S4013" t="str">
        <f t="shared" si="250"/>
        <v>theater</v>
      </c>
      <c r="T4013" t="str">
        <f t="shared" si="251"/>
        <v>plays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0">
        <f t="shared" si="248"/>
        <v>42145.544548611113</v>
      </c>
      <c r="K4014">
        <v>1427979849</v>
      </c>
      <c r="L4014" s="10">
        <f t="shared" si="249"/>
        <v>42115.544548611113</v>
      </c>
      <c r="M4014" t="b">
        <v>0</v>
      </c>
      <c r="N4014">
        <v>0</v>
      </c>
      <c r="O4014" t="b">
        <v>0</v>
      </c>
      <c r="P4014" t="s">
        <v>8271</v>
      </c>
      <c r="Q4014" s="6">
        <f>E4014/D4014</f>
        <v>0</v>
      </c>
      <c r="R4014">
        <f>IFERROR(ROUND(E4014/N4014,0),0)</f>
        <v>0</v>
      </c>
      <c r="S4014" t="str">
        <f t="shared" si="250"/>
        <v>theater</v>
      </c>
      <c r="T4014" t="str">
        <f t="shared" si="251"/>
        <v>plays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0">
        <f t="shared" si="248"/>
        <v>42070.301192129627</v>
      </c>
      <c r="K4015">
        <v>1421478823</v>
      </c>
      <c r="L4015" s="10">
        <f t="shared" si="249"/>
        <v>42040.301192129627</v>
      </c>
      <c r="M4015" t="b">
        <v>0</v>
      </c>
      <c r="N4015">
        <v>2</v>
      </c>
      <c r="O4015" t="b">
        <v>0</v>
      </c>
      <c r="P4015" t="s">
        <v>8271</v>
      </c>
      <c r="Q4015" s="6">
        <f>E4015/D4015</f>
        <v>1.2999999999999999E-2</v>
      </c>
      <c r="R4015">
        <f>IFERROR(ROUND(E4015/N4015,0),0)</f>
        <v>13</v>
      </c>
      <c r="S4015" t="str">
        <f t="shared" si="250"/>
        <v>theater</v>
      </c>
      <c r="T4015" t="str">
        <f t="shared" si="251"/>
        <v>plays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0">
        <f t="shared" si="248"/>
        <v>42453.246168981481</v>
      </c>
      <c r="K4016">
        <v>1455861269</v>
      </c>
      <c r="L4016" s="10">
        <f t="shared" si="249"/>
        <v>42438.246168981481</v>
      </c>
      <c r="M4016" t="b">
        <v>0</v>
      </c>
      <c r="N4016">
        <v>0</v>
      </c>
      <c r="O4016" t="b">
        <v>0</v>
      </c>
      <c r="P4016" t="s">
        <v>8271</v>
      </c>
      <c r="Q4016" s="6">
        <f>E4016/D4016</f>
        <v>0</v>
      </c>
      <c r="R4016">
        <f>IFERROR(ROUND(E4016/N4016,0),0)</f>
        <v>0</v>
      </c>
      <c r="S4016" t="str">
        <f t="shared" si="250"/>
        <v>theater</v>
      </c>
      <c r="T4016" t="str">
        <f t="shared" si="251"/>
        <v>plays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0">
        <f t="shared" si="248"/>
        <v>42223.780821759261</v>
      </c>
      <c r="K4017">
        <v>1434739463</v>
      </c>
      <c r="L4017" s="10">
        <f t="shared" si="249"/>
        <v>42193.780821759261</v>
      </c>
      <c r="M4017" t="b">
        <v>0</v>
      </c>
      <c r="N4017">
        <v>1</v>
      </c>
      <c r="O4017" t="b">
        <v>0</v>
      </c>
      <c r="P4017" t="s">
        <v>8271</v>
      </c>
      <c r="Q4017" s="6">
        <f>E4017/D4017</f>
        <v>1.4285714285714287E-4</v>
      </c>
      <c r="R4017">
        <f>IFERROR(ROUND(E4017/N4017,0),0)</f>
        <v>1</v>
      </c>
      <c r="S4017" t="str">
        <f t="shared" si="250"/>
        <v>theater</v>
      </c>
      <c r="T4017" t="str">
        <f t="shared" si="251"/>
        <v>plays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0">
        <f t="shared" si="248"/>
        <v>41918.872685185182</v>
      </c>
      <c r="K4018">
        <v>1408395400</v>
      </c>
      <c r="L4018" s="10">
        <f t="shared" si="249"/>
        <v>41888.872685185182</v>
      </c>
      <c r="M4018" t="b">
        <v>0</v>
      </c>
      <c r="N4018">
        <v>7</v>
      </c>
      <c r="O4018" t="b">
        <v>0</v>
      </c>
      <c r="P4018" t="s">
        <v>8271</v>
      </c>
      <c r="Q4018" s="6">
        <f>E4018/D4018</f>
        <v>0.14000000000000001</v>
      </c>
      <c r="R4018">
        <f>IFERROR(ROUND(E4018/N4018,0),0)</f>
        <v>10</v>
      </c>
      <c r="S4018" t="str">
        <f t="shared" si="250"/>
        <v>theater</v>
      </c>
      <c r="T4018" t="str">
        <f t="shared" si="251"/>
        <v>plays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0">
        <f t="shared" si="248"/>
        <v>41905.672152777777</v>
      </c>
      <c r="K4019">
        <v>1407254874</v>
      </c>
      <c r="L4019" s="10">
        <f t="shared" si="249"/>
        <v>41875.672152777777</v>
      </c>
      <c r="M4019" t="b">
        <v>0</v>
      </c>
      <c r="N4019">
        <v>2</v>
      </c>
      <c r="O4019" t="b">
        <v>0</v>
      </c>
      <c r="P4019" t="s">
        <v>8271</v>
      </c>
      <c r="Q4019" s="6">
        <f>E4019/D4019</f>
        <v>1.0500000000000001E-2</v>
      </c>
      <c r="R4019">
        <f>IFERROR(ROUND(E4019/N4019,0),0)</f>
        <v>53</v>
      </c>
      <c r="S4019" t="str">
        <f t="shared" si="250"/>
        <v>theater</v>
      </c>
      <c r="T4019" t="str">
        <f t="shared" si="251"/>
        <v>plays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0">
        <f t="shared" si="248"/>
        <v>42669.91097222222</v>
      </c>
      <c r="K4020">
        <v>1473285108</v>
      </c>
      <c r="L4020" s="10">
        <f t="shared" si="249"/>
        <v>42639.91097222222</v>
      </c>
      <c r="M4020" t="b">
        <v>0</v>
      </c>
      <c r="N4020">
        <v>4</v>
      </c>
      <c r="O4020" t="b">
        <v>0</v>
      </c>
      <c r="P4020" t="s">
        <v>8271</v>
      </c>
      <c r="Q4020" s="6">
        <f>E4020/D4020</f>
        <v>8.666666666666667E-2</v>
      </c>
      <c r="R4020">
        <f>IFERROR(ROUND(E4020/N4020,0),0)</f>
        <v>33</v>
      </c>
      <c r="S4020" t="str">
        <f t="shared" si="250"/>
        <v>theater</v>
      </c>
      <c r="T4020" t="str">
        <f t="shared" si="251"/>
        <v>plays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0">
        <f t="shared" si="248"/>
        <v>42494.686111111107</v>
      </c>
      <c r="K4021">
        <v>1455725596</v>
      </c>
      <c r="L4021" s="10">
        <f t="shared" si="249"/>
        <v>42436.675879629634</v>
      </c>
      <c r="M4021" t="b">
        <v>0</v>
      </c>
      <c r="N4021">
        <v>4</v>
      </c>
      <c r="O4021" t="b">
        <v>0</v>
      </c>
      <c r="P4021" t="s">
        <v>8271</v>
      </c>
      <c r="Q4021" s="6">
        <f>E4021/D4021</f>
        <v>8.2857142857142851E-3</v>
      </c>
      <c r="R4021">
        <f>IFERROR(ROUND(E4021/N4021,0),0)</f>
        <v>7</v>
      </c>
      <c r="S4021" t="str">
        <f t="shared" si="250"/>
        <v>theater</v>
      </c>
      <c r="T4021" t="str">
        <f t="shared" si="251"/>
        <v>plays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0">
        <f t="shared" si="248"/>
        <v>42106.149293981478</v>
      </c>
      <c r="K4022">
        <v>1424579699</v>
      </c>
      <c r="L4022" s="10">
        <f t="shared" si="249"/>
        <v>42076.190960648149</v>
      </c>
      <c r="M4022" t="b">
        <v>0</v>
      </c>
      <c r="N4022">
        <v>3</v>
      </c>
      <c r="O4022" t="b">
        <v>0</v>
      </c>
      <c r="P4022" t="s">
        <v>8271</v>
      </c>
      <c r="Q4022" s="6">
        <f>E4022/D4022</f>
        <v>0.16666666666666666</v>
      </c>
      <c r="R4022">
        <f>IFERROR(ROUND(E4022/N4022,0),0)</f>
        <v>33</v>
      </c>
      <c r="S4022" t="str">
        <f t="shared" si="250"/>
        <v>theater</v>
      </c>
      <c r="T4022" t="str">
        <f t="shared" si="251"/>
        <v>plays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0">
        <f t="shared" si="248"/>
        <v>41957.911550925928</v>
      </c>
      <c r="K4023">
        <v>1409176358</v>
      </c>
      <c r="L4023" s="10">
        <f t="shared" si="249"/>
        <v>41897.911550925928</v>
      </c>
      <c r="M4023" t="b">
        <v>0</v>
      </c>
      <c r="N4023">
        <v>2</v>
      </c>
      <c r="O4023" t="b">
        <v>0</v>
      </c>
      <c r="P4023" t="s">
        <v>8271</v>
      </c>
      <c r="Q4023" s="6">
        <f>E4023/D4023</f>
        <v>8.3333333333333332E-3</v>
      </c>
      <c r="R4023">
        <f>IFERROR(ROUND(E4023/N4023,0),0)</f>
        <v>63</v>
      </c>
      <c r="S4023" t="str">
        <f t="shared" si="250"/>
        <v>theater</v>
      </c>
      <c r="T4023" t="str">
        <f t="shared" si="251"/>
        <v>plays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0">
        <f t="shared" si="248"/>
        <v>42055.120833333334</v>
      </c>
      <c r="K4024">
        <v>1418824867</v>
      </c>
      <c r="L4024" s="10">
        <f t="shared" si="249"/>
        <v>42009.584108796298</v>
      </c>
      <c r="M4024" t="b">
        <v>0</v>
      </c>
      <c r="N4024">
        <v>197</v>
      </c>
      <c r="O4024" t="b">
        <v>0</v>
      </c>
      <c r="P4024" t="s">
        <v>8271</v>
      </c>
      <c r="Q4024" s="6">
        <f>E4024/D4024</f>
        <v>0.69561111111111107</v>
      </c>
      <c r="R4024">
        <f>IFERROR(ROUND(E4024/N4024,0),0)</f>
        <v>64</v>
      </c>
      <c r="S4024" t="str">
        <f t="shared" si="250"/>
        <v>theater</v>
      </c>
      <c r="T4024" t="str">
        <f t="shared" si="251"/>
        <v>plays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0">
        <f t="shared" si="248"/>
        <v>42472.957905092597</v>
      </c>
      <c r="K4025">
        <v>1454975963</v>
      </c>
      <c r="L4025" s="10">
        <f t="shared" si="249"/>
        <v>42427.999571759261</v>
      </c>
      <c r="M4025" t="b">
        <v>0</v>
      </c>
      <c r="N4025">
        <v>0</v>
      </c>
      <c r="O4025" t="b">
        <v>0</v>
      </c>
      <c r="P4025" t="s">
        <v>8271</v>
      </c>
      <c r="Q4025" s="6">
        <f>E4025/D4025</f>
        <v>0</v>
      </c>
      <c r="R4025">
        <f>IFERROR(ROUND(E4025/N4025,0),0)</f>
        <v>0</v>
      </c>
      <c r="S4025" t="str">
        <f t="shared" si="250"/>
        <v>theater</v>
      </c>
      <c r="T4025" t="str">
        <f t="shared" si="251"/>
        <v>plays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0">
        <f t="shared" si="248"/>
        <v>42266.670104166667</v>
      </c>
      <c r="K4026">
        <v>1438445097</v>
      </c>
      <c r="L4026" s="10">
        <f t="shared" si="249"/>
        <v>42236.670104166667</v>
      </c>
      <c r="M4026" t="b">
        <v>0</v>
      </c>
      <c r="N4026">
        <v>1</v>
      </c>
      <c r="O4026" t="b">
        <v>0</v>
      </c>
      <c r="P4026" t="s">
        <v>8271</v>
      </c>
      <c r="Q4026" s="6">
        <f>E4026/D4026</f>
        <v>1.2500000000000001E-2</v>
      </c>
      <c r="R4026">
        <f>IFERROR(ROUND(E4026/N4026,0),0)</f>
        <v>10</v>
      </c>
      <c r="S4026" t="str">
        <f t="shared" si="250"/>
        <v>theater</v>
      </c>
      <c r="T4026" t="str">
        <f t="shared" si="251"/>
        <v>plays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0">
        <f t="shared" si="248"/>
        <v>42230.237685185188</v>
      </c>
      <c r="K4027">
        <v>1432705336</v>
      </c>
      <c r="L4027" s="10">
        <f t="shared" si="249"/>
        <v>42170.237685185188</v>
      </c>
      <c r="M4027" t="b">
        <v>0</v>
      </c>
      <c r="N4027">
        <v>4</v>
      </c>
      <c r="O4027" t="b">
        <v>0</v>
      </c>
      <c r="P4027" t="s">
        <v>8271</v>
      </c>
      <c r="Q4027" s="6">
        <f>E4027/D4027</f>
        <v>0.05</v>
      </c>
      <c r="R4027">
        <f>IFERROR(ROUND(E4027/N4027,0),0)</f>
        <v>63</v>
      </c>
      <c r="S4027" t="str">
        <f t="shared" si="250"/>
        <v>theater</v>
      </c>
      <c r="T4027" t="str">
        <f t="shared" si="251"/>
        <v>plays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0">
        <f t="shared" si="248"/>
        <v>42361.697210648148</v>
      </c>
      <c r="K4028">
        <v>1444059839</v>
      </c>
      <c r="L4028" s="10">
        <f t="shared" si="249"/>
        <v>42301.655543981484</v>
      </c>
      <c r="M4028" t="b">
        <v>0</v>
      </c>
      <c r="N4028">
        <v>0</v>
      </c>
      <c r="O4028" t="b">
        <v>0</v>
      </c>
      <c r="P4028" t="s">
        <v>8271</v>
      </c>
      <c r="Q4028" s="6">
        <f>E4028/D4028</f>
        <v>0</v>
      </c>
      <c r="R4028">
        <f>IFERROR(ROUND(E4028/N4028,0),0)</f>
        <v>0</v>
      </c>
      <c r="S4028" t="str">
        <f t="shared" si="250"/>
        <v>theater</v>
      </c>
      <c r="T4028" t="str">
        <f t="shared" si="251"/>
        <v>plays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0">
        <f t="shared" si="248"/>
        <v>42808.041666666672</v>
      </c>
      <c r="K4029">
        <v>1486077481</v>
      </c>
      <c r="L4029" s="10">
        <f t="shared" si="249"/>
        <v>42787.97084490741</v>
      </c>
      <c r="M4029" t="b">
        <v>0</v>
      </c>
      <c r="N4029">
        <v>7</v>
      </c>
      <c r="O4029" t="b">
        <v>0</v>
      </c>
      <c r="P4029" t="s">
        <v>8271</v>
      </c>
      <c r="Q4029" s="6">
        <f>E4029/D4029</f>
        <v>7.166666666666667E-2</v>
      </c>
      <c r="R4029">
        <f>IFERROR(ROUND(E4029/N4029,0),0)</f>
        <v>31</v>
      </c>
      <c r="S4029" t="str">
        <f t="shared" si="250"/>
        <v>theater</v>
      </c>
      <c r="T4029" t="str">
        <f t="shared" si="251"/>
        <v>plays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0">
        <f t="shared" si="248"/>
        <v>41814.938657407409</v>
      </c>
      <c r="K4030">
        <v>1399415500</v>
      </c>
      <c r="L4030" s="10">
        <f t="shared" si="249"/>
        <v>41784.938657407409</v>
      </c>
      <c r="M4030" t="b">
        <v>0</v>
      </c>
      <c r="N4030">
        <v>11</v>
      </c>
      <c r="O4030" t="b">
        <v>0</v>
      </c>
      <c r="P4030" t="s">
        <v>8271</v>
      </c>
      <c r="Q4030" s="6">
        <f>E4030/D4030</f>
        <v>0.28050000000000003</v>
      </c>
      <c r="R4030">
        <f>IFERROR(ROUND(E4030/N4030,0),0)</f>
        <v>51</v>
      </c>
      <c r="S4030" t="str">
        <f t="shared" si="250"/>
        <v>theater</v>
      </c>
      <c r="T4030" t="str">
        <f t="shared" si="251"/>
        <v>plays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0">
        <f t="shared" si="248"/>
        <v>42371.02511574074</v>
      </c>
      <c r="K4031">
        <v>1447461370</v>
      </c>
      <c r="L4031" s="10">
        <f t="shared" si="249"/>
        <v>42341.02511574074</v>
      </c>
      <c r="M4031" t="b">
        <v>0</v>
      </c>
      <c r="N4031">
        <v>0</v>
      </c>
      <c r="O4031" t="b">
        <v>0</v>
      </c>
      <c r="P4031" t="s">
        <v>8271</v>
      </c>
      <c r="Q4031" s="6">
        <f>E4031/D4031</f>
        <v>0</v>
      </c>
      <c r="R4031">
        <f>IFERROR(ROUND(E4031/N4031,0),0)</f>
        <v>0</v>
      </c>
      <c r="S4031" t="str">
        <f t="shared" si="250"/>
        <v>theater</v>
      </c>
      <c r="T4031" t="str">
        <f t="shared" si="251"/>
        <v>plays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0">
        <f t="shared" si="248"/>
        <v>42422.78402777778</v>
      </c>
      <c r="K4032">
        <v>1452008599</v>
      </c>
      <c r="L4032" s="10">
        <f t="shared" si="249"/>
        <v>42393.655081018514</v>
      </c>
      <c r="M4032" t="b">
        <v>0</v>
      </c>
      <c r="N4032">
        <v>6</v>
      </c>
      <c r="O4032" t="b">
        <v>0</v>
      </c>
      <c r="P4032" t="s">
        <v>8271</v>
      </c>
      <c r="Q4032" s="6">
        <f>E4032/D4032</f>
        <v>0.16</v>
      </c>
      <c r="R4032">
        <f>IFERROR(ROUND(E4032/N4032,0),0)</f>
        <v>67</v>
      </c>
      <c r="S4032" t="str">
        <f t="shared" si="250"/>
        <v>theater</v>
      </c>
      <c r="T4032" t="str">
        <f t="shared" si="251"/>
        <v>plays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0">
        <f t="shared" si="248"/>
        <v>42010.626898148148</v>
      </c>
      <c r="K4033">
        <v>1414591364</v>
      </c>
      <c r="L4033" s="10">
        <f t="shared" si="249"/>
        <v>41960.585231481484</v>
      </c>
      <c r="M4033" t="b">
        <v>0</v>
      </c>
      <c r="N4033">
        <v>0</v>
      </c>
      <c r="O4033" t="b">
        <v>0</v>
      </c>
      <c r="P4033" t="s">
        <v>8271</v>
      </c>
      <c r="Q4033" s="6">
        <f>E4033/D4033</f>
        <v>0</v>
      </c>
      <c r="R4033">
        <f>IFERROR(ROUND(E4033/N4033,0),0)</f>
        <v>0</v>
      </c>
      <c r="S4033" t="str">
        <f t="shared" si="250"/>
        <v>theater</v>
      </c>
      <c r="T4033" t="str">
        <f t="shared" si="251"/>
        <v>plays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0">
        <f t="shared" si="248"/>
        <v>42372.85087962963</v>
      </c>
      <c r="K4034">
        <v>1445023516</v>
      </c>
      <c r="L4034" s="10">
        <f t="shared" si="249"/>
        <v>42312.809212962966</v>
      </c>
      <c r="M4034" t="b">
        <v>0</v>
      </c>
      <c r="N4034">
        <v>7</v>
      </c>
      <c r="O4034" t="b">
        <v>0</v>
      </c>
      <c r="P4034" t="s">
        <v>8271</v>
      </c>
      <c r="Q4034" s="6">
        <f>E4034/D4034</f>
        <v>6.8287037037037035E-2</v>
      </c>
      <c r="R4034">
        <f>IFERROR(ROUND(E4034/N4034,0),0)</f>
        <v>59</v>
      </c>
      <c r="S4034" t="str">
        <f t="shared" si="250"/>
        <v>theater</v>
      </c>
      <c r="T4034" t="str">
        <f t="shared" si="251"/>
        <v>plays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0">
        <f t="shared" ref="J4035:J4098" si="252">(I4035/86400)+25569+(-5+24)</f>
        <v>42664.375</v>
      </c>
      <c r="K4035">
        <v>1472711224</v>
      </c>
      <c r="L4035" s="10">
        <f t="shared" ref="L4035:L4098" si="253">(K4035/86400)+25569+(-5+24)</f>
        <v>42633.268796296295</v>
      </c>
      <c r="M4035" t="b">
        <v>0</v>
      </c>
      <c r="N4035">
        <v>94</v>
      </c>
      <c r="O4035" t="b">
        <v>0</v>
      </c>
      <c r="P4035" t="s">
        <v>8271</v>
      </c>
      <c r="Q4035" s="6">
        <f>E4035/D4035</f>
        <v>0.25698702928870293</v>
      </c>
      <c r="R4035">
        <f>IFERROR(ROUND(E4035/N4035,0),0)</f>
        <v>65</v>
      </c>
      <c r="S4035" t="str">
        <f t="shared" ref="S4035:S4098" si="254">LEFT(P4035,FIND("/",P4035)-1)</f>
        <v>theater</v>
      </c>
      <c r="T4035" t="str">
        <f t="shared" ref="T4035:T4098" si="255">RIGHT(P4035,LEN(P4035)-FIND("/",P4035))</f>
        <v>plays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0">
        <f t="shared" si="252"/>
        <v>42116.905671296292</v>
      </c>
      <c r="K4036">
        <v>1425509050</v>
      </c>
      <c r="L4036" s="10">
        <f t="shared" si="253"/>
        <v>42086.947337962964</v>
      </c>
      <c r="M4036" t="b">
        <v>0</v>
      </c>
      <c r="N4036">
        <v>2</v>
      </c>
      <c r="O4036" t="b">
        <v>0</v>
      </c>
      <c r="P4036" t="s">
        <v>8271</v>
      </c>
      <c r="Q4036" s="6">
        <f>E4036/D4036</f>
        <v>1.4814814814814815E-2</v>
      </c>
      <c r="R4036">
        <f>IFERROR(ROUND(E4036/N4036,0),0)</f>
        <v>100</v>
      </c>
      <c r="S4036" t="str">
        <f t="shared" si="254"/>
        <v>theater</v>
      </c>
      <c r="T4036" t="str">
        <f t="shared" si="255"/>
        <v>plays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0">
        <f t="shared" si="252"/>
        <v>41952.882951388892</v>
      </c>
      <c r="K4037">
        <v>1411333887</v>
      </c>
      <c r="L4037" s="10">
        <f t="shared" si="253"/>
        <v>41922.882951388892</v>
      </c>
      <c r="M4037" t="b">
        <v>0</v>
      </c>
      <c r="N4037">
        <v>25</v>
      </c>
      <c r="O4037" t="b">
        <v>0</v>
      </c>
      <c r="P4037" t="s">
        <v>8271</v>
      </c>
      <c r="Q4037" s="6">
        <f>E4037/D4037</f>
        <v>0.36849999999999999</v>
      </c>
      <c r="R4037">
        <f>IFERROR(ROUND(E4037/N4037,0),0)</f>
        <v>147</v>
      </c>
      <c r="S4037" t="str">
        <f t="shared" si="254"/>
        <v>theater</v>
      </c>
      <c r="T4037" t="str">
        <f t="shared" si="255"/>
        <v>plays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0">
        <f t="shared" si="252"/>
        <v>41840.9375</v>
      </c>
      <c r="K4038">
        <v>1402784964</v>
      </c>
      <c r="L4038" s="10">
        <f t="shared" si="253"/>
        <v>41823.937083333338</v>
      </c>
      <c r="M4038" t="b">
        <v>0</v>
      </c>
      <c r="N4038">
        <v>17</v>
      </c>
      <c r="O4038" t="b">
        <v>0</v>
      </c>
      <c r="P4038" t="s">
        <v>8271</v>
      </c>
      <c r="Q4038" s="6">
        <f>E4038/D4038</f>
        <v>0.47049999999999997</v>
      </c>
      <c r="R4038">
        <f>IFERROR(ROUND(E4038/N4038,0),0)</f>
        <v>166</v>
      </c>
      <c r="S4038" t="str">
        <f t="shared" si="254"/>
        <v>theater</v>
      </c>
      <c r="T4038" t="str">
        <f t="shared" si="255"/>
        <v>plays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0">
        <f t="shared" si="252"/>
        <v>42533.600694444445</v>
      </c>
      <c r="K4039">
        <v>1462585315</v>
      </c>
      <c r="L4039" s="10">
        <f t="shared" si="253"/>
        <v>42516.070775462962</v>
      </c>
      <c r="M4039" t="b">
        <v>0</v>
      </c>
      <c r="N4039">
        <v>2</v>
      </c>
      <c r="O4039" t="b">
        <v>0</v>
      </c>
      <c r="P4039" t="s">
        <v>8271</v>
      </c>
      <c r="Q4039" s="6">
        <f>E4039/D4039</f>
        <v>0.11428571428571428</v>
      </c>
      <c r="R4039">
        <f>IFERROR(ROUND(E4039/N4039,0),0)</f>
        <v>40</v>
      </c>
      <c r="S4039" t="str">
        <f t="shared" si="254"/>
        <v>theater</v>
      </c>
      <c r="T4039" t="str">
        <f t="shared" si="255"/>
        <v>plays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0">
        <f t="shared" si="252"/>
        <v>41948.798726851848</v>
      </c>
      <c r="K4040">
        <v>1408389010</v>
      </c>
      <c r="L4040" s="10">
        <f t="shared" si="253"/>
        <v>41888.798726851848</v>
      </c>
      <c r="M4040" t="b">
        <v>0</v>
      </c>
      <c r="N4040">
        <v>4</v>
      </c>
      <c r="O4040" t="b">
        <v>0</v>
      </c>
      <c r="P4040" t="s">
        <v>8271</v>
      </c>
      <c r="Q4040" s="6">
        <f>E4040/D4040</f>
        <v>0.12039999999999999</v>
      </c>
      <c r="R4040">
        <f>IFERROR(ROUND(E4040/N4040,0),0)</f>
        <v>75</v>
      </c>
      <c r="S4040" t="str">
        <f t="shared" si="254"/>
        <v>theater</v>
      </c>
      <c r="T4040" t="str">
        <f t="shared" si="255"/>
        <v>plays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0">
        <f t="shared" si="252"/>
        <v>42358.249305555553</v>
      </c>
      <c r="K4041">
        <v>1446048367</v>
      </c>
      <c r="L4041" s="10">
        <f t="shared" si="253"/>
        <v>42324.670914351853</v>
      </c>
      <c r="M4041" t="b">
        <v>0</v>
      </c>
      <c r="N4041">
        <v>5</v>
      </c>
      <c r="O4041" t="b">
        <v>0</v>
      </c>
      <c r="P4041" t="s">
        <v>8271</v>
      </c>
      <c r="Q4041" s="6">
        <f>E4041/D4041</f>
        <v>0.6</v>
      </c>
      <c r="R4041">
        <f>IFERROR(ROUND(E4041/N4041,0),0)</f>
        <v>60</v>
      </c>
      <c r="S4041" t="str">
        <f t="shared" si="254"/>
        <v>theater</v>
      </c>
      <c r="T4041" t="str">
        <f t="shared" si="255"/>
        <v>plays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0">
        <f t="shared" si="252"/>
        <v>42222.125</v>
      </c>
      <c r="K4042">
        <v>1432100004</v>
      </c>
      <c r="L4042" s="10">
        <f t="shared" si="253"/>
        <v>42163.231527777782</v>
      </c>
      <c r="M4042" t="b">
        <v>0</v>
      </c>
      <c r="N4042">
        <v>2</v>
      </c>
      <c r="O4042" t="b">
        <v>0</v>
      </c>
      <c r="P4042" t="s">
        <v>8271</v>
      </c>
      <c r="Q4042" s="6">
        <f>E4042/D4042</f>
        <v>0.3125</v>
      </c>
      <c r="R4042">
        <f>IFERROR(ROUND(E4042/N4042,0),0)</f>
        <v>1250</v>
      </c>
      <c r="S4042" t="str">
        <f t="shared" si="254"/>
        <v>theater</v>
      </c>
      <c r="T4042" t="str">
        <f t="shared" si="255"/>
        <v>plays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0">
        <f t="shared" si="252"/>
        <v>42638.474004629628</v>
      </c>
      <c r="K4043">
        <v>1467976954</v>
      </c>
      <c r="L4043" s="10">
        <f t="shared" si="253"/>
        <v>42578.474004629628</v>
      </c>
      <c r="M4043" t="b">
        <v>0</v>
      </c>
      <c r="N4043">
        <v>2</v>
      </c>
      <c r="O4043" t="b">
        <v>0</v>
      </c>
      <c r="P4043" t="s">
        <v>8271</v>
      </c>
      <c r="Q4043" s="6">
        <f>E4043/D4043</f>
        <v>4.1999999999999997E-3</v>
      </c>
      <c r="R4043">
        <f>IFERROR(ROUND(E4043/N4043,0),0)</f>
        <v>11</v>
      </c>
      <c r="S4043" t="str">
        <f t="shared" si="254"/>
        <v>theater</v>
      </c>
      <c r="T4043" t="str">
        <f t="shared" si="255"/>
        <v>plays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0">
        <f t="shared" si="252"/>
        <v>42043.802777777775</v>
      </c>
      <c r="K4044">
        <v>1419213664</v>
      </c>
      <c r="L4044" s="10">
        <f t="shared" si="253"/>
        <v>42014.084074074075</v>
      </c>
      <c r="M4044" t="b">
        <v>0</v>
      </c>
      <c r="N4044">
        <v>3</v>
      </c>
      <c r="O4044" t="b">
        <v>0</v>
      </c>
      <c r="P4044" t="s">
        <v>8271</v>
      </c>
      <c r="Q4044" s="6">
        <f>E4044/D4044</f>
        <v>2.0999999999999999E-3</v>
      </c>
      <c r="R4044">
        <f>IFERROR(ROUND(E4044/N4044,0),0)</f>
        <v>7</v>
      </c>
      <c r="S4044" t="str">
        <f t="shared" si="254"/>
        <v>theater</v>
      </c>
      <c r="T4044" t="str">
        <f t="shared" si="255"/>
        <v>plays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0">
        <f t="shared" si="252"/>
        <v>41982.957465277781</v>
      </c>
      <c r="K4045">
        <v>1415228325</v>
      </c>
      <c r="L4045" s="10">
        <f t="shared" si="253"/>
        <v>41967.957465277781</v>
      </c>
      <c r="M4045" t="b">
        <v>0</v>
      </c>
      <c r="N4045">
        <v>0</v>
      </c>
      <c r="O4045" t="b">
        <v>0</v>
      </c>
      <c r="P4045" t="s">
        <v>8271</v>
      </c>
      <c r="Q4045" s="6">
        <f>E4045/D4045</f>
        <v>0</v>
      </c>
      <c r="R4045">
        <f>IFERROR(ROUND(E4045/N4045,0),0)</f>
        <v>0</v>
      </c>
      <c r="S4045" t="str">
        <f t="shared" si="254"/>
        <v>theater</v>
      </c>
      <c r="T4045" t="str">
        <f t="shared" si="255"/>
        <v>plays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0">
        <f t="shared" si="252"/>
        <v>42123.208333333328</v>
      </c>
      <c r="K4046">
        <v>1426050982</v>
      </c>
      <c r="L4046" s="10">
        <f t="shared" si="253"/>
        <v>42093.219699074078</v>
      </c>
      <c r="M4046" t="b">
        <v>0</v>
      </c>
      <c r="N4046">
        <v>4</v>
      </c>
      <c r="O4046" t="b">
        <v>0</v>
      </c>
      <c r="P4046" t="s">
        <v>8271</v>
      </c>
      <c r="Q4046" s="6">
        <f>E4046/D4046</f>
        <v>0.375</v>
      </c>
      <c r="R4046">
        <f>IFERROR(ROUND(E4046/N4046,0),0)</f>
        <v>56</v>
      </c>
      <c r="S4046" t="str">
        <f t="shared" si="254"/>
        <v>theater</v>
      </c>
      <c r="T4046" t="str">
        <f t="shared" si="255"/>
        <v>plays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0">
        <f t="shared" si="252"/>
        <v>41891.201261574075</v>
      </c>
      <c r="K4047">
        <v>1406004589</v>
      </c>
      <c r="L4047" s="10">
        <f t="shared" si="253"/>
        <v>41861.201261574075</v>
      </c>
      <c r="M4047" t="b">
        <v>0</v>
      </c>
      <c r="N4047">
        <v>1</v>
      </c>
      <c r="O4047" t="b">
        <v>0</v>
      </c>
      <c r="P4047" t="s">
        <v>8271</v>
      </c>
      <c r="Q4047" s="6">
        <f>E4047/D4047</f>
        <v>2.0000000000000001E-4</v>
      </c>
      <c r="R4047">
        <f>IFERROR(ROUND(E4047/N4047,0),0)</f>
        <v>1</v>
      </c>
      <c r="S4047" t="str">
        <f t="shared" si="254"/>
        <v>theater</v>
      </c>
      <c r="T4047" t="str">
        <f t="shared" si="255"/>
        <v>plays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0">
        <f t="shared" si="252"/>
        <v>41953.650578703702</v>
      </c>
      <c r="K4048">
        <v>1411400210</v>
      </c>
      <c r="L4048" s="10">
        <f t="shared" si="253"/>
        <v>41923.650578703702</v>
      </c>
      <c r="M4048" t="b">
        <v>0</v>
      </c>
      <c r="N4048">
        <v>12</v>
      </c>
      <c r="O4048" t="b">
        <v>0</v>
      </c>
      <c r="P4048" t="s">
        <v>8271</v>
      </c>
      <c r="Q4048" s="6">
        <f>E4048/D4048</f>
        <v>8.2142857142857142E-2</v>
      </c>
      <c r="R4048">
        <f>IFERROR(ROUND(E4048/N4048,0),0)</f>
        <v>38</v>
      </c>
      <c r="S4048" t="str">
        <f t="shared" si="254"/>
        <v>theater</v>
      </c>
      <c r="T4048" t="str">
        <f t="shared" si="255"/>
        <v>plays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0">
        <f t="shared" si="252"/>
        <v>42034.041666666672</v>
      </c>
      <c r="K4049">
        <v>1418862743</v>
      </c>
      <c r="L4049" s="10">
        <f t="shared" si="253"/>
        <v>42010.022488425922</v>
      </c>
      <c r="M4049" t="b">
        <v>0</v>
      </c>
      <c r="N4049">
        <v>4</v>
      </c>
      <c r="O4049" t="b">
        <v>0</v>
      </c>
      <c r="P4049" t="s">
        <v>8271</v>
      </c>
      <c r="Q4049" s="6">
        <f>E4049/D4049</f>
        <v>2.1999999999999999E-2</v>
      </c>
      <c r="R4049">
        <f>IFERROR(ROUND(E4049/N4049,0),0)</f>
        <v>28</v>
      </c>
      <c r="S4049" t="str">
        <f t="shared" si="254"/>
        <v>theater</v>
      </c>
      <c r="T4049" t="str">
        <f t="shared" si="255"/>
        <v>plays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0">
        <f t="shared" si="252"/>
        <v>42490.467442129629</v>
      </c>
      <c r="K4050">
        <v>1457352787</v>
      </c>
      <c r="L4050" s="10">
        <f t="shared" si="253"/>
        <v>42455.509108796294</v>
      </c>
      <c r="M4050" t="b">
        <v>0</v>
      </c>
      <c r="N4050">
        <v>91</v>
      </c>
      <c r="O4050" t="b">
        <v>0</v>
      </c>
      <c r="P4050" t="s">
        <v>8271</v>
      </c>
      <c r="Q4050" s="6">
        <f>E4050/D4050</f>
        <v>0.17652941176470588</v>
      </c>
      <c r="R4050">
        <f>IFERROR(ROUND(E4050/N4050,0),0)</f>
        <v>33</v>
      </c>
      <c r="S4050" t="str">
        <f t="shared" si="254"/>
        <v>theater</v>
      </c>
      <c r="T4050" t="str">
        <f t="shared" si="255"/>
        <v>plays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0">
        <f t="shared" si="252"/>
        <v>42218.958506944444</v>
      </c>
      <c r="K4051">
        <v>1434322815</v>
      </c>
      <c r="L4051" s="10">
        <f t="shared" si="253"/>
        <v>42188.958506944444</v>
      </c>
      <c r="M4051" t="b">
        <v>0</v>
      </c>
      <c r="N4051">
        <v>1</v>
      </c>
      <c r="O4051" t="b">
        <v>0</v>
      </c>
      <c r="P4051" t="s">
        <v>8271</v>
      </c>
      <c r="Q4051" s="6">
        <f>E4051/D4051</f>
        <v>8.0000000000000004E-4</v>
      </c>
      <c r="R4051">
        <f>IFERROR(ROUND(E4051/N4051,0),0)</f>
        <v>16</v>
      </c>
      <c r="S4051" t="str">
        <f t="shared" si="254"/>
        <v>theater</v>
      </c>
      <c r="T4051" t="str">
        <f t="shared" si="255"/>
        <v>plays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0">
        <f t="shared" si="252"/>
        <v>41954.636469907404</v>
      </c>
      <c r="K4052">
        <v>1411485391</v>
      </c>
      <c r="L4052" s="10">
        <f t="shared" si="253"/>
        <v>41924.636469907404</v>
      </c>
      <c r="M4052" t="b">
        <v>0</v>
      </c>
      <c r="N4052">
        <v>1</v>
      </c>
      <c r="O4052" t="b">
        <v>0</v>
      </c>
      <c r="P4052" t="s">
        <v>8271</v>
      </c>
      <c r="Q4052" s="6">
        <f>E4052/D4052</f>
        <v>6.6666666666666664E-4</v>
      </c>
      <c r="R4052">
        <f>IFERROR(ROUND(E4052/N4052,0),0)</f>
        <v>1</v>
      </c>
      <c r="S4052" t="str">
        <f t="shared" si="254"/>
        <v>theater</v>
      </c>
      <c r="T4052" t="str">
        <f t="shared" si="255"/>
        <v>plays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0">
        <f t="shared" si="252"/>
        <v>41787.286805555559</v>
      </c>
      <c r="K4053">
        <v>1399058797</v>
      </c>
      <c r="L4053" s="10">
        <f t="shared" si="253"/>
        <v>41780.810150462959</v>
      </c>
      <c r="M4053" t="b">
        <v>0</v>
      </c>
      <c r="N4053">
        <v>0</v>
      </c>
      <c r="O4053" t="b">
        <v>0</v>
      </c>
      <c r="P4053" t="s">
        <v>8271</v>
      </c>
      <c r="Q4053" s="6">
        <f>E4053/D4053</f>
        <v>0</v>
      </c>
      <c r="R4053">
        <f>IFERROR(ROUND(E4053/N4053,0),0)</f>
        <v>0</v>
      </c>
      <c r="S4053" t="str">
        <f t="shared" si="254"/>
        <v>theater</v>
      </c>
      <c r="T4053" t="str">
        <f t="shared" si="255"/>
        <v>plays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0">
        <f t="shared" si="252"/>
        <v>41944.878657407404</v>
      </c>
      <c r="K4054">
        <v>1408050316</v>
      </c>
      <c r="L4054" s="10">
        <f t="shared" si="253"/>
        <v>41884.878657407404</v>
      </c>
      <c r="M4054" t="b">
        <v>0</v>
      </c>
      <c r="N4054">
        <v>13</v>
      </c>
      <c r="O4054" t="b">
        <v>0</v>
      </c>
      <c r="P4054" t="s">
        <v>8271</v>
      </c>
      <c r="Q4054" s="6">
        <f>E4054/D4054</f>
        <v>0.37533333333333335</v>
      </c>
      <c r="R4054">
        <f>IFERROR(ROUND(E4054/N4054,0),0)</f>
        <v>87</v>
      </c>
      <c r="S4054" t="str">
        <f t="shared" si="254"/>
        <v>theater</v>
      </c>
      <c r="T4054" t="str">
        <f t="shared" si="255"/>
        <v>plays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0">
        <f t="shared" si="252"/>
        <v>41977.833333333328</v>
      </c>
      <c r="K4055">
        <v>1413477228</v>
      </c>
      <c r="L4055" s="10">
        <f t="shared" si="253"/>
        <v>41947.690138888887</v>
      </c>
      <c r="M4055" t="b">
        <v>0</v>
      </c>
      <c r="N4055">
        <v>2</v>
      </c>
      <c r="O4055" t="b">
        <v>0</v>
      </c>
      <c r="P4055" t="s">
        <v>8271</v>
      </c>
      <c r="Q4055" s="6">
        <f>E4055/D4055</f>
        <v>0.22</v>
      </c>
      <c r="R4055">
        <f>IFERROR(ROUND(E4055/N4055,0),0)</f>
        <v>55</v>
      </c>
      <c r="S4055" t="str">
        <f t="shared" si="254"/>
        <v>theater</v>
      </c>
      <c r="T4055" t="str">
        <f t="shared" si="255"/>
        <v>plays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0">
        <f t="shared" si="252"/>
        <v>42663.166666666672</v>
      </c>
      <c r="K4056">
        <v>1472674285</v>
      </c>
      <c r="L4056" s="10">
        <f t="shared" si="253"/>
        <v>42632.841261574074</v>
      </c>
      <c r="M4056" t="b">
        <v>0</v>
      </c>
      <c r="N4056">
        <v>0</v>
      </c>
      <c r="O4056" t="b">
        <v>0</v>
      </c>
      <c r="P4056" t="s">
        <v>8271</v>
      </c>
      <c r="Q4056" s="6">
        <f>E4056/D4056</f>
        <v>0</v>
      </c>
      <c r="R4056">
        <f>IFERROR(ROUND(E4056/N4056,0),0)</f>
        <v>0</v>
      </c>
      <c r="S4056" t="str">
        <f t="shared" si="254"/>
        <v>theater</v>
      </c>
      <c r="T4056" t="str">
        <f t="shared" si="255"/>
        <v>plays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0">
        <f t="shared" si="252"/>
        <v>41828.648506944446</v>
      </c>
      <c r="K4057">
        <v>1400600031</v>
      </c>
      <c r="L4057" s="10">
        <f t="shared" si="253"/>
        <v>41798.648506944446</v>
      </c>
      <c r="M4057" t="b">
        <v>0</v>
      </c>
      <c r="N4057">
        <v>21</v>
      </c>
      <c r="O4057" t="b">
        <v>0</v>
      </c>
      <c r="P4057" t="s">
        <v>8271</v>
      </c>
      <c r="Q4057" s="6">
        <f>E4057/D4057</f>
        <v>0.1762</v>
      </c>
      <c r="R4057">
        <f>IFERROR(ROUND(E4057/N4057,0),0)</f>
        <v>42</v>
      </c>
      <c r="S4057" t="str">
        <f t="shared" si="254"/>
        <v>theater</v>
      </c>
      <c r="T4057" t="str">
        <f t="shared" si="255"/>
        <v>plays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0">
        <f t="shared" si="252"/>
        <v>42573.832638888889</v>
      </c>
      <c r="K4058">
        <v>1465856639</v>
      </c>
      <c r="L4058" s="10">
        <f t="shared" si="253"/>
        <v>42553.933321759258</v>
      </c>
      <c r="M4058" t="b">
        <v>0</v>
      </c>
      <c r="N4058">
        <v>9</v>
      </c>
      <c r="O4058" t="b">
        <v>0</v>
      </c>
      <c r="P4058" t="s">
        <v>8271</v>
      </c>
      <c r="Q4058" s="6">
        <f>E4058/D4058</f>
        <v>0.53</v>
      </c>
      <c r="R4058">
        <f>IFERROR(ROUND(E4058/N4058,0),0)</f>
        <v>88</v>
      </c>
      <c r="S4058" t="str">
        <f t="shared" si="254"/>
        <v>theater</v>
      </c>
      <c r="T4058" t="str">
        <f t="shared" si="255"/>
        <v>plays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0">
        <f t="shared" si="252"/>
        <v>42352.958333333328</v>
      </c>
      <c r="K4059">
        <v>1446506080</v>
      </c>
      <c r="L4059" s="10">
        <f t="shared" si="253"/>
        <v>42329.968518518523</v>
      </c>
      <c r="M4059" t="b">
        <v>0</v>
      </c>
      <c r="N4059">
        <v>6</v>
      </c>
      <c r="O4059" t="b">
        <v>0</v>
      </c>
      <c r="P4059" t="s">
        <v>8271</v>
      </c>
      <c r="Q4059" s="6">
        <f>E4059/D4059</f>
        <v>0.22142857142857142</v>
      </c>
      <c r="R4059">
        <f>IFERROR(ROUND(E4059/N4059,0),0)</f>
        <v>129</v>
      </c>
      <c r="S4059" t="str">
        <f t="shared" si="254"/>
        <v>theater</v>
      </c>
      <c r="T4059" t="str">
        <f t="shared" si="255"/>
        <v>plays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0">
        <f t="shared" si="252"/>
        <v>42480.165972222225</v>
      </c>
      <c r="K4060">
        <v>1458178044</v>
      </c>
      <c r="L4060" s="10">
        <f t="shared" si="253"/>
        <v>42465.060694444444</v>
      </c>
      <c r="M4060" t="b">
        <v>0</v>
      </c>
      <c r="N4060">
        <v>4</v>
      </c>
      <c r="O4060" t="b">
        <v>0</v>
      </c>
      <c r="P4060" t="s">
        <v>8271</v>
      </c>
      <c r="Q4060" s="6">
        <f>E4060/D4060</f>
        <v>2.5333333333333333E-2</v>
      </c>
      <c r="R4060">
        <f>IFERROR(ROUND(E4060/N4060,0),0)</f>
        <v>24</v>
      </c>
      <c r="S4060" t="str">
        <f t="shared" si="254"/>
        <v>theater</v>
      </c>
      <c r="T4060" t="str">
        <f t="shared" si="255"/>
        <v>plays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0">
        <f t="shared" si="252"/>
        <v>41917.125</v>
      </c>
      <c r="K4061">
        <v>1408116152</v>
      </c>
      <c r="L4061" s="10">
        <f t="shared" si="253"/>
        <v>41885.640648148146</v>
      </c>
      <c r="M4061" t="b">
        <v>0</v>
      </c>
      <c r="N4061">
        <v>7</v>
      </c>
      <c r="O4061" t="b">
        <v>0</v>
      </c>
      <c r="P4061" t="s">
        <v>8271</v>
      </c>
      <c r="Q4061" s="6">
        <f>E4061/D4061</f>
        <v>2.5000000000000001E-2</v>
      </c>
      <c r="R4061">
        <f>IFERROR(ROUND(E4061/N4061,0),0)</f>
        <v>36</v>
      </c>
      <c r="S4061" t="str">
        <f t="shared" si="254"/>
        <v>theater</v>
      </c>
      <c r="T4061" t="str">
        <f t="shared" si="255"/>
        <v>plays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0">
        <f t="shared" si="252"/>
        <v>41832.666666666664</v>
      </c>
      <c r="K4062">
        <v>1400604056</v>
      </c>
      <c r="L4062" s="10">
        <f t="shared" si="253"/>
        <v>41798.695092592592</v>
      </c>
      <c r="M4062" t="b">
        <v>0</v>
      </c>
      <c r="N4062">
        <v>5</v>
      </c>
      <c r="O4062" t="b">
        <v>0</v>
      </c>
      <c r="P4062" t="s">
        <v>8271</v>
      </c>
      <c r="Q4062" s="6">
        <f>E4062/D4062</f>
        <v>2.8500000000000001E-2</v>
      </c>
      <c r="R4062">
        <f>IFERROR(ROUND(E4062/N4062,0),0)</f>
        <v>57</v>
      </c>
      <c r="S4062" t="str">
        <f t="shared" si="254"/>
        <v>theater</v>
      </c>
      <c r="T4062" t="str">
        <f t="shared" si="255"/>
        <v>plays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0">
        <f t="shared" si="252"/>
        <v>42500.099803240737</v>
      </c>
      <c r="K4063">
        <v>1456025023</v>
      </c>
      <c r="L4063" s="10">
        <f t="shared" si="253"/>
        <v>42440.141469907408</v>
      </c>
      <c r="M4063" t="b">
        <v>0</v>
      </c>
      <c r="N4063">
        <v>0</v>
      </c>
      <c r="O4063" t="b">
        <v>0</v>
      </c>
      <c r="P4063" t="s">
        <v>8271</v>
      </c>
      <c r="Q4063" s="6">
        <f>E4063/D4063</f>
        <v>0</v>
      </c>
      <c r="R4063">
        <f>IFERROR(ROUND(E4063/N4063,0),0)</f>
        <v>0</v>
      </c>
      <c r="S4063" t="str">
        <f t="shared" si="254"/>
        <v>theater</v>
      </c>
      <c r="T4063" t="str">
        <f t="shared" si="255"/>
        <v>plays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0">
        <f t="shared" si="252"/>
        <v>42572.739212962959</v>
      </c>
      <c r="K4064">
        <v>1464889468</v>
      </c>
      <c r="L4064" s="10">
        <f t="shared" si="253"/>
        <v>42542.739212962959</v>
      </c>
      <c r="M4064" t="b">
        <v>0</v>
      </c>
      <c r="N4064">
        <v>3</v>
      </c>
      <c r="O4064" t="b">
        <v>0</v>
      </c>
      <c r="P4064" t="s">
        <v>8271</v>
      </c>
      <c r="Q4064" s="6">
        <f>E4064/D4064</f>
        <v>2.4500000000000001E-2</v>
      </c>
      <c r="R4064">
        <f>IFERROR(ROUND(E4064/N4064,0),0)</f>
        <v>163</v>
      </c>
      <c r="S4064" t="str">
        <f t="shared" si="254"/>
        <v>theater</v>
      </c>
      <c r="T4064" t="str">
        <f t="shared" si="255"/>
        <v>plays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0">
        <f t="shared" si="252"/>
        <v>41836.681527777779</v>
      </c>
      <c r="K4065">
        <v>1401294084</v>
      </c>
      <c r="L4065" s="10">
        <f t="shared" si="253"/>
        <v>41806.681527777779</v>
      </c>
      <c r="M4065" t="b">
        <v>0</v>
      </c>
      <c r="N4065">
        <v>9</v>
      </c>
      <c r="O4065" t="b">
        <v>0</v>
      </c>
      <c r="P4065" t="s">
        <v>8271</v>
      </c>
      <c r="Q4065" s="6">
        <f>E4065/D4065</f>
        <v>1.4210526315789474E-2</v>
      </c>
      <c r="R4065">
        <f>IFERROR(ROUND(E4065/N4065,0),0)</f>
        <v>15</v>
      </c>
      <c r="S4065" t="str">
        <f t="shared" si="254"/>
        <v>theater</v>
      </c>
      <c r="T4065" t="str">
        <f t="shared" si="255"/>
        <v>plays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0">
        <f t="shared" si="252"/>
        <v>42142.588263888887</v>
      </c>
      <c r="K4066">
        <v>1427724426</v>
      </c>
      <c r="L4066" s="10">
        <f t="shared" si="253"/>
        <v>42112.588263888887</v>
      </c>
      <c r="M4066" t="b">
        <v>0</v>
      </c>
      <c r="N4066">
        <v>6</v>
      </c>
      <c r="O4066" t="b">
        <v>0</v>
      </c>
      <c r="P4066" t="s">
        <v>8271</v>
      </c>
      <c r="Q4066" s="6">
        <f>E4066/D4066</f>
        <v>0.1925</v>
      </c>
      <c r="R4066">
        <f>IFERROR(ROUND(E4066/N4066,0),0)</f>
        <v>64</v>
      </c>
      <c r="S4066" t="str">
        <f t="shared" si="254"/>
        <v>theater</v>
      </c>
      <c r="T4066" t="str">
        <f t="shared" si="255"/>
        <v>plays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0">
        <f t="shared" si="252"/>
        <v>41882.951516203706</v>
      </c>
      <c r="K4067">
        <v>1405291811</v>
      </c>
      <c r="L4067" s="10">
        <f t="shared" si="253"/>
        <v>41852.951516203706</v>
      </c>
      <c r="M4067" t="b">
        <v>0</v>
      </c>
      <c r="N4067">
        <v>4</v>
      </c>
      <c r="O4067" t="b">
        <v>0</v>
      </c>
      <c r="P4067" t="s">
        <v>8271</v>
      </c>
      <c r="Q4067" s="6">
        <f>E4067/D4067</f>
        <v>6.7499999999999999E-3</v>
      </c>
      <c r="R4067">
        <f>IFERROR(ROUND(E4067/N4067,0),0)</f>
        <v>7</v>
      </c>
      <c r="S4067" t="str">
        <f t="shared" si="254"/>
        <v>theater</v>
      </c>
      <c r="T4067" t="str">
        <f t="shared" si="255"/>
        <v>plays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0">
        <f t="shared" si="252"/>
        <v>42528.039212962962</v>
      </c>
      <c r="K4068">
        <v>1461027388</v>
      </c>
      <c r="L4068" s="10">
        <f t="shared" si="253"/>
        <v>42498.039212962962</v>
      </c>
      <c r="M4068" t="b">
        <v>0</v>
      </c>
      <c r="N4068">
        <v>1</v>
      </c>
      <c r="O4068" t="b">
        <v>0</v>
      </c>
      <c r="P4068" t="s">
        <v>8271</v>
      </c>
      <c r="Q4068" s="6">
        <f>E4068/D4068</f>
        <v>1.6666666666666668E-3</v>
      </c>
      <c r="R4068">
        <f>IFERROR(ROUND(E4068/N4068,0),0)</f>
        <v>25</v>
      </c>
      <c r="S4068" t="str">
        <f t="shared" si="254"/>
        <v>theater</v>
      </c>
      <c r="T4068" t="str">
        <f t="shared" si="255"/>
        <v>plays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0">
        <f t="shared" si="252"/>
        <v>42294.117476851854</v>
      </c>
      <c r="K4069">
        <v>1439952550</v>
      </c>
      <c r="L4069" s="10">
        <f t="shared" si="253"/>
        <v>42254.117476851854</v>
      </c>
      <c r="M4069" t="b">
        <v>0</v>
      </c>
      <c r="N4069">
        <v>17</v>
      </c>
      <c r="O4069" t="b">
        <v>0</v>
      </c>
      <c r="P4069" t="s">
        <v>8271</v>
      </c>
      <c r="Q4069" s="6">
        <f>E4069/D4069</f>
        <v>0.60899999999999999</v>
      </c>
      <c r="R4069">
        <f>IFERROR(ROUND(E4069/N4069,0),0)</f>
        <v>179</v>
      </c>
      <c r="S4069" t="str">
        <f t="shared" si="254"/>
        <v>theater</v>
      </c>
      <c r="T4069" t="str">
        <f t="shared" si="255"/>
        <v>plays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0">
        <f t="shared" si="252"/>
        <v>42767.961805555555</v>
      </c>
      <c r="K4070">
        <v>1481756855</v>
      </c>
      <c r="L4070" s="10">
        <f t="shared" si="253"/>
        <v>42737.963599537034</v>
      </c>
      <c r="M4070" t="b">
        <v>0</v>
      </c>
      <c r="N4070">
        <v>1</v>
      </c>
      <c r="O4070" t="b">
        <v>0</v>
      </c>
      <c r="P4070" t="s">
        <v>8271</v>
      </c>
      <c r="Q4070" s="6">
        <f>E4070/D4070</f>
        <v>0.01</v>
      </c>
      <c r="R4070">
        <f>IFERROR(ROUND(E4070/N4070,0),0)</f>
        <v>35</v>
      </c>
      <c r="S4070" t="str">
        <f t="shared" si="254"/>
        <v>theater</v>
      </c>
      <c r="T4070" t="str">
        <f t="shared" si="255"/>
        <v>plays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0">
        <f t="shared" si="252"/>
        <v>42082.5</v>
      </c>
      <c r="K4071">
        <v>1421596356</v>
      </c>
      <c r="L4071" s="10">
        <f t="shared" si="253"/>
        <v>42041.661527777775</v>
      </c>
      <c r="M4071" t="b">
        <v>0</v>
      </c>
      <c r="N4071">
        <v>13</v>
      </c>
      <c r="O4071" t="b">
        <v>0</v>
      </c>
      <c r="P4071" t="s">
        <v>8271</v>
      </c>
      <c r="Q4071" s="6">
        <f>E4071/D4071</f>
        <v>0.34399999999999997</v>
      </c>
      <c r="R4071">
        <f>IFERROR(ROUND(E4071/N4071,0),0)</f>
        <v>33</v>
      </c>
      <c r="S4071" t="str">
        <f t="shared" si="254"/>
        <v>theater</v>
      </c>
      <c r="T4071" t="str">
        <f t="shared" si="255"/>
        <v>plays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0">
        <f t="shared" si="252"/>
        <v>42083.125</v>
      </c>
      <c r="K4072">
        <v>1422374420</v>
      </c>
      <c r="L4072" s="10">
        <f t="shared" si="253"/>
        <v>42050.666898148149</v>
      </c>
      <c r="M4072" t="b">
        <v>0</v>
      </c>
      <c r="N4072">
        <v>6</v>
      </c>
      <c r="O4072" t="b">
        <v>0</v>
      </c>
      <c r="P4072" t="s">
        <v>8271</v>
      </c>
      <c r="Q4072" s="6">
        <f>E4072/D4072</f>
        <v>0.16500000000000001</v>
      </c>
      <c r="R4072">
        <f>IFERROR(ROUND(E4072/N4072,0),0)</f>
        <v>28</v>
      </c>
      <c r="S4072" t="str">
        <f t="shared" si="254"/>
        <v>theater</v>
      </c>
      <c r="T4072" t="str">
        <f t="shared" si="255"/>
        <v>plays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0">
        <f t="shared" si="252"/>
        <v>42749.804756944446</v>
      </c>
      <c r="K4073">
        <v>1480187931</v>
      </c>
      <c r="L4073" s="10">
        <f t="shared" si="253"/>
        <v>42719.804756944446</v>
      </c>
      <c r="M4073" t="b">
        <v>0</v>
      </c>
      <c r="N4073">
        <v>0</v>
      </c>
      <c r="O4073" t="b">
        <v>0</v>
      </c>
      <c r="P4073" t="s">
        <v>8271</v>
      </c>
      <c r="Q4073" s="6">
        <f>E4073/D4073</f>
        <v>0</v>
      </c>
      <c r="R4073">
        <f>IFERROR(ROUND(E4073/N4073,0),0)</f>
        <v>0</v>
      </c>
      <c r="S4073" t="str">
        <f t="shared" si="254"/>
        <v>theater</v>
      </c>
      <c r="T4073" t="str">
        <f t="shared" si="255"/>
        <v>plays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0">
        <f t="shared" si="252"/>
        <v>41891.77443287037</v>
      </c>
      <c r="K4074">
        <v>1403462111</v>
      </c>
      <c r="L4074" s="10">
        <f t="shared" si="253"/>
        <v>41831.77443287037</v>
      </c>
      <c r="M4074" t="b">
        <v>0</v>
      </c>
      <c r="N4074">
        <v>2</v>
      </c>
      <c r="O4074" t="b">
        <v>0</v>
      </c>
      <c r="P4074" t="s">
        <v>8271</v>
      </c>
      <c r="Q4074" s="6">
        <f>E4074/D4074</f>
        <v>4.0000000000000001E-3</v>
      </c>
      <c r="R4074">
        <f>IFERROR(ROUND(E4074/N4074,0),0)</f>
        <v>2</v>
      </c>
      <c r="S4074" t="str">
        <f t="shared" si="254"/>
        <v>theater</v>
      </c>
      <c r="T4074" t="str">
        <f t="shared" si="255"/>
        <v>plays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0">
        <f t="shared" si="252"/>
        <v>42152.166666666672</v>
      </c>
      <c r="K4075">
        <v>1426407426</v>
      </c>
      <c r="L4075" s="10">
        <f t="shared" si="253"/>
        <v>42097.345208333332</v>
      </c>
      <c r="M4075" t="b">
        <v>0</v>
      </c>
      <c r="N4075">
        <v>2</v>
      </c>
      <c r="O4075" t="b">
        <v>0</v>
      </c>
      <c r="P4075" t="s">
        <v>8271</v>
      </c>
      <c r="Q4075" s="6">
        <f>E4075/D4075</f>
        <v>1.0571428571428572E-2</v>
      </c>
      <c r="R4075">
        <f>IFERROR(ROUND(E4075/N4075,0),0)</f>
        <v>19</v>
      </c>
      <c r="S4075" t="str">
        <f t="shared" si="254"/>
        <v>theater</v>
      </c>
      <c r="T4075" t="str">
        <f t="shared" si="255"/>
        <v>plays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0">
        <f t="shared" si="252"/>
        <v>42332.594618055555</v>
      </c>
      <c r="K4076">
        <v>1444137375</v>
      </c>
      <c r="L4076" s="10">
        <f t="shared" si="253"/>
        <v>42302.552951388891</v>
      </c>
      <c r="M4076" t="b">
        <v>0</v>
      </c>
      <c r="N4076">
        <v>21</v>
      </c>
      <c r="O4076" t="b">
        <v>0</v>
      </c>
      <c r="P4076" t="s">
        <v>8271</v>
      </c>
      <c r="Q4076" s="6">
        <f>E4076/D4076</f>
        <v>0.26727272727272727</v>
      </c>
      <c r="R4076">
        <f>IFERROR(ROUND(E4076/N4076,0),0)</f>
        <v>35</v>
      </c>
      <c r="S4076" t="str">
        <f t="shared" si="254"/>
        <v>theater</v>
      </c>
      <c r="T4076" t="str">
        <f t="shared" si="255"/>
        <v>plays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0">
        <f t="shared" si="252"/>
        <v>41839.727777777778</v>
      </c>
      <c r="K4077">
        <v>1400547969</v>
      </c>
      <c r="L4077" s="10">
        <f t="shared" si="253"/>
        <v>41798.045937499999</v>
      </c>
      <c r="M4077" t="b">
        <v>0</v>
      </c>
      <c r="N4077">
        <v>13</v>
      </c>
      <c r="O4077" t="b">
        <v>0</v>
      </c>
      <c r="P4077" t="s">
        <v>8271</v>
      </c>
      <c r="Q4077" s="6">
        <f>E4077/D4077</f>
        <v>0.28799999999999998</v>
      </c>
      <c r="R4077">
        <f>IFERROR(ROUND(E4077/N4077,0),0)</f>
        <v>44</v>
      </c>
      <c r="S4077" t="str">
        <f t="shared" si="254"/>
        <v>theater</v>
      </c>
      <c r="T4077" t="str">
        <f t="shared" si="255"/>
        <v>plays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0">
        <f t="shared" si="252"/>
        <v>41952.827083333337</v>
      </c>
      <c r="K4078">
        <v>1411499149</v>
      </c>
      <c r="L4078" s="10">
        <f t="shared" si="253"/>
        <v>41924.795706018514</v>
      </c>
      <c r="M4078" t="b">
        <v>0</v>
      </c>
      <c r="N4078">
        <v>0</v>
      </c>
      <c r="O4078" t="b">
        <v>0</v>
      </c>
      <c r="P4078" t="s">
        <v>8271</v>
      </c>
      <c r="Q4078" s="6">
        <f>E4078/D4078</f>
        <v>0</v>
      </c>
      <c r="R4078">
        <f>IFERROR(ROUND(E4078/N4078,0),0)</f>
        <v>0</v>
      </c>
      <c r="S4078" t="str">
        <f t="shared" si="254"/>
        <v>theater</v>
      </c>
      <c r="T4078" t="str">
        <f t="shared" si="255"/>
        <v>plays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0">
        <f t="shared" si="252"/>
        <v>42744.7105787037</v>
      </c>
      <c r="K4079">
        <v>1479747794</v>
      </c>
      <c r="L4079" s="10">
        <f t="shared" si="253"/>
        <v>42714.7105787037</v>
      </c>
      <c r="M4079" t="b">
        <v>0</v>
      </c>
      <c r="N4079">
        <v>6</v>
      </c>
      <c r="O4079" t="b">
        <v>0</v>
      </c>
      <c r="P4079" t="s">
        <v>8271</v>
      </c>
      <c r="Q4079" s="6">
        <f>E4079/D4079</f>
        <v>8.8999999999999996E-2</v>
      </c>
      <c r="R4079">
        <f>IFERROR(ROUND(E4079/N4079,0),0)</f>
        <v>223</v>
      </c>
      <c r="S4079" t="str">
        <f t="shared" si="254"/>
        <v>theater</v>
      </c>
      <c r="T4079" t="str">
        <f t="shared" si="255"/>
        <v>plays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0">
        <f t="shared" si="252"/>
        <v>42781.787523148145</v>
      </c>
      <c r="K4080">
        <v>1482951242</v>
      </c>
      <c r="L4080" s="10">
        <f t="shared" si="253"/>
        <v>42751.787523148145</v>
      </c>
      <c r="M4080" t="b">
        <v>0</v>
      </c>
      <c r="N4080">
        <v>0</v>
      </c>
      <c r="O4080" t="b">
        <v>0</v>
      </c>
      <c r="P4080" t="s">
        <v>8271</v>
      </c>
      <c r="Q4080" s="6">
        <f>E4080/D4080</f>
        <v>0</v>
      </c>
      <c r="R4080">
        <f>IFERROR(ROUND(E4080/N4080,0),0)</f>
        <v>0</v>
      </c>
      <c r="S4080" t="str">
        <f t="shared" si="254"/>
        <v>theater</v>
      </c>
      <c r="T4080" t="str">
        <f t="shared" si="255"/>
        <v>plays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0">
        <f t="shared" si="252"/>
        <v>42559.938900462963</v>
      </c>
      <c r="K4081">
        <v>1463783521</v>
      </c>
      <c r="L4081" s="10">
        <f t="shared" si="253"/>
        <v>42529.938900462963</v>
      </c>
      <c r="M4081" t="b">
        <v>0</v>
      </c>
      <c r="N4081">
        <v>1</v>
      </c>
      <c r="O4081" t="b">
        <v>0</v>
      </c>
      <c r="P4081" t="s">
        <v>8271</v>
      </c>
      <c r="Q4081" s="6">
        <f>E4081/D4081</f>
        <v>1.6666666666666668E-3</v>
      </c>
      <c r="R4081">
        <f>IFERROR(ROUND(E4081/N4081,0),0)</f>
        <v>5</v>
      </c>
      <c r="S4081" t="str">
        <f t="shared" si="254"/>
        <v>theater</v>
      </c>
      <c r="T4081" t="str">
        <f t="shared" si="255"/>
        <v>plays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0">
        <f t="shared" si="252"/>
        <v>42554.787499999999</v>
      </c>
      <c r="K4082">
        <v>1463849116</v>
      </c>
      <c r="L4082" s="10">
        <f t="shared" si="253"/>
        <v>42530.698101851856</v>
      </c>
      <c r="M4082" t="b">
        <v>0</v>
      </c>
      <c r="N4082">
        <v>0</v>
      </c>
      <c r="O4082" t="b">
        <v>0</v>
      </c>
      <c r="P4082" t="s">
        <v>8271</v>
      </c>
      <c r="Q4082" s="6">
        <f>E4082/D4082</f>
        <v>0</v>
      </c>
      <c r="R4082">
        <f>IFERROR(ROUND(E4082/N4082,0),0)</f>
        <v>0</v>
      </c>
      <c r="S4082" t="str">
        <f t="shared" si="254"/>
        <v>theater</v>
      </c>
      <c r="T4082" t="str">
        <f t="shared" si="255"/>
        <v>plays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0">
        <f t="shared" si="252"/>
        <v>42090.539641203708</v>
      </c>
      <c r="K4083">
        <v>1423231025</v>
      </c>
      <c r="L4083" s="10">
        <f t="shared" si="253"/>
        <v>42060.581307870365</v>
      </c>
      <c r="M4083" t="b">
        <v>0</v>
      </c>
      <c r="N4083">
        <v>12</v>
      </c>
      <c r="O4083" t="b">
        <v>0</v>
      </c>
      <c r="P4083" t="s">
        <v>8271</v>
      </c>
      <c r="Q4083" s="6">
        <f>E4083/D4083</f>
        <v>0.15737410071942445</v>
      </c>
      <c r="R4083">
        <f>IFERROR(ROUND(E4083/N4083,0),0)</f>
        <v>29</v>
      </c>
      <c r="S4083" t="str">
        <f t="shared" si="254"/>
        <v>theater</v>
      </c>
      <c r="T4083" t="str">
        <f t="shared" si="255"/>
        <v>plays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0">
        <f t="shared" si="252"/>
        <v>42341.958333333328</v>
      </c>
      <c r="K4084">
        <v>1446179553</v>
      </c>
      <c r="L4084" s="10">
        <f t="shared" si="253"/>
        <v>42326.189270833333</v>
      </c>
      <c r="M4084" t="b">
        <v>0</v>
      </c>
      <c r="N4084">
        <v>2</v>
      </c>
      <c r="O4084" t="b">
        <v>0</v>
      </c>
      <c r="P4084" t="s">
        <v>8271</v>
      </c>
      <c r="Q4084" s="6">
        <f>E4084/D4084</f>
        <v>0.02</v>
      </c>
      <c r="R4084">
        <f>IFERROR(ROUND(E4084/N4084,0),0)</f>
        <v>2</v>
      </c>
      <c r="S4084" t="str">
        <f t="shared" si="254"/>
        <v>theater</v>
      </c>
      <c r="T4084" t="str">
        <f t="shared" si="255"/>
        <v>plays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0">
        <f t="shared" si="252"/>
        <v>42402.761759259258</v>
      </c>
      <c r="K4085">
        <v>1450203416</v>
      </c>
      <c r="L4085" s="10">
        <f t="shared" si="253"/>
        <v>42372.761759259258</v>
      </c>
      <c r="M4085" t="b">
        <v>0</v>
      </c>
      <c r="N4085">
        <v>6</v>
      </c>
      <c r="O4085" t="b">
        <v>0</v>
      </c>
      <c r="P4085" t="s">
        <v>8271</v>
      </c>
      <c r="Q4085" s="6">
        <f>E4085/D4085</f>
        <v>0.21685714285714286</v>
      </c>
      <c r="R4085">
        <f>IFERROR(ROUND(E4085/N4085,0),0)</f>
        <v>127</v>
      </c>
      <c r="S4085" t="str">
        <f t="shared" si="254"/>
        <v>theater</v>
      </c>
      <c r="T4085" t="str">
        <f t="shared" si="255"/>
        <v>plays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0">
        <f t="shared" si="252"/>
        <v>42671.436412037037</v>
      </c>
      <c r="K4086">
        <v>1473416906</v>
      </c>
      <c r="L4086" s="10">
        <f t="shared" si="253"/>
        <v>42641.436412037037</v>
      </c>
      <c r="M4086" t="b">
        <v>0</v>
      </c>
      <c r="N4086">
        <v>1</v>
      </c>
      <c r="O4086" t="b">
        <v>0</v>
      </c>
      <c r="P4086" t="s">
        <v>8271</v>
      </c>
      <c r="Q4086" s="6">
        <f>E4086/D4086</f>
        <v>3.3333333333333335E-3</v>
      </c>
      <c r="R4086">
        <f>IFERROR(ROUND(E4086/N4086,0),0)</f>
        <v>10</v>
      </c>
      <c r="S4086" t="str">
        <f t="shared" si="254"/>
        <v>theater</v>
      </c>
      <c r="T4086" t="str">
        <f t="shared" si="255"/>
        <v>plays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0">
        <f t="shared" si="252"/>
        <v>42106.165972222225</v>
      </c>
      <c r="K4087">
        <v>1424701775</v>
      </c>
      <c r="L4087" s="10">
        <f t="shared" si="253"/>
        <v>42077.603877314818</v>
      </c>
      <c r="M4087" t="b">
        <v>0</v>
      </c>
      <c r="N4087">
        <v>1</v>
      </c>
      <c r="O4087" t="b">
        <v>0</v>
      </c>
      <c r="P4087" t="s">
        <v>8271</v>
      </c>
      <c r="Q4087" s="6">
        <f>E4087/D4087</f>
        <v>2.8571428571428571E-3</v>
      </c>
      <c r="R4087">
        <f>IFERROR(ROUND(E4087/N4087,0),0)</f>
        <v>10</v>
      </c>
      <c r="S4087" t="str">
        <f t="shared" si="254"/>
        <v>theater</v>
      </c>
      <c r="T4087" t="str">
        <f t="shared" si="255"/>
        <v>plays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0">
        <f t="shared" si="252"/>
        <v>42348.166666666672</v>
      </c>
      <c r="K4088">
        <v>1445985299</v>
      </c>
      <c r="L4088" s="10">
        <f t="shared" si="253"/>
        <v>42323.940960648149</v>
      </c>
      <c r="M4088" t="b">
        <v>0</v>
      </c>
      <c r="N4088">
        <v>5</v>
      </c>
      <c r="O4088" t="b">
        <v>0</v>
      </c>
      <c r="P4088" t="s">
        <v>8271</v>
      </c>
      <c r="Q4088" s="6">
        <f>E4088/D4088</f>
        <v>4.7E-2</v>
      </c>
      <c r="R4088">
        <f>IFERROR(ROUND(E4088/N4088,0),0)</f>
        <v>9</v>
      </c>
      <c r="S4088" t="str">
        <f t="shared" si="254"/>
        <v>theater</v>
      </c>
      <c r="T4088" t="str">
        <f t="shared" si="255"/>
        <v>plays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0">
        <f t="shared" si="252"/>
        <v>42587.742893518516</v>
      </c>
      <c r="K4089">
        <v>1466185786</v>
      </c>
      <c r="L4089" s="10">
        <f t="shared" si="253"/>
        <v>42557.742893518516</v>
      </c>
      <c r="M4089" t="b">
        <v>0</v>
      </c>
      <c r="N4089">
        <v>0</v>
      </c>
      <c r="O4089" t="b">
        <v>0</v>
      </c>
      <c r="P4089" t="s">
        <v>8271</v>
      </c>
      <c r="Q4089" s="6">
        <f>E4089/D4089</f>
        <v>0</v>
      </c>
      <c r="R4089">
        <f>IFERROR(ROUND(E4089/N4089,0),0)</f>
        <v>0</v>
      </c>
      <c r="S4089" t="str">
        <f t="shared" si="254"/>
        <v>theater</v>
      </c>
      <c r="T4089" t="str">
        <f t="shared" si="255"/>
        <v>plays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0">
        <f t="shared" si="252"/>
        <v>42039.43472222222</v>
      </c>
      <c r="K4090">
        <v>1418827324</v>
      </c>
      <c r="L4090" s="10">
        <f t="shared" si="253"/>
        <v>42009.612546296295</v>
      </c>
      <c r="M4090" t="b">
        <v>0</v>
      </c>
      <c r="N4090">
        <v>3</v>
      </c>
      <c r="O4090" t="b">
        <v>0</v>
      </c>
      <c r="P4090" t="s">
        <v>8271</v>
      </c>
      <c r="Q4090" s="6">
        <f>E4090/D4090</f>
        <v>0.108</v>
      </c>
      <c r="R4090">
        <f>IFERROR(ROUND(E4090/N4090,0),0)</f>
        <v>72</v>
      </c>
      <c r="S4090" t="str">
        <f t="shared" si="254"/>
        <v>theater</v>
      </c>
      <c r="T4090" t="str">
        <f t="shared" si="255"/>
        <v>plays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0">
        <f t="shared" si="252"/>
        <v>42174.732638888891</v>
      </c>
      <c r="K4091">
        <v>1430242488</v>
      </c>
      <c r="L4091" s="10">
        <f t="shared" si="253"/>
        <v>42141.732499999998</v>
      </c>
      <c r="M4091" t="b">
        <v>0</v>
      </c>
      <c r="N4091">
        <v>8</v>
      </c>
      <c r="O4091" t="b">
        <v>0</v>
      </c>
      <c r="P4091" t="s">
        <v>8271</v>
      </c>
      <c r="Q4091" s="6">
        <f>E4091/D4091</f>
        <v>4.8000000000000001E-2</v>
      </c>
      <c r="R4091">
        <f>IFERROR(ROUND(E4091/N4091,0),0)</f>
        <v>30</v>
      </c>
      <c r="S4091" t="str">
        <f t="shared" si="254"/>
        <v>theater</v>
      </c>
      <c r="T4091" t="str">
        <f t="shared" si="255"/>
        <v>plays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0">
        <f t="shared" si="252"/>
        <v>42242.625</v>
      </c>
      <c r="K4092">
        <v>1437754137</v>
      </c>
      <c r="L4092" s="10">
        <f t="shared" si="253"/>
        <v>42228.67288194444</v>
      </c>
      <c r="M4092" t="b">
        <v>0</v>
      </c>
      <c r="N4092">
        <v>3</v>
      </c>
      <c r="O4092" t="b">
        <v>0</v>
      </c>
      <c r="P4092" t="s">
        <v>8271</v>
      </c>
      <c r="Q4092" s="6">
        <f>E4092/D4092</f>
        <v>3.2000000000000001E-2</v>
      </c>
      <c r="R4092">
        <f>IFERROR(ROUND(E4092/N4092,0),0)</f>
        <v>11</v>
      </c>
      <c r="S4092" t="str">
        <f t="shared" si="254"/>
        <v>theater</v>
      </c>
      <c r="T4092" t="str">
        <f t="shared" si="255"/>
        <v>plays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0">
        <f t="shared" si="252"/>
        <v>42039.506377314814</v>
      </c>
      <c r="K4093">
        <v>1418818151</v>
      </c>
      <c r="L4093" s="10">
        <f t="shared" si="253"/>
        <v>42009.506377314814</v>
      </c>
      <c r="M4093" t="b">
        <v>0</v>
      </c>
      <c r="N4093">
        <v>8</v>
      </c>
      <c r="O4093" t="b">
        <v>0</v>
      </c>
      <c r="P4093" t="s">
        <v>8271</v>
      </c>
      <c r="Q4093" s="6">
        <f>E4093/D4093</f>
        <v>0.1275</v>
      </c>
      <c r="R4093">
        <f>IFERROR(ROUND(E4093/N4093,0),0)</f>
        <v>26</v>
      </c>
      <c r="S4093" t="str">
        <f t="shared" si="254"/>
        <v>theater</v>
      </c>
      <c r="T4093" t="str">
        <f t="shared" si="255"/>
        <v>plays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0">
        <f t="shared" si="252"/>
        <v>42118.153321759259</v>
      </c>
      <c r="K4094">
        <v>1423024847</v>
      </c>
      <c r="L4094" s="10">
        <f t="shared" si="253"/>
        <v>42058.194988425923</v>
      </c>
      <c r="M4094" t="b">
        <v>0</v>
      </c>
      <c r="N4094">
        <v>1</v>
      </c>
      <c r="O4094" t="b">
        <v>0</v>
      </c>
      <c r="P4094" t="s">
        <v>8271</v>
      </c>
      <c r="Q4094" s="6">
        <f>E4094/D4094</f>
        <v>1.8181818181818181E-4</v>
      </c>
      <c r="R4094">
        <f>IFERROR(ROUND(E4094/N4094,0),0)</f>
        <v>20</v>
      </c>
      <c r="S4094" t="str">
        <f t="shared" si="254"/>
        <v>theater</v>
      </c>
      <c r="T4094" t="str">
        <f t="shared" si="255"/>
        <v>plays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0">
        <f t="shared" si="252"/>
        <v>42257.815891203703</v>
      </c>
      <c r="K4095">
        <v>1435088093</v>
      </c>
      <c r="L4095" s="10">
        <f t="shared" si="253"/>
        <v>42197.815891203703</v>
      </c>
      <c r="M4095" t="b">
        <v>0</v>
      </c>
      <c r="N4095">
        <v>4</v>
      </c>
      <c r="O4095" t="b">
        <v>0</v>
      </c>
      <c r="P4095" t="s">
        <v>8271</v>
      </c>
      <c r="Q4095" s="6">
        <f>E4095/D4095</f>
        <v>2.4E-2</v>
      </c>
      <c r="R4095">
        <f>IFERROR(ROUND(E4095/N4095,0),0)</f>
        <v>15</v>
      </c>
      <c r="S4095" t="str">
        <f t="shared" si="254"/>
        <v>theater</v>
      </c>
      <c r="T4095" t="str">
        <f t="shared" si="255"/>
        <v>plays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0">
        <f t="shared" si="252"/>
        <v>41953.207638888889</v>
      </c>
      <c r="K4096">
        <v>1410141900</v>
      </c>
      <c r="L4096" s="10">
        <f t="shared" si="253"/>
        <v>41909.086805555555</v>
      </c>
      <c r="M4096" t="b">
        <v>0</v>
      </c>
      <c r="N4096">
        <v>8</v>
      </c>
      <c r="O4096" t="b">
        <v>0</v>
      </c>
      <c r="P4096" t="s">
        <v>8271</v>
      </c>
      <c r="Q4096" s="6">
        <f>E4096/D4096</f>
        <v>0.36499999999999999</v>
      </c>
      <c r="R4096">
        <f>IFERROR(ROUND(E4096/N4096,0),0)</f>
        <v>91</v>
      </c>
      <c r="S4096" t="str">
        <f t="shared" si="254"/>
        <v>theater</v>
      </c>
      <c r="T4096" t="str">
        <f t="shared" si="255"/>
        <v>plays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0">
        <f t="shared" si="252"/>
        <v>42742.031828703708</v>
      </c>
      <c r="K4097">
        <v>1479516350</v>
      </c>
      <c r="L4097" s="10">
        <f t="shared" si="253"/>
        <v>42712.031828703708</v>
      </c>
      <c r="M4097" t="b">
        <v>0</v>
      </c>
      <c r="N4097">
        <v>1</v>
      </c>
      <c r="O4097" t="b">
        <v>0</v>
      </c>
      <c r="P4097" t="s">
        <v>8271</v>
      </c>
      <c r="Q4097" s="6">
        <f>E4097/D4097</f>
        <v>2.6666666666666668E-2</v>
      </c>
      <c r="R4097">
        <f>IFERROR(ROUND(E4097/N4097,0),0)</f>
        <v>800</v>
      </c>
      <c r="S4097" t="str">
        <f t="shared" si="254"/>
        <v>theater</v>
      </c>
      <c r="T4097" t="str">
        <f t="shared" si="255"/>
        <v>plays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0">
        <f t="shared" si="252"/>
        <v>42813.368750000001</v>
      </c>
      <c r="K4098">
        <v>1484484219</v>
      </c>
      <c r="L4098" s="10">
        <f t="shared" si="253"/>
        <v>42769.530312499999</v>
      </c>
      <c r="M4098" t="b">
        <v>0</v>
      </c>
      <c r="N4098">
        <v>5</v>
      </c>
      <c r="O4098" t="b">
        <v>0</v>
      </c>
      <c r="P4098" t="s">
        <v>8271</v>
      </c>
      <c r="Q4098" s="6">
        <f>E4098/D4098</f>
        <v>0.11428571428571428</v>
      </c>
      <c r="R4098">
        <f>IFERROR(ROUND(E4098/N4098,0),0)</f>
        <v>80</v>
      </c>
      <c r="S4098" t="str">
        <f t="shared" si="254"/>
        <v>theater</v>
      </c>
      <c r="T4098" t="str">
        <f t="shared" si="255"/>
        <v>plays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0">
        <f t="shared" ref="J4099:J4115" si="256">(I4099/86400)+25569+(-5+24)</f>
        <v>42419.996527777781</v>
      </c>
      <c r="K4099">
        <v>1449431237</v>
      </c>
      <c r="L4099" s="10">
        <f t="shared" ref="L4099:L4115" si="257">(K4099/86400)+25569+(-5+24)</f>
        <v>42363.824502314819</v>
      </c>
      <c r="M4099" t="b">
        <v>0</v>
      </c>
      <c r="N4099">
        <v>0</v>
      </c>
      <c r="O4099" t="b">
        <v>0</v>
      </c>
      <c r="P4099" t="s">
        <v>8271</v>
      </c>
      <c r="Q4099" s="6">
        <f>E4099/D4099</f>
        <v>0</v>
      </c>
      <c r="R4099">
        <f>IFERROR(ROUND(E4099/N4099,0),0)</f>
        <v>0</v>
      </c>
      <c r="S4099" t="str">
        <f t="shared" ref="S4099:S4115" si="258">LEFT(P4099,FIND("/",P4099)-1)</f>
        <v>theater</v>
      </c>
      <c r="T4099" t="str">
        <f t="shared" ref="T4099:T4115" si="259">RIGHT(P4099,LEN(P4099)-FIND("/",P4099))</f>
        <v>plays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0">
        <f t="shared" si="256"/>
        <v>42544.722187499996</v>
      </c>
      <c r="K4100">
        <v>1462468797</v>
      </c>
      <c r="L4100" s="10">
        <f t="shared" si="257"/>
        <v>42514.722187499996</v>
      </c>
      <c r="M4100" t="b">
        <v>0</v>
      </c>
      <c r="N4100">
        <v>0</v>
      </c>
      <c r="O4100" t="b">
        <v>0</v>
      </c>
      <c r="P4100" t="s">
        <v>8271</v>
      </c>
      <c r="Q4100" s="6">
        <f>E4100/D4100</f>
        <v>0</v>
      </c>
      <c r="R4100">
        <f>IFERROR(ROUND(E4100/N4100,0),0)</f>
        <v>0</v>
      </c>
      <c r="S4100" t="str">
        <f t="shared" si="258"/>
        <v>theater</v>
      </c>
      <c r="T4100" t="str">
        <f t="shared" si="259"/>
        <v>plays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0">
        <f t="shared" si="256"/>
        <v>42634.850381944445</v>
      </c>
      <c r="K4101">
        <v>1468959873</v>
      </c>
      <c r="L4101" s="10">
        <f t="shared" si="257"/>
        <v>42589.850381944445</v>
      </c>
      <c r="M4101" t="b">
        <v>0</v>
      </c>
      <c r="N4101">
        <v>1</v>
      </c>
      <c r="O4101" t="b">
        <v>0</v>
      </c>
      <c r="P4101" t="s">
        <v>8271</v>
      </c>
      <c r="Q4101" s="6">
        <f>E4101/D4101</f>
        <v>1.1111111111111112E-2</v>
      </c>
      <c r="R4101">
        <f>IFERROR(ROUND(E4101/N4101,0),0)</f>
        <v>50</v>
      </c>
      <c r="S4101" t="str">
        <f t="shared" si="258"/>
        <v>theater</v>
      </c>
      <c r="T4101" t="str">
        <f t="shared" si="259"/>
        <v>plays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0">
        <f t="shared" si="256"/>
        <v>41956.124884259261</v>
      </c>
      <c r="K4102">
        <v>1413341990</v>
      </c>
      <c r="L4102" s="10">
        <f t="shared" si="257"/>
        <v>41946.124884259261</v>
      </c>
      <c r="M4102" t="b">
        <v>0</v>
      </c>
      <c r="N4102">
        <v>0</v>
      </c>
      <c r="O4102" t="b">
        <v>0</v>
      </c>
      <c r="P4102" t="s">
        <v>8271</v>
      </c>
      <c r="Q4102" s="6">
        <f>E4102/D4102</f>
        <v>0</v>
      </c>
      <c r="R4102">
        <f>IFERROR(ROUND(E4102/N4102,0),0)</f>
        <v>0</v>
      </c>
      <c r="S4102" t="str">
        <f t="shared" si="258"/>
        <v>theater</v>
      </c>
      <c r="T4102" t="str">
        <f t="shared" si="259"/>
        <v>plays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0">
        <f t="shared" si="256"/>
        <v>42779.903726851851</v>
      </c>
      <c r="K4103">
        <v>1482788482</v>
      </c>
      <c r="L4103" s="10">
        <f t="shared" si="257"/>
        <v>42749.903726851851</v>
      </c>
      <c r="M4103" t="b">
        <v>0</v>
      </c>
      <c r="N4103">
        <v>0</v>
      </c>
      <c r="O4103" t="b">
        <v>0</v>
      </c>
      <c r="P4103" t="s">
        <v>8271</v>
      </c>
      <c r="Q4103" s="6">
        <f>E4103/D4103</f>
        <v>0</v>
      </c>
      <c r="R4103">
        <f>IFERROR(ROUND(E4103/N4103,0),0)</f>
        <v>0</v>
      </c>
      <c r="S4103" t="str">
        <f t="shared" si="258"/>
        <v>theater</v>
      </c>
      <c r="T4103" t="str">
        <f t="shared" si="259"/>
        <v>plays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0">
        <f t="shared" si="256"/>
        <v>42524.848067129627</v>
      </c>
      <c r="K4104">
        <v>1460751673</v>
      </c>
      <c r="L4104" s="10">
        <f t="shared" si="257"/>
        <v>42494.848067129627</v>
      </c>
      <c r="M4104" t="b">
        <v>0</v>
      </c>
      <c r="N4104">
        <v>6</v>
      </c>
      <c r="O4104" t="b">
        <v>0</v>
      </c>
      <c r="P4104" t="s">
        <v>8271</v>
      </c>
      <c r="Q4104" s="6">
        <f>E4104/D4104</f>
        <v>0.27400000000000002</v>
      </c>
      <c r="R4104">
        <f>IFERROR(ROUND(E4104/N4104,0),0)</f>
        <v>23</v>
      </c>
      <c r="S4104" t="str">
        <f t="shared" si="258"/>
        <v>theater</v>
      </c>
      <c r="T4104" t="str">
        <f t="shared" si="259"/>
        <v>plays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0">
        <f t="shared" si="256"/>
        <v>42261.772222222222</v>
      </c>
      <c r="K4105">
        <v>1435953566</v>
      </c>
      <c r="L4105" s="10">
        <f t="shared" si="257"/>
        <v>42207.83293981482</v>
      </c>
      <c r="M4105" t="b">
        <v>0</v>
      </c>
      <c r="N4105">
        <v>6</v>
      </c>
      <c r="O4105" t="b">
        <v>0</v>
      </c>
      <c r="P4105" t="s">
        <v>8271</v>
      </c>
      <c r="Q4105" s="6">
        <f>E4105/D4105</f>
        <v>0.1</v>
      </c>
      <c r="R4105">
        <f>IFERROR(ROUND(E4105/N4105,0),0)</f>
        <v>17</v>
      </c>
      <c r="S4105" t="str">
        <f t="shared" si="258"/>
        <v>theater</v>
      </c>
      <c r="T4105" t="str">
        <f t="shared" si="259"/>
        <v>plays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0">
        <f t="shared" si="256"/>
        <v>42689.278171296297</v>
      </c>
      <c r="K4106">
        <v>1474958434</v>
      </c>
      <c r="L4106" s="10">
        <f t="shared" si="257"/>
        <v>42659.278171296297</v>
      </c>
      <c r="M4106" t="b">
        <v>0</v>
      </c>
      <c r="N4106">
        <v>14</v>
      </c>
      <c r="O4106" t="b">
        <v>0</v>
      </c>
      <c r="P4106" t="s">
        <v>8271</v>
      </c>
      <c r="Q4106" s="6">
        <f>E4106/D4106</f>
        <v>0.21366666666666667</v>
      </c>
      <c r="R4106">
        <f>IFERROR(ROUND(E4106/N4106,0),0)</f>
        <v>46</v>
      </c>
      <c r="S4106" t="str">
        <f t="shared" si="258"/>
        <v>theater</v>
      </c>
      <c r="T4106" t="str">
        <f t="shared" si="259"/>
        <v>plays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0">
        <f t="shared" si="256"/>
        <v>42749.010520833333</v>
      </c>
      <c r="K4107">
        <v>1479860109</v>
      </c>
      <c r="L4107" s="10">
        <f t="shared" si="257"/>
        <v>42716.010520833333</v>
      </c>
      <c r="M4107" t="b">
        <v>0</v>
      </c>
      <c r="N4107">
        <v>6</v>
      </c>
      <c r="O4107" t="b">
        <v>0</v>
      </c>
      <c r="P4107" t="s">
        <v>8271</v>
      </c>
      <c r="Q4107" s="6">
        <f>E4107/D4107</f>
        <v>6.9696969696969702E-2</v>
      </c>
      <c r="R4107">
        <f>IFERROR(ROUND(E4107/N4107,0),0)</f>
        <v>383</v>
      </c>
      <c r="S4107" t="str">
        <f t="shared" si="258"/>
        <v>theater</v>
      </c>
      <c r="T4107" t="str">
        <f t="shared" si="259"/>
        <v>plays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0">
        <f t="shared" si="256"/>
        <v>42115.041666666672</v>
      </c>
      <c r="K4108">
        <v>1424221866</v>
      </c>
      <c r="L4108" s="10">
        <f t="shared" si="257"/>
        <v>42072.049375000002</v>
      </c>
      <c r="M4108" t="b">
        <v>0</v>
      </c>
      <c r="N4108">
        <v>33</v>
      </c>
      <c r="O4108" t="b">
        <v>0</v>
      </c>
      <c r="P4108" t="s">
        <v>8271</v>
      </c>
      <c r="Q4108" s="6">
        <f>E4108/D4108</f>
        <v>0.70599999999999996</v>
      </c>
      <c r="R4108">
        <f>IFERROR(ROUND(E4108/N4108,0),0)</f>
        <v>107</v>
      </c>
      <c r="S4108" t="str">
        <f t="shared" si="258"/>
        <v>theater</v>
      </c>
      <c r="T4108" t="str">
        <f t="shared" si="259"/>
        <v>plays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0">
        <f t="shared" si="256"/>
        <v>41925.916678240741</v>
      </c>
      <c r="K4109">
        <v>1409608801</v>
      </c>
      <c r="L4109" s="10">
        <f t="shared" si="257"/>
        <v>41902.916678240741</v>
      </c>
      <c r="M4109" t="b">
        <v>0</v>
      </c>
      <c r="N4109">
        <v>4</v>
      </c>
      <c r="O4109" t="b">
        <v>0</v>
      </c>
      <c r="P4109" t="s">
        <v>8271</v>
      </c>
      <c r="Q4109" s="6">
        <f>E4109/D4109</f>
        <v>2.0500000000000001E-2</v>
      </c>
      <c r="R4109">
        <f>IFERROR(ROUND(E4109/N4109,0),0)</f>
        <v>10</v>
      </c>
      <c r="S4109" t="str">
        <f t="shared" si="258"/>
        <v>theater</v>
      </c>
      <c r="T4109" t="str">
        <f t="shared" si="259"/>
        <v>plays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0">
        <f t="shared" si="256"/>
        <v>42816.208333333328</v>
      </c>
      <c r="K4110">
        <v>1485909937</v>
      </c>
      <c r="L4110" s="10">
        <f t="shared" si="257"/>
        <v>42786.031678240739</v>
      </c>
      <c r="M4110" t="b">
        <v>0</v>
      </c>
      <c r="N4110">
        <v>1</v>
      </c>
      <c r="O4110" t="b">
        <v>0</v>
      </c>
      <c r="P4110" t="s">
        <v>8271</v>
      </c>
      <c r="Q4110" s="6">
        <f>E4110/D4110</f>
        <v>1.9666666666666666E-2</v>
      </c>
      <c r="R4110">
        <f>IFERROR(ROUND(E4110/N4110,0),0)</f>
        <v>59</v>
      </c>
      <c r="S4110" t="str">
        <f t="shared" si="258"/>
        <v>theater</v>
      </c>
      <c r="T4110" t="str">
        <f t="shared" si="259"/>
        <v>plays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0">
        <f t="shared" si="256"/>
        <v>42356.581064814818</v>
      </c>
      <c r="K4111">
        <v>1446209804</v>
      </c>
      <c r="L4111" s="10">
        <f t="shared" si="257"/>
        <v>42326.539398148147</v>
      </c>
      <c r="M4111" t="b">
        <v>0</v>
      </c>
      <c r="N4111">
        <v>0</v>
      </c>
      <c r="O4111" t="b">
        <v>0</v>
      </c>
      <c r="P4111" t="s">
        <v>8271</v>
      </c>
      <c r="Q4111" s="6">
        <f>E4111/D4111</f>
        <v>0</v>
      </c>
      <c r="R4111">
        <f>IFERROR(ROUND(E4111/N4111,0),0)</f>
        <v>0</v>
      </c>
      <c r="S4111" t="str">
        <f t="shared" si="258"/>
        <v>theater</v>
      </c>
      <c r="T4111" t="str">
        <f t="shared" si="259"/>
        <v>plays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0">
        <f t="shared" si="256"/>
        <v>42591.626747685186</v>
      </c>
      <c r="K4112">
        <v>1463929351</v>
      </c>
      <c r="L4112" s="10">
        <f t="shared" si="257"/>
        <v>42531.626747685186</v>
      </c>
      <c r="M4112" t="b">
        <v>0</v>
      </c>
      <c r="N4112">
        <v>6</v>
      </c>
      <c r="O4112" t="b">
        <v>0</v>
      </c>
      <c r="P4112" t="s">
        <v>8271</v>
      </c>
      <c r="Q4112" s="6">
        <f>E4112/D4112</f>
        <v>0.28666666666666668</v>
      </c>
      <c r="R4112">
        <f>IFERROR(ROUND(E4112/N4112,0),0)</f>
        <v>14</v>
      </c>
      <c r="S4112" t="str">
        <f t="shared" si="258"/>
        <v>theater</v>
      </c>
      <c r="T4112" t="str">
        <f t="shared" si="259"/>
        <v>plays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0">
        <f t="shared" si="256"/>
        <v>42078.135879629626</v>
      </c>
      <c r="K4113">
        <v>1422155740</v>
      </c>
      <c r="L4113" s="10">
        <f t="shared" si="257"/>
        <v>42048.135879629626</v>
      </c>
      <c r="M4113" t="b">
        <v>0</v>
      </c>
      <c r="N4113">
        <v>6</v>
      </c>
      <c r="O4113" t="b">
        <v>0</v>
      </c>
      <c r="P4113" t="s">
        <v>8271</v>
      </c>
      <c r="Q4113" s="6">
        <f>E4113/D4113</f>
        <v>3.1333333333333331E-2</v>
      </c>
      <c r="R4113">
        <f>IFERROR(ROUND(E4113/N4113,0),0)</f>
        <v>16</v>
      </c>
      <c r="S4113" t="str">
        <f t="shared" si="258"/>
        <v>theater</v>
      </c>
      <c r="T4113" t="str">
        <f t="shared" si="259"/>
        <v>plays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0">
        <f t="shared" si="256"/>
        <v>42447</v>
      </c>
      <c r="K4114">
        <v>1454280186</v>
      </c>
      <c r="L4114" s="10">
        <f t="shared" si="257"/>
        <v>42419.946597222224</v>
      </c>
      <c r="M4114" t="b">
        <v>0</v>
      </c>
      <c r="N4114">
        <v>1</v>
      </c>
      <c r="O4114" t="b">
        <v>0</v>
      </c>
      <c r="P4114" t="s">
        <v>8271</v>
      </c>
      <c r="Q4114" s="6">
        <f>E4114/D4114</f>
        <v>4.0000000000000002E-4</v>
      </c>
      <c r="R4114">
        <f>IFERROR(ROUND(E4114/N4114,0),0)</f>
        <v>1</v>
      </c>
      <c r="S4114" t="str">
        <f t="shared" si="258"/>
        <v>theater</v>
      </c>
      <c r="T4114" t="str">
        <f t="shared" si="259"/>
        <v>plays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0">
        <f t="shared" si="256"/>
        <v>42396.273611111115</v>
      </c>
      <c r="K4115">
        <v>1450619123</v>
      </c>
      <c r="L4115" s="10">
        <f t="shared" si="257"/>
        <v>42377.573182870372</v>
      </c>
      <c r="M4115" t="b">
        <v>0</v>
      </c>
      <c r="N4115">
        <v>3</v>
      </c>
      <c r="O4115" t="b">
        <v>0</v>
      </c>
      <c r="P4115" t="s">
        <v>8271</v>
      </c>
      <c r="Q4115" s="6">
        <f>E4115/D4115</f>
        <v>2E-3</v>
      </c>
      <c r="R4115">
        <f>IFERROR(ROUND(E4115/N4115,0),0)</f>
        <v>1</v>
      </c>
      <c r="S4115" t="str">
        <f t="shared" si="258"/>
        <v>theater</v>
      </c>
      <c r="T4115" t="str">
        <f t="shared" si="259"/>
        <v>plays</v>
      </c>
    </row>
  </sheetData>
  <autoFilter ref="A1:T4115" xr:uid="{FBC94D06-6D51-4DC4-A9D0-C5231545DE7F}"/>
  <conditionalFormatting sqref="F2:F4115">
    <cfRule type="containsText" dxfId="7" priority="8" operator="containsText" text="live">
      <formula>NOT(ISERROR(SEARCH("live",F2)))</formula>
    </cfRule>
    <cfRule type="containsText" dxfId="6" priority="9" operator="containsText" text="canceled">
      <formula>NOT(ISERROR(SEARCH("canceled",F2)))</formula>
    </cfRule>
    <cfRule type="containsText" dxfId="5" priority="10" operator="containsText" text="failed">
      <formula>NOT(ISERROR(SEARCH("failed",F2)))</formula>
    </cfRule>
    <cfRule type="containsText" dxfId="4" priority="11" operator="containsText" text="successful">
      <formula>NOT(ISERROR(SEARCH("successful",F2)))</formula>
    </cfRule>
  </conditionalFormatting>
  <conditionalFormatting sqref="Q2:Q4115">
    <cfRule type="colorScale" priority="1">
      <colorScale>
        <cfvo type="min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8CCA82-C527-44AA-A4E6-301F2B4B2895}">
  <dimension ref="A1:F14"/>
  <sheetViews>
    <sheetView workbookViewId="0">
      <selection activeCell="F13" sqref="F13"/>
    </sheetView>
  </sheetViews>
  <sheetFormatPr defaultRowHeight="14.4" x14ac:dyDescent="0.3"/>
  <cols>
    <col min="1" max="1" width="16.44140625" bestFit="1" customWidth="1"/>
    <col min="2" max="5" width="9.44140625" bestFit="1" customWidth="1"/>
    <col min="6" max="6" width="10.77734375" bestFit="1" customWidth="1"/>
  </cols>
  <sheetData>
    <row r="1" spans="1:6" x14ac:dyDescent="0.3">
      <c r="A1" s="7" t="s">
        <v>8223</v>
      </c>
      <c r="B1" t="s">
        <v>8333</v>
      </c>
    </row>
    <row r="3" spans="1:6" x14ac:dyDescent="0.3">
      <c r="A3" s="7" t="s">
        <v>8334</v>
      </c>
      <c r="B3" s="7" t="s">
        <v>8218</v>
      </c>
    </row>
    <row r="4" spans="1:6" x14ac:dyDescent="0.3">
      <c r="A4" s="7" t="s">
        <v>8322</v>
      </c>
      <c r="B4" t="s">
        <v>8220</v>
      </c>
      <c r="C4" t="s">
        <v>8221</v>
      </c>
      <c r="D4" t="s">
        <v>8222</v>
      </c>
      <c r="E4" t="s">
        <v>8219</v>
      </c>
      <c r="F4" t="s">
        <v>8321</v>
      </c>
    </row>
    <row r="5" spans="1:6" x14ac:dyDescent="0.3">
      <c r="A5" t="s">
        <v>8391</v>
      </c>
      <c r="B5" s="9">
        <v>24</v>
      </c>
      <c r="C5" s="9"/>
      <c r="D5" s="9"/>
      <c r="E5" s="9"/>
      <c r="F5" s="9">
        <v>24</v>
      </c>
    </row>
    <row r="6" spans="1:6" x14ac:dyDescent="0.3">
      <c r="A6" t="s">
        <v>8325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3">
      <c r="A7" t="s">
        <v>8328</v>
      </c>
      <c r="B7" s="9"/>
      <c r="C7" s="9">
        <v>117</v>
      </c>
      <c r="D7" s="9"/>
      <c r="E7" s="9">
        <v>103</v>
      </c>
      <c r="F7" s="9">
        <v>220</v>
      </c>
    </row>
    <row r="8" spans="1:6" x14ac:dyDescent="0.3">
      <c r="A8" t="s">
        <v>8326</v>
      </c>
      <c r="B8" s="9"/>
      <c r="C8" s="9">
        <v>140</v>
      </c>
      <c r="D8" s="9"/>
      <c r="E8" s="9">
        <v>80</v>
      </c>
      <c r="F8" s="9">
        <v>220</v>
      </c>
    </row>
    <row r="9" spans="1:6" x14ac:dyDescent="0.3">
      <c r="A9" t="s">
        <v>8329</v>
      </c>
      <c r="B9" s="9">
        <v>30</v>
      </c>
      <c r="C9" s="9">
        <v>127</v>
      </c>
      <c r="D9" s="9"/>
      <c r="E9" s="9">
        <v>80</v>
      </c>
      <c r="F9" s="9">
        <v>237</v>
      </c>
    </row>
    <row r="10" spans="1:6" x14ac:dyDescent="0.3">
      <c r="A10" t="s">
        <v>8324</v>
      </c>
      <c r="B10" s="9">
        <v>40</v>
      </c>
      <c r="C10" s="9">
        <v>180</v>
      </c>
      <c r="D10" s="9"/>
      <c r="E10" s="9">
        <v>300</v>
      </c>
      <c r="F10" s="9">
        <v>520</v>
      </c>
    </row>
    <row r="11" spans="1:6" x14ac:dyDescent="0.3">
      <c r="A11" t="s">
        <v>8330</v>
      </c>
      <c r="B11" s="9">
        <v>178</v>
      </c>
      <c r="C11" s="9">
        <v>213</v>
      </c>
      <c r="D11" s="9"/>
      <c r="E11" s="9">
        <v>209</v>
      </c>
      <c r="F11" s="9">
        <v>600</v>
      </c>
    </row>
    <row r="12" spans="1:6" x14ac:dyDescent="0.3">
      <c r="A12" t="s">
        <v>8327</v>
      </c>
      <c r="B12" s="9">
        <v>20</v>
      </c>
      <c r="C12" s="9">
        <v>120</v>
      </c>
      <c r="D12" s="9">
        <v>20</v>
      </c>
      <c r="E12" s="9">
        <v>540</v>
      </c>
      <c r="F12" s="9">
        <v>700</v>
      </c>
    </row>
    <row r="13" spans="1:6" x14ac:dyDescent="0.3">
      <c r="A13" t="s">
        <v>8331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3">
      <c r="A14" t="s">
        <v>8321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1F6C62-7D7A-4EF3-93F7-D7A3850A9C34}">
  <dimension ref="A1:F47"/>
  <sheetViews>
    <sheetView workbookViewId="0">
      <selection activeCell="H23" sqref="H23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7" t="s">
        <v>8223</v>
      </c>
      <c r="B1" t="s">
        <v>8333</v>
      </c>
    </row>
    <row r="2" spans="1:6" x14ac:dyDescent="0.3">
      <c r="A2" s="7" t="s">
        <v>8322</v>
      </c>
      <c r="B2" t="s">
        <v>8333</v>
      </c>
    </row>
    <row r="4" spans="1:6" x14ac:dyDescent="0.3">
      <c r="A4" s="7" t="s">
        <v>8334</v>
      </c>
      <c r="B4" s="7" t="s">
        <v>8377</v>
      </c>
    </row>
    <row r="5" spans="1:6" x14ac:dyDescent="0.3">
      <c r="A5" s="7" t="s">
        <v>8320</v>
      </c>
      <c r="B5" t="s">
        <v>8220</v>
      </c>
      <c r="C5" t="s">
        <v>8221</v>
      </c>
      <c r="D5" t="s">
        <v>8222</v>
      </c>
      <c r="E5" t="s">
        <v>8219</v>
      </c>
      <c r="F5" t="s">
        <v>8321</v>
      </c>
    </row>
    <row r="6" spans="1:6" x14ac:dyDescent="0.3">
      <c r="A6" s="8" t="s">
        <v>8352</v>
      </c>
      <c r="B6" s="9"/>
      <c r="C6" s="9"/>
      <c r="D6" s="9"/>
      <c r="E6" s="9">
        <v>20</v>
      </c>
      <c r="F6" s="9">
        <v>20</v>
      </c>
    </row>
    <row r="7" spans="1:6" x14ac:dyDescent="0.3">
      <c r="A7" s="8" t="s">
        <v>8376</v>
      </c>
      <c r="B7" s="9">
        <v>20</v>
      </c>
      <c r="C7" s="9"/>
      <c r="D7" s="9"/>
      <c r="E7" s="9"/>
      <c r="F7" s="9">
        <v>20</v>
      </c>
    </row>
    <row r="8" spans="1:6" x14ac:dyDescent="0.3">
      <c r="A8" s="8" t="s">
        <v>8337</v>
      </c>
      <c r="B8" s="9">
        <v>20</v>
      </c>
      <c r="C8" s="9"/>
      <c r="D8" s="9"/>
      <c r="E8" s="9"/>
      <c r="F8" s="9">
        <v>20</v>
      </c>
    </row>
    <row r="9" spans="1:6" x14ac:dyDescent="0.3">
      <c r="A9" s="8" t="s">
        <v>8347</v>
      </c>
      <c r="B9" s="9"/>
      <c r="C9" s="9">
        <v>20</v>
      </c>
      <c r="D9" s="9"/>
      <c r="E9" s="9"/>
      <c r="F9" s="9">
        <v>20</v>
      </c>
    </row>
    <row r="10" spans="1:6" x14ac:dyDescent="0.3">
      <c r="A10" s="8" t="s">
        <v>8362</v>
      </c>
      <c r="B10" s="9"/>
      <c r="C10" s="9"/>
      <c r="D10" s="9"/>
      <c r="E10" s="9">
        <v>20</v>
      </c>
      <c r="F10" s="9">
        <v>20</v>
      </c>
    </row>
    <row r="11" spans="1:6" x14ac:dyDescent="0.3">
      <c r="A11" s="8" t="s">
        <v>8355</v>
      </c>
      <c r="B11" s="9"/>
      <c r="C11" s="9">
        <v>20</v>
      </c>
      <c r="D11" s="9"/>
      <c r="E11" s="9"/>
      <c r="F11" s="9">
        <v>20</v>
      </c>
    </row>
    <row r="12" spans="1:6" x14ac:dyDescent="0.3">
      <c r="A12" s="8" t="s">
        <v>8363</v>
      </c>
      <c r="B12" s="9"/>
      <c r="C12" s="9">
        <v>20</v>
      </c>
      <c r="D12" s="9"/>
      <c r="E12" s="9"/>
      <c r="F12" s="9">
        <v>20</v>
      </c>
    </row>
    <row r="13" spans="1:6" x14ac:dyDescent="0.3">
      <c r="A13" s="8" t="s">
        <v>8357</v>
      </c>
      <c r="B13" s="9"/>
      <c r="C13" s="9">
        <v>20</v>
      </c>
      <c r="D13" s="9"/>
      <c r="E13" s="9"/>
      <c r="F13" s="9">
        <v>20</v>
      </c>
    </row>
    <row r="14" spans="1:6" x14ac:dyDescent="0.3">
      <c r="A14" s="8" t="s">
        <v>8351</v>
      </c>
      <c r="B14" s="9"/>
      <c r="C14" s="9">
        <v>11</v>
      </c>
      <c r="D14" s="9"/>
      <c r="E14" s="9">
        <v>9</v>
      </c>
      <c r="F14" s="9">
        <v>20</v>
      </c>
    </row>
    <row r="15" spans="1:6" x14ac:dyDescent="0.3">
      <c r="A15" s="8" t="s">
        <v>8359</v>
      </c>
      <c r="B15" s="9"/>
      <c r="C15" s="9">
        <v>20</v>
      </c>
      <c r="D15" s="9"/>
      <c r="E15" s="9"/>
      <c r="F15" s="9">
        <v>20</v>
      </c>
    </row>
    <row r="16" spans="1:6" x14ac:dyDescent="0.3">
      <c r="A16" s="8" t="s">
        <v>8338</v>
      </c>
      <c r="B16" s="9">
        <v>24</v>
      </c>
      <c r="C16" s="9"/>
      <c r="D16" s="9"/>
      <c r="E16" s="9"/>
      <c r="F16" s="9">
        <v>24</v>
      </c>
    </row>
    <row r="17" spans="1:6" x14ac:dyDescent="0.3">
      <c r="A17" s="8" t="s">
        <v>8353</v>
      </c>
      <c r="B17" s="9"/>
      <c r="C17" s="9">
        <v>40</v>
      </c>
      <c r="D17" s="9"/>
      <c r="E17" s="9"/>
      <c r="F17" s="9">
        <v>40</v>
      </c>
    </row>
    <row r="18" spans="1:6" x14ac:dyDescent="0.3">
      <c r="A18" s="8" t="s">
        <v>8345</v>
      </c>
      <c r="B18" s="9"/>
      <c r="C18" s="9">
        <v>40</v>
      </c>
      <c r="D18" s="9"/>
      <c r="E18" s="9"/>
      <c r="F18" s="9">
        <v>40</v>
      </c>
    </row>
    <row r="19" spans="1:6" x14ac:dyDescent="0.3">
      <c r="A19" s="8" t="s">
        <v>8339</v>
      </c>
      <c r="B19" s="9"/>
      <c r="C19" s="9">
        <v>40</v>
      </c>
      <c r="D19" s="9"/>
      <c r="E19" s="9"/>
      <c r="F19" s="9">
        <v>40</v>
      </c>
    </row>
    <row r="20" spans="1:6" x14ac:dyDescent="0.3">
      <c r="A20" s="8" t="s">
        <v>8343</v>
      </c>
      <c r="B20" s="9"/>
      <c r="C20" s="9"/>
      <c r="D20" s="9"/>
      <c r="E20" s="9">
        <v>40</v>
      </c>
      <c r="F20" s="9">
        <v>40</v>
      </c>
    </row>
    <row r="21" spans="1:6" x14ac:dyDescent="0.3">
      <c r="A21" s="8" t="s">
        <v>8365</v>
      </c>
      <c r="B21" s="9">
        <v>40</v>
      </c>
      <c r="C21" s="9"/>
      <c r="D21" s="9"/>
      <c r="E21" s="9"/>
      <c r="F21" s="9">
        <v>40</v>
      </c>
    </row>
    <row r="22" spans="1:6" x14ac:dyDescent="0.3">
      <c r="A22" s="8" t="s">
        <v>8340</v>
      </c>
      <c r="B22" s="9"/>
      <c r="C22" s="9"/>
      <c r="D22" s="9"/>
      <c r="E22" s="9">
        <v>40</v>
      </c>
      <c r="F22" s="9">
        <v>40</v>
      </c>
    </row>
    <row r="23" spans="1:6" x14ac:dyDescent="0.3">
      <c r="A23" s="8" t="s">
        <v>8367</v>
      </c>
      <c r="B23" s="9"/>
      <c r="C23" s="9"/>
      <c r="D23" s="9">
        <v>6</v>
      </c>
      <c r="E23" s="9">
        <v>34</v>
      </c>
      <c r="F23" s="9">
        <v>40</v>
      </c>
    </row>
    <row r="24" spans="1:6" x14ac:dyDescent="0.3">
      <c r="A24" s="8" t="s">
        <v>8361</v>
      </c>
      <c r="B24" s="9"/>
      <c r="C24" s="9"/>
      <c r="D24" s="9"/>
      <c r="E24" s="9">
        <v>40</v>
      </c>
      <c r="F24" s="9">
        <v>40</v>
      </c>
    </row>
    <row r="25" spans="1:6" x14ac:dyDescent="0.3">
      <c r="A25" s="8" t="s">
        <v>8372</v>
      </c>
      <c r="B25" s="9">
        <v>10</v>
      </c>
      <c r="C25" s="9">
        <v>47</v>
      </c>
      <c r="D25" s="9"/>
      <c r="E25" s="9"/>
      <c r="F25" s="9">
        <v>57</v>
      </c>
    </row>
    <row r="26" spans="1:6" x14ac:dyDescent="0.3">
      <c r="A26" s="8" t="s">
        <v>8356</v>
      </c>
      <c r="B26" s="9"/>
      <c r="C26" s="9"/>
      <c r="D26" s="9"/>
      <c r="E26" s="9">
        <v>60</v>
      </c>
      <c r="F26" s="9">
        <v>60</v>
      </c>
    </row>
    <row r="27" spans="1:6" x14ac:dyDescent="0.3">
      <c r="A27" s="8" t="s">
        <v>8366</v>
      </c>
      <c r="B27" s="9"/>
      <c r="C27" s="9"/>
      <c r="D27" s="9"/>
      <c r="E27" s="9">
        <v>60</v>
      </c>
      <c r="F27" s="9">
        <v>60</v>
      </c>
    </row>
    <row r="28" spans="1:6" x14ac:dyDescent="0.3">
      <c r="A28" s="8" t="s">
        <v>8350</v>
      </c>
      <c r="B28" s="9"/>
      <c r="C28" s="9">
        <v>60</v>
      </c>
      <c r="D28" s="9"/>
      <c r="E28" s="9"/>
      <c r="F28" s="9">
        <v>60</v>
      </c>
    </row>
    <row r="29" spans="1:6" x14ac:dyDescent="0.3">
      <c r="A29" s="8" t="s">
        <v>8344</v>
      </c>
      <c r="B29" s="9"/>
      <c r="C29" s="9">
        <v>40</v>
      </c>
      <c r="D29" s="9">
        <v>20</v>
      </c>
      <c r="E29" s="9"/>
      <c r="F29" s="9">
        <v>60</v>
      </c>
    </row>
    <row r="30" spans="1:6" x14ac:dyDescent="0.3">
      <c r="A30" s="8" t="s">
        <v>8371</v>
      </c>
      <c r="B30" s="9"/>
      <c r="C30" s="9"/>
      <c r="D30" s="9"/>
      <c r="E30" s="9">
        <v>60</v>
      </c>
      <c r="F30" s="9">
        <v>60</v>
      </c>
    </row>
    <row r="31" spans="1:6" x14ac:dyDescent="0.3">
      <c r="A31" s="8" t="s">
        <v>8368</v>
      </c>
      <c r="B31" s="9">
        <v>18</v>
      </c>
      <c r="C31" s="9">
        <v>2</v>
      </c>
      <c r="D31" s="9"/>
      <c r="E31" s="9">
        <v>40</v>
      </c>
      <c r="F31" s="9">
        <v>60</v>
      </c>
    </row>
    <row r="32" spans="1:6" x14ac:dyDescent="0.3">
      <c r="A32" s="8" t="s">
        <v>8342</v>
      </c>
      <c r="B32" s="9"/>
      <c r="C32" s="9">
        <v>80</v>
      </c>
      <c r="D32" s="9"/>
      <c r="E32" s="9"/>
      <c r="F32" s="9">
        <v>80</v>
      </c>
    </row>
    <row r="33" spans="1:6" x14ac:dyDescent="0.3">
      <c r="A33" s="8" t="s">
        <v>8370</v>
      </c>
      <c r="B33" s="9"/>
      <c r="C33" s="9"/>
      <c r="D33" s="9"/>
      <c r="E33" s="9">
        <v>80</v>
      </c>
      <c r="F33" s="9">
        <v>80</v>
      </c>
    </row>
    <row r="34" spans="1:6" x14ac:dyDescent="0.3">
      <c r="A34" s="8" t="s">
        <v>8336</v>
      </c>
      <c r="B34" s="9"/>
      <c r="C34" s="9">
        <v>100</v>
      </c>
      <c r="D34" s="9"/>
      <c r="E34" s="9"/>
      <c r="F34" s="9">
        <v>100</v>
      </c>
    </row>
    <row r="35" spans="1:6" x14ac:dyDescent="0.3">
      <c r="A35" s="8" t="s">
        <v>8373</v>
      </c>
      <c r="B35" s="9"/>
      <c r="C35" s="9">
        <v>100</v>
      </c>
      <c r="D35" s="9"/>
      <c r="E35" s="9"/>
      <c r="F35" s="9">
        <v>100</v>
      </c>
    </row>
    <row r="36" spans="1:6" x14ac:dyDescent="0.3">
      <c r="A36" s="8" t="s">
        <v>8354</v>
      </c>
      <c r="B36" s="9">
        <v>20</v>
      </c>
      <c r="C36" s="9">
        <v>60</v>
      </c>
      <c r="D36" s="9"/>
      <c r="E36" s="9">
        <v>60</v>
      </c>
      <c r="F36" s="9">
        <v>140</v>
      </c>
    </row>
    <row r="37" spans="1:6" x14ac:dyDescent="0.3">
      <c r="A37" s="8" t="s">
        <v>8346</v>
      </c>
      <c r="B37" s="9">
        <v>20</v>
      </c>
      <c r="C37" s="9">
        <v>120</v>
      </c>
      <c r="D37" s="9"/>
      <c r="E37" s="9"/>
      <c r="F37" s="9">
        <v>140</v>
      </c>
    </row>
    <row r="38" spans="1:6" x14ac:dyDescent="0.3">
      <c r="A38" s="8" t="s">
        <v>8348</v>
      </c>
      <c r="B38" s="9"/>
      <c r="C38" s="9"/>
      <c r="D38" s="9"/>
      <c r="E38" s="9">
        <v>140</v>
      </c>
      <c r="F38" s="9">
        <v>140</v>
      </c>
    </row>
    <row r="39" spans="1:6" x14ac:dyDescent="0.3">
      <c r="A39" s="8" t="s">
        <v>8358</v>
      </c>
      <c r="B39" s="9"/>
      <c r="C39" s="9">
        <v>57</v>
      </c>
      <c r="D39" s="9"/>
      <c r="E39" s="9">
        <v>103</v>
      </c>
      <c r="F39" s="9">
        <v>160</v>
      </c>
    </row>
    <row r="40" spans="1:6" x14ac:dyDescent="0.3">
      <c r="A40" s="8" t="s">
        <v>8349</v>
      </c>
      <c r="B40" s="9"/>
      <c r="C40" s="9">
        <v>20</v>
      </c>
      <c r="D40" s="9"/>
      <c r="E40" s="9">
        <v>140</v>
      </c>
      <c r="F40" s="9">
        <v>160</v>
      </c>
    </row>
    <row r="41" spans="1:6" x14ac:dyDescent="0.3">
      <c r="A41" s="8" t="s">
        <v>8375</v>
      </c>
      <c r="B41" s="9">
        <v>100</v>
      </c>
      <c r="C41" s="9">
        <v>60</v>
      </c>
      <c r="D41" s="9"/>
      <c r="E41" s="9"/>
      <c r="F41" s="9">
        <v>160</v>
      </c>
    </row>
    <row r="42" spans="1:6" x14ac:dyDescent="0.3">
      <c r="A42" s="8" t="s">
        <v>8341</v>
      </c>
      <c r="B42" s="9"/>
      <c r="C42" s="9"/>
      <c r="D42" s="9"/>
      <c r="E42" s="9">
        <v>180</v>
      </c>
      <c r="F42" s="9">
        <v>180</v>
      </c>
    </row>
    <row r="43" spans="1:6" x14ac:dyDescent="0.3">
      <c r="A43" s="8" t="s">
        <v>8369</v>
      </c>
      <c r="B43" s="9">
        <v>17</v>
      </c>
      <c r="C43" s="9">
        <v>80</v>
      </c>
      <c r="D43" s="9">
        <v>5</v>
      </c>
      <c r="E43" s="9">
        <v>85</v>
      </c>
      <c r="F43" s="9">
        <v>187</v>
      </c>
    </row>
    <row r="44" spans="1:6" x14ac:dyDescent="0.3">
      <c r="A44" s="8" t="s">
        <v>8374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3">
      <c r="A45" s="8" t="s">
        <v>8364</v>
      </c>
      <c r="B45" s="9"/>
      <c r="C45" s="9"/>
      <c r="D45" s="9"/>
      <c r="E45" s="9">
        <v>260</v>
      </c>
      <c r="F45" s="9">
        <v>260</v>
      </c>
    </row>
    <row r="46" spans="1:6" x14ac:dyDescent="0.3">
      <c r="A46" s="8" t="s">
        <v>8360</v>
      </c>
      <c r="B46" s="9"/>
      <c r="C46" s="9">
        <v>353</v>
      </c>
      <c r="D46" s="9">
        <v>19</v>
      </c>
      <c r="E46" s="9">
        <v>694</v>
      </c>
      <c r="F46" s="9">
        <v>1066</v>
      </c>
    </row>
    <row r="47" spans="1:6" x14ac:dyDescent="0.3">
      <c r="A47" s="8" t="s">
        <v>8321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7F3774-5D75-4542-BDD2-C335D3B3F515}">
  <dimension ref="A1:W10"/>
  <sheetViews>
    <sheetView workbookViewId="0">
      <selection activeCell="N6" sqref="N6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3.5546875" bestFit="1" customWidth="1"/>
    <col min="4" max="4" width="3.109375" bestFit="1" customWidth="1"/>
    <col min="5" max="5" width="4" bestFit="1" customWidth="1"/>
    <col min="6" max="6" width="3.33203125" bestFit="1" customWidth="1"/>
    <col min="7" max="7" width="3.21875" bestFit="1" customWidth="1"/>
    <col min="8" max="8" width="3.33203125" bestFit="1" customWidth="1"/>
    <col min="9" max="10" width="3" bestFit="1" customWidth="1"/>
    <col min="11" max="11" width="4" bestFit="1" customWidth="1"/>
    <col min="12" max="12" width="3.33203125" bestFit="1" customWidth="1"/>
    <col min="13" max="14" width="3" bestFit="1" customWidth="1"/>
    <col min="15" max="15" width="3.21875" bestFit="1" customWidth="1"/>
    <col min="16" max="16" width="3.88671875" bestFit="1" customWidth="1"/>
    <col min="17" max="17" width="3.21875" bestFit="1" customWidth="1"/>
    <col min="18" max="18" width="3.6640625" bestFit="1" customWidth="1"/>
    <col min="19" max="19" width="3.33203125" bestFit="1" customWidth="1"/>
    <col min="20" max="20" width="3" bestFit="1" customWidth="1"/>
    <col min="21" max="21" width="3.21875" bestFit="1" customWidth="1"/>
    <col min="22" max="22" width="5" bestFit="1" customWidth="1"/>
    <col min="23" max="23" width="10.77734375" bestFit="1" customWidth="1"/>
  </cols>
  <sheetData>
    <row r="1" spans="1:23" x14ac:dyDescent="0.3">
      <c r="A1" s="7" t="s">
        <v>8389</v>
      </c>
      <c r="B1" t="s">
        <v>8333</v>
      </c>
    </row>
    <row r="2" spans="1:23" x14ac:dyDescent="0.3">
      <c r="A2" s="7" t="s">
        <v>8322</v>
      </c>
      <c r="B2" t="s">
        <v>8333</v>
      </c>
    </row>
    <row r="4" spans="1:23" x14ac:dyDescent="0.3">
      <c r="A4" s="7" t="s">
        <v>8388</v>
      </c>
      <c r="B4" s="7" t="s">
        <v>8377</v>
      </c>
    </row>
    <row r="5" spans="1:23" x14ac:dyDescent="0.3">
      <c r="A5" s="7" t="s">
        <v>8320</v>
      </c>
      <c r="B5" t="s">
        <v>8239</v>
      </c>
      <c r="C5" t="s">
        <v>8226</v>
      </c>
      <c r="D5" t="s">
        <v>8242</v>
      </c>
      <c r="E5" t="s">
        <v>8229</v>
      </c>
      <c r="F5" t="s">
        <v>8240</v>
      </c>
      <c r="G5" t="s">
        <v>8236</v>
      </c>
      <c r="H5" t="s">
        <v>8232</v>
      </c>
      <c r="I5" t="s">
        <v>8227</v>
      </c>
      <c r="J5" t="s">
        <v>8230</v>
      </c>
      <c r="K5" t="s">
        <v>8225</v>
      </c>
      <c r="L5" t="s">
        <v>8231</v>
      </c>
      <c r="M5" t="s">
        <v>8241</v>
      </c>
      <c r="N5" t="s">
        <v>8237</v>
      </c>
      <c r="O5" t="s">
        <v>8243</v>
      </c>
      <c r="P5" t="s">
        <v>8238</v>
      </c>
      <c r="Q5" t="s">
        <v>8233</v>
      </c>
      <c r="R5" t="s">
        <v>8234</v>
      </c>
      <c r="S5" t="s">
        <v>8228</v>
      </c>
      <c r="T5" t="s">
        <v>8235</v>
      </c>
      <c r="U5" t="s">
        <v>8244</v>
      </c>
      <c r="V5" t="s">
        <v>8224</v>
      </c>
      <c r="W5" t="s">
        <v>8321</v>
      </c>
    </row>
    <row r="6" spans="1:23" x14ac:dyDescent="0.3">
      <c r="A6" s="8" t="s">
        <v>8387</v>
      </c>
      <c r="B6" s="9">
        <v>3</v>
      </c>
      <c r="C6" s="9">
        <v>14</v>
      </c>
      <c r="D6" s="9">
        <v>1</v>
      </c>
      <c r="E6" s="9">
        <v>37</v>
      </c>
      <c r="F6" s="9">
        <v>2</v>
      </c>
      <c r="G6" s="9">
        <v>12</v>
      </c>
      <c r="H6" s="9">
        <v>4</v>
      </c>
      <c r="I6" s="9">
        <v>7</v>
      </c>
      <c r="J6" s="9">
        <v>10</v>
      </c>
      <c r="K6" s="9">
        <v>150</v>
      </c>
      <c r="L6" s="9">
        <v>1</v>
      </c>
      <c r="M6" s="9">
        <v>7</v>
      </c>
      <c r="N6" s="9">
        <v>3</v>
      </c>
      <c r="O6" s="9">
        <v>1</v>
      </c>
      <c r="P6" s="9">
        <v>5</v>
      </c>
      <c r="Q6" s="9">
        <v>8</v>
      </c>
      <c r="R6" s="9">
        <v>3</v>
      </c>
      <c r="S6" s="9">
        <v>3</v>
      </c>
      <c r="T6" s="9">
        <v>7</v>
      </c>
      <c r="U6" s="9"/>
      <c r="V6" s="9">
        <v>706</v>
      </c>
      <c r="W6" s="9">
        <v>984</v>
      </c>
    </row>
    <row r="7" spans="1:23" x14ac:dyDescent="0.3">
      <c r="A7" s="8" t="s">
        <v>8384</v>
      </c>
      <c r="B7" s="9"/>
      <c r="C7" s="9">
        <v>23</v>
      </c>
      <c r="D7" s="9"/>
      <c r="E7" s="9">
        <v>34</v>
      </c>
      <c r="F7" s="9"/>
      <c r="G7" s="9">
        <v>13</v>
      </c>
      <c r="H7" s="9">
        <v>5</v>
      </c>
      <c r="I7" s="9">
        <v>2</v>
      </c>
      <c r="J7" s="9">
        <v>5</v>
      </c>
      <c r="K7" s="9">
        <v>182</v>
      </c>
      <c r="L7" s="9"/>
      <c r="M7" s="9">
        <v>2</v>
      </c>
      <c r="N7" s="9">
        <v>9</v>
      </c>
      <c r="O7" s="9"/>
      <c r="P7" s="9"/>
      <c r="Q7" s="9">
        <v>3</v>
      </c>
      <c r="R7" s="9"/>
      <c r="S7" s="9">
        <v>1</v>
      </c>
      <c r="T7" s="9">
        <v>5</v>
      </c>
      <c r="U7" s="9"/>
      <c r="V7" s="9">
        <v>764</v>
      </c>
      <c r="W7" s="9">
        <v>1048</v>
      </c>
    </row>
    <row r="8" spans="1:23" x14ac:dyDescent="0.3">
      <c r="A8" s="8" t="s">
        <v>8385</v>
      </c>
      <c r="B8" s="9"/>
      <c r="C8" s="9">
        <v>17</v>
      </c>
      <c r="D8" s="9">
        <v>1</v>
      </c>
      <c r="E8" s="9">
        <v>35</v>
      </c>
      <c r="F8" s="9">
        <v>1</v>
      </c>
      <c r="G8" s="9">
        <v>15</v>
      </c>
      <c r="H8" s="9">
        <v>3</v>
      </c>
      <c r="I8" s="9">
        <v>4</v>
      </c>
      <c r="J8" s="9">
        <v>4</v>
      </c>
      <c r="K8" s="9">
        <v>157</v>
      </c>
      <c r="L8" s="9">
        <v>1</v>
      </c>
      <c r="M8" s="9">
        <v>2</v>
      </c>
      <c r="N8" s="9">
        <v>7</v>
      </c>
      <c r="O8" s="9"/>
      <c r="P8" s="9"/>
      <c r="Q8" s="9">
        <v>1</v>
      </c>
      <c r="R8" s="9">
        <v>2</v>
      </c>
      <c r="S8" s="9">
        <v>4</v>
      </c>
      <c r="T8" s="9">
        <v>5</v>
      </c>
      <c r="U8" s="9"/>
      <c r="V8" s="9">
        <v>826</v>
      </c>
      <c r="W8" s="9">
        <v>1085</v>
      </c>
    </row>
    <row r="9" spans="1:23" x14ac:dyDescent="0.3">
      <c r="A9" s="8" t="s">
        <v>8386</v>
      </c>
      <c r="B9" s="9">
        <v>3</v>
      </c>
      <c r="C9" s="9">
        <v>20</v>
      </c>
      <c r="D9" s="9"/>
      <c r="E9" s="9">
        <v>40</v>
      </c>
      <c r="F9" s="9">
        <v>3</v>
      </c>
      <c r="G9" s="9">
        <v>13</v>
      </c>
      <c r="H9" s="9">
        <v>2</v>
      </c>
      <c r="I9" s="9">
        <v>8</v>
      </c>
      <c r="J9" s="9">
        <v>8</v>
      </c>
      <c r="K9" s="9">
        <v>115</v>
      </c>
      <c r="L9" s="9">
        <v>1</v>
      </c>
      <c r="M9" s="9">
        <v>4</v>
      </c>
      <c r="N9" s="9">
        <v>10</v>
      </c>
      <c r="O9" s="9">
        <v>1</v>
      </c>
      <c r="P9" s="9">
        <v>7</v>
      </c>
      <c r="Q9" s="9">
        <v>9</v>
      </c>
      <c r="R9" s="9">
        <v>2</v>
      </c>
      <c r="S9" s="9">
        <v>4</v>
      </c>
      <c r="T9" s="9">
        <v>4</v>
      </c>
      <c r="U9" s="9">
        <v>1</v>
      </c>
      <c r="V9" s="9">
        <v>742</v>
      </c>
      <c r="W9" s="9">
        <v>997</v>
      </c>
    </row>
    <row r="10" spans="1:23" x14ac:dyDescent="0.3">
      <c r="A10" s="8" t="s">
        <v>8321</v>
      </c>
      <c r="B10" s="9">
        <v>6</v>
      </c>
      <c r="C10" s="9">
        <v>74</v>
      </c>
      <c r="D10" s="9">
        <v>2</v>
      </c>
      <c r="E10" s="9">
        <v>146</v>
      </c>
      <c r="F10" s="9">
        <v>6</v>
      </c>
      <c r="G10" s="9">
        <v>53</v>
      </c>
      <c r="H10" s="9">
        <v>14</v>
      </c>
      <c r="I10" s="9">
        <v>21</v>
      </c>
      <c r="J10" s="9">
        <v>27</v>
      </c>
      <c r="K10" s="9">
        <v>604</v>
      </c>
      <c r="L10" s="9">
        <v>3</v>
      </c>
      <c r="M10" s="9">
        <v>15</v>
      </c>
      <c r="N10" s="9">
        <v>29</v>
      </c>
      <c r="O10" s="9">
        <v>2</v>
      </c>
      <c r="P10" s="9">
        <v>12</v>
      </c>
      <c r="Q10" s="9">
        <v>21</v>
      </c>
      <c r="R10" s="9">
        <v>7</v>
      </c>
      <c r="S10" s="9">
        <v>12</v>
      </c>
      <c r="T10" s="9">
        <v>21</v>
      </c>
      <c r="U10" s="9">
        <v>1</v>
      </c>
      <c r="V10" s="9">
        <v>3038</v>
      </c>
      <c r="W10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4C0A41-B4B4-4C7C-9A53-32543DCB1389}">
  <dimension ref="A1:R2186"/>
  <sheetViews>
    <sheetView topLeftCell="A6" zoomScale="80" zoomScaleNormal="80" workbookViewId="0">
      <selection activeCell="A37" sqref="A37"/>
    </sheetView>
  </sheetViews>
  <sheetFormatPr defaultRowHeight="14.4" x14ac:dyDescent="0.3"/>
  <cols>
    <col min="1" max="1" width="21.33203125" customWidth="1"/>
    <col min="2" max="8" width="24.5546875" customWidth="1"/>
  </cols>
  <sheetData>
    <row r="1" spans="1:18" x14ac:dyDescent="0.3">
      <c r="A1" s="1" t="s">
        <v>8218</v>
      </c>
      <c r="B1" s="1" t="s">
        <v>8262</v>
      </c>
      <c r="C1" s="1" t="s">
        <v>8396</v>
      </c>
      <c r="D1" s="1" t="s">
        <v>8397</v>
      </c>
      <c r="E1" s="1" t="s">
        <v>8398</v>
      </c>
      <c r="F1" s="1" t="s">
        <v>8399</v>
      </c>
      <c r="G1" s="1" t="s">
        <v>8401</v>
      </c>
      <c r="H1" s="1" t="s">
        <v>8400</v>
      </c>
      <c r="K1" s="5" t="s">
        <v>8395</v>
      </c>
      <c r="L1" s="1" t="s">
        <v>8262</v>
      </c>
      <c r="M1" s="1" t="s">
        <v>8396</v>
      </c>
      <c r="N1" s="1" t="s">
        <v>8397</v>
      </c>
      <c r="O1" s="1" t="s">
        <v>8398</v>
      </c>
      <c r="P1" s="1" t="s">
        <v>8399</v>
      </c>
      <c r="Q1" s="1" t="s">
        <v>8401</v>
      </c>
      <c r="R1" s="1" t="s">
        <v>8400</v>
      </c>
    </row>
    <row r="2" spans="1:18" x14ac:dyDescent="0.3">
      <c r="A2" s="12" t="s">
        <v>8219</v>
      </c>
      <c r="B2">
        <v>182</v>
      </c>
      <c r="C2">
        <f>ROUND(AVERAGE(B2:B2186),0)</f>
        <v>194</v>
      </c>
      <c r="D2">
        <f>MEDIAN(B2:B2186)</f>
        <v>62</v>
      </c>
      <c r="E2">
        <f>MIN(B2:B2186)</f>
        <v>1</v>
      </c>
      <c r="F2">
        <f>MAX(B2:B2186)</f>
        <v>26457</v>
      </c>
      <c r="G2">
        <f>ROUND(_xlfn.VAR.S(B2:B2186),2)</f>
        <v>713167.38</v>
      </c>
      <c r="H2">
        <f>ROUND(_xlfn.STDEV.S(B2:B2186),2)</f>
        <v>844.49</v>
      </c>
      <c r="K2" s="11" t="s">
        <v>8394</v>
      </c>
      <c r="L2">
        <v>1</v>
      </c>
      <c r="M2">
        <f>ROUND(AVERAGE(L2:L1930),0)</f>
        <v>20</v>
      </c>
      <c r="N2">
        <f>MEDIAN(L2:L1930)</f>
        <v>3</v>
      </c>
      <c r="O2">
        <f>MIN(L2:L1930)</f>
        <v>0</v>
      </c>
      <c r="P2">
        <f>MAX(L2:L1930)</f>
        <v>1501</v>
      </c>
      <c r="Q2">
        <f>ROUND(_xlfn.VAR.S(L2:L1930),2)</f>
        <v>5515.02</v>
      </c>
      <c r="R2">
        <f>ROUND(_xlfn.VAR.S(L2:L1930),2)</f>
        <v>5515.02</v>
      </c>
    </row>
    <row r="3" spans="1:18" x14ac:dyDescent="0.3">
      <c r="A3" s="12" t="s">
        <v>8219</v>
      </c>
      <c r="B3">
        <v>79</v>
      </c>
      <c r="K3" s="11" t="s">
        <v>8394</v>
      </c>
      <c r="L3">
        <v>1</v>
      </c>
    </row>
    <row r="4" spans="1:18" x14ac:dyDescent="0.3">
      <c r="A4" s="12" t="s">
        <v>8219</v>
      </c>
      <c r="B4">
        <v>35</v>
      </c>
      <c r="K4" s="11" t="s">
        <v>8394</v>
      </c>
      <c r="L4">
        <v>0</v>
      </c>
    </row>
    <row r="5" spans="1:18" x14ac:dyDescent="0.3">
      <c r="A5" s="12" t="s">
        <v>8219</v>
      </c>
      <c r="B5">
        <v>150</v>
      </c>
      <c r="K5" s="11" t="s">
        <v>8394</v>
      </c>
      <c r="L5">
        <v>6</v>
      </c>
    </row>
    <row r="6" spans="1:18" x14ac:dyDescent="0.3">
      <c r="A6" s="12" t="s">
        <v>8219</v>
      </c>
      <c r="B6">
        <v>284</v>
      </c>
      <c r="K6" s="11" t="s">
        <v>8394</v>
      </c>
      <c r="L6">
        <v>0</v>
      </c>
    </row>
    <row r="7" spans="1:18" x14ac:dyDescent="0.3">
      <c r="A7" s="12" t="s">
        <v>8219</v>
      </c>
      <c r="B7">
        <v>47</v>
      </c>
      <c r="K7" s="11" t="s">
        <v>8394</v>
      </c>
      <c r="L7">
        <v>6</v>
      </c>
    </row>
    <row r="8" spans="1:18" x14ac:dyDescent="0.3">
      <c r="A8" s="12" t="s">
        <v>8219</v>
      </c>
      <c r="B8">
        <v>58</v>
      </c>
      <c r="K8" s="11" t="s">
        <v>8394</v>
      </c>
      <c r="L8">
        <v>13</v>
      </c>
    </row>
    <row r="9" spans="1:18" x14ac:dyDescent="0.3">
      <c r="A9" s="12" t="s">
        <v>8219</v>
      </c>
      <c r="B9">
        <v>57</v>
      </c>
      <c r="K9" s="11" t="s">
        <v>8394</v>
      </c>
      <c r="L9">
        <v>4</v>
      </c>
    </row>
    <row r="10" spans="1:18" x14ac:dyDescent="0.3">
      <c r="A10" s="12" t="s">
        <v>8219</v>
      </c>
      <c r="B10">
        <v>12</v>
      </c>
      <c r="K10" s="11" t="s">
        <v>8394</v>
      </c>
      <c r="L10">
        <v>6</v>
      </c>
    </row>
    <row r="11" spans="1:18" x14ac:dyDescent="0.3">
      <c r="A11" s="12" t="s">
        <v>8219</v>
      </c>
      <c r="B11">
        <v>20</v>
      </c>
      <c r="K11" s="11" t="s">
        <v>8394</v>
      </c>
      <c r="L11">
        <v>0</v>
      </c>
    </row>
    <row r="12" spans="1:18" x14ac:dyDescent="0.3">
      <c r="A12" s="12" t="s">
        <v>8219</v>
      </c>
      <c r="B12">
        <v>19</v>
      </c>
      <c r="K12" s="11" t="s">
        <v>8394</v>
      </c>
      <c r="L12">
        <v>0</v>
      </c>
    </row>
    <row r="13" spans="1:18" x14ac:dyDescent="0.3">
      <c r="A13" s="12" t="s">
        <v>8219</v>
      </c>
      <c r="B13">
        <v>75</v>
      </c>
      <c r="K13" s="11" t="s">
        <v>8394</v>
      </c>
      <c r="L13">
        <v>0</v>
      </c>
    </row>
    <row r="14" spans="1:18" x14ac:dyDescent="0.3">
      <c r="A14" s="12" t="s">
        <v>8219</v>
      </c>
      <c r="B14">
        <v>827</v>
      </c>
      <c r="K14" s="11" t="s">
        <v>8394</v>
      </c>
      <c r="L14">
        <v>81</v>
      </c>
    </row>
    <row r="15" spans="1:18" x14ac:dyDescent="0.3">
      <c r="A15" s="12" t="s">
        <v>8219</v>
      </c>
      <c r="B15">
        <v>51</v>
      </c>
      <c r="K15" s="11" t="s">
        <v>8394</v>
      </c>
      <c r="L15">
        <v>0</v>
      </c>
    </row>
    <row r="16" spans="1:18" x14ac:dyDescent="0.3">
      <c r="A16" s="12" t="s">
        <v>8219</v>
      </c>
      <c r="B16">
        <v>41</v>
      </c>
      <c r="K16" s="11" t="s">
        <v>8394</v>
      </c>
      <c r="L16">
        <v>0</v>
      </c>
    </row>
    <row r="17" spans="1:12" x14ac:dyDescent="0.3">
      <c r="A17" s="12" t="s">
        <v>8219</v>
      </c>
      <c r="B17">
        <v>98</v>
      </c>
      <c r="K17" s="11" t="s">
        <v>8394</v>
      </c>
      <c r="L17">
        <v>5</v>
      </c>
    </row>
    <row r="18" spans="1:12" x14ac:dyDescent="0.3">
      <c r="A18" s="12" t="s">
        <v>8219</v>
      </c>
      <c r="B18">
        <v>70</v>
      </c>
      <c r="K18" s="11" t="s">
        <v>8394</v>
      </c>
      <c r="L18">
        <v>0</v>
      </c>
    </row>
    <row r="19" spans="1:12" x14ac:dyDescent="0.3">
      <c r="A19" s="12" t="s">
        <v>8219</v>
      </c>
      <c r="B19">
        <v>36</v>
      </c>
      <c r="K19" s="11" t="s">
        <v>8394</v>
      </c>
      <c r="L19">
        <v>0</v>
      </c>
    </row>
    <row r="20" spans="1:12" x14ac:dyDescent="0.3">
      <c r="A20" s="12" t="s">
        <v>8219</v>
      </c>
      <c r="B20">
        <v>342</v>
      </c>
      <c r="K20" s="11" t="s">
        <v>8394</v>
      </c>
      <c r="L20">
        <v>58</v>
      </c>
    </row>
    <row r="21" spans="1:12" x14ac:dyDescent="0.3">
      <c r="A21" s="12" t="s">
        <v>8219</v>
      </c>
      <c r="B21">
        <v>22</v>
      </c>
      <c r="K21" s="11" t="s">
        <v>8394</v>
      </c>
      <c r="L21">
        <v>1</v>
      </c>
    </row>
    <row r="22" spans="1:12" x14ac:dyDescent="0.3">
      <c r="A22" s="12" t="s">
        <v>8219</v>
      </c>
      <c r="B22">
        <v>25</v>
      </c>
      <c r="K22" s="11" t="s">
        <v>8394</v>
      </c>
      <c r="L22">
        <v>0</v>
      </c>
    </row>
    <row r="23" spans="1:12" x14ac:dyDescent="0.3">
      <c r="A23" s="12" t="s">
        <v>8219</v>
      </c>
      <c r="B23">
        <v>101</v>
      </c>
      <c r="K23" s="11" t="s">
        <v>8394</v>
      </c>
      <c r="L23">
        <v>28</v>
      </c>
    </row>
    <row r="24" spans="1:12" x14ac:dyDescent="0.3">
      <c r="A24" s="12" t="s">
        <v>8219</v>
      </c>
      <c r="B24">
        <v>8</v>
      </c>
      <c r="K24" s="11" t="s">
        <v>8394</v>
      </c>
      <c r="L24">
        <v>1</v>
      </c>
    </row>
    <row r="25" spans="1:12" x14ac:dyDescent="0.3">
      <c r="A25" s="12" t="s">
        <v>8219</v>
      </c>
      <c r="B25">
        <v>23</v>
      </c>
      <c r="K25" s="11" t="s">
        <v>8394</v>
      </c>
      <c r="L25">
        <v>0</v>
      </c>
    </row>
    <row r="26" spans="1:12" x14ac:dyDescent="0.3">
      <c r="A26" s="12" t="s">
        <v>8219</v>
      </c>
      <c r="B26">
        <v>574</v>
      </c>
      <c r="K26" s="11" t="s">
        <v>8394</v>
      </c>
      <c r="L26">
        <v>37</v>
      </c>
    </row>
    <row r="27" spans="1:12" x14ac:dyDescent="0.3">
      <c r="A27" s="12" t="s">
        <v>8219</v>
      </c>
      <c r="B27">
        <v>14</v>
      </c>
      <c r="K27" s="11" t="s">
        <v>8394</v>
      </c>
      <c r="L27">
        <v>9</v>
      </c>
    </row>
    <row r="28" spans="1:12" x14ac:dyDescent="0.3">
      <c r="A28" s="12" t="s">
        <v>8219</v>
      </c>
      <c r="B28">
        <v>19</v>
      </c>
      <c r="K28" s="11" t="s">
        <v>8394</v>
      </c>
      <c r="L28">
        <v>3</v>
      </c>
    </row>
    <row r="29" spans="1:12" x14ac:dyDescent="0.3">
      <c r="A29" s="12" t="s">
        <v>8219</v>
      </c>
      <c r="B29">
        <v>150</v>
      </c>
      <c r="K29" s="11" t="s">
        <v>8394</v>
      </c>
      <c r="L29">
        <v>0</v>
      </c>
    </row>
    <row r="30" spans="1:12" x14ac:dyDescent="0.3">
      <c r="A30" s="12" t="s">
        <v>8219</v>
      </c>
      <c r="B30">
        <v>71</v>
      </c>
      <c r="K30" s="11" t="s">
        <v>8394</v>
      </c>
      <c r="L30">
        <v>2</v>
      </c>
    </row>
    <row r="31" spans="1:12" x14ac:dyDescent="0.3">
      <c r="A31" s="12" t="s">
        <v>8219</v>
      </c>
      <c r="B31">
        <v>117</v>
      </c>
      <c r="K31" s="11" t="s">
        <v>8394</v>
      </c>
      <c r="L31">
        <v>6</v>
      </c>
    </row>
    <row r="32" spans="1:12" x14ac:dyDescent="0.3">
      <c r="A32" s="12" t="s">
        <v>8219</v>
      </c>
      <c r="B32">
        <v>53</v>
      </c>
      <c r="K32" s="11" t="s">
        <v>8394</v>
      </c>
      <c r="L32">
        <v>67</v>
      </c>
    </row>
    <row r="33" spans="1:12" x14ac:dyDescent="0.3">
      <c r="A33" s="12" t="s">
        <v>8219</v>
      </c>
      <c r="B33">
        <v>1</v>
      </c>
      <c r="K33" s="11" t="s">
        <v>8394</v>
      </c>
      <c r="L33">
        <v>5</v>
      </c>
    </row>
    <row r="34" spans="1:12" x14ac:dyDescent="0.3">
      <c r="A34" s="12" t="s">
        <v>8219</v>
      </c>
      <c r="B34">
        <v>89</v>
      </c>
      <c r="K34" s="11" t="s">
        <v>8394</v>
      </c>
      <c r="L34">
        <v>2</v>
      </c>
    </row>
    <row r="35" spans="1:12" x14ac:dyDescent="0.3">
      <c r="A35" s="12" t="s">
        <v>8219</v>
      </c>
      <c r="B35">
        <v>64</v>
      </c>
      <c r="K35" s="11" t="s">
        <v>8394</v>
      </c>
      <c r="L35">
        <v>10</v>
      </c>
    </row>
    <row r="36" spans="1:12" x14ac:dyDescent="0.3">
      <c r="A36" s="12" t="s">
        <v>8219</v>
      </c>
      <c r="B36">
        <v>68</v>
      </c>
      <c r="K36" s="11" t="s">
        <v>8394</v>
      </c>
      <c r="L36">
        <v>3</v>
      </c>
    </row>
    <row r="37" spans="1:12" x14ac:dyDescent="0.3">
      <c r="A37" s="12" t="s">
        <v>8219</v>
      </c>
      <c r="B37">
        <v>28</v>
      </c>
      <c r="K37" s="11" t="s">
        <v>8394</v>
      </c>
      <c r="L37">
        <v>4</v>
      </c>
    </row>
    <row r="38" spans="1:12" x14ac:dyDescent="0.3">
      <c r="A38" s="12" t="s">
        <v>8219</v>
      </c>
      <c r="B38">
        <v>44</v>
      </c>
      <c r="K38" s="11" t="s">
        <v>8394</v>
      </c>
      <c r="L38">
        <v>15</v>
      </c>
    </row>
    <row r="39" spans="1:12" x14ac:dyDescent="0.3">
      <c r="A39" s="12" t="s">
        <v>8219</v>
      </c>
      <c r="B39">
        <v>253</v>
      </c>
      <c r="K39" s="11" t="s">
        <v>8394</v>
      </c>
      <c r="L39">
        <v>2</v>
      </c>
    </row>
    <row r="40" spans="1:12" x14ac:dyDescent="0.3">
      <c r="A40" s="12" t="s">
        <v>8219</v>
      </c>
      <c r="B40">
        <v>66</v>
      </c>
      <c r="K40" s="11" t="s">
        <v>8394</v>
      </c>
      <c r="L40">
        <v>0</v>
      </c>
    </row>
    <row r="41" spans="1:12" x14ac:dyDescent="0.3">
      <c r="A41" s="12" t="s">
        <v>8219</v>
      </c>
      <c r="B41">
        <v>217</v>
      </c>
      <c r="K41" s="11" t="s">
        <v>8394</v>
      </c>
      <c r="L41">
        <v>1</v>
      </c>
    </row>
    <row r="42" spans="1:12" x14ac:dyDescent="0.3">
      <c r="A42" s="12" t="s">
        <v>8219</v>
      </c>
      <c r="B42">
        <v>16</v>
      </c>
      <c r="K42" s="11" t="s">
        <v>8394</v>
      </c>
      <c r="L42">
        <v>1</v>
      </c>
    </row>
    <row r="43" spans="1:12" x14ac:dyDescent="0.3">
      <c r="A43" s="12" t="s">
        <v>8219</v>
      </c>
      <c r="B43">
        <v>19</v>
      </c>
      <c r="K43" s="11" t="s">
        <v>8394</v>
      </c>
      <c r="L43">
        <v>6</v>
      </c>
    </row>
    <row r="44" spans="1:12" x14ac:dyDescent="0.3">
      <c r="A44" s="12" t="s">
        <v>8219</v>
      </c>
      <c r="B44">
        <v>169</v>
      </c>
      <c r="K44" s="11" t="s">
        <v>8394</v>
      </c>
      <c r="L44">
        <v>0</v>
      </c>
    </row>
    <row r="45" spans="1:12" x14ac:dyDescent="0.3">
      <c r="A45" s="12" t="s">
        <v>8219</v>
      </c>
      <c r="B45">
        <v>263</v>
      </c>
      <c r="K45" s="11" t="s">
        <v>8394</v>
      </c>
      <c r="L45">
        <v>13</v>
      </c>
    </row>
    <row r="46" spans="1:12" x14ac:dyDescent="0.3">
      <c r="A46" s="12" t="s">
        <v>8219</v>
      </c>
      <c r="B46">
        <v>15</v>
      </c>
      <c r="K46" s="11" t="s">
        <v>8394</v>
      </c>
      <c r="L46">
        <v>0</v>
      </c>
    </row>
    <row r="47" spans="1:12" x14ac:dyDescent="0.3">
      <c r="A47" s="12" t="s">
        <v>8219</v>
      </c>
      <c r="B47">
        <v>61</v>
      </c>
      <c r="K47" s="11" t="s">
        <v>8394</v>
      </c>
      <c r="L47">
        <v>8</v>
      </c>
    </row>
    <row r="48" spans="1:12" x14ac:dyDescent="0.3">
      <c r="A48" s="12" t="s">
        <v>8219</v>
      </c>
      <c r="B48">
        <v>45</v>
      </c>
      <c r="K48" s="11" t="s">
        <v>8394</v>
      </c>
      <c r="L48">
        <v>1</v>
      </c>
    </row>
    <row r="49" spans="1:12" x14ac:dyDescent="0.3">
      <c r="A49" s="12" t="s">
        <v>8219</v>
      </c>
      <c r="B49">
        <v>70</v>
      </c>
      <c r="K49" s="11" t="s">
        <v>8394</v>
      </c>
      <c r="L49">
        <v>0</v>
      </c>
    </row>
    <row r="50" spans="1:12" x14ac:dyDescent="0.3">
      <c r="A50" s="12" t="s">
        <v>8219</v>
      </c>
      <c r="B50">
        <v>38</v>
      </c>
      <c r="K50" s="11" t="s">
        <v>8394</v>
      </c>
      <c r="L50">
        <v>5</v>
      </c>
    </row>
    <row r="51" spans="1:12" x14ac:dyDescent="0.3">
      <c r="A51" s="12" t="s">
        <v>8219</v>
      </c>
      <c r="B51">
        <v>87</v>
      </c>
      <c r="K51" s="11" t="s">
        <v>8394</v>
      </c>
      <c r="L51">
        <v>1</v>
      </c>
    </row>
    <row r="52" spans="1:12" x14ac:dyDescent="0.3">
      <c r="A52" s="12" t="s">
        <v>8219</v>
      </c>
      <c r="B52">
        <v>22</v>
      </c>
      <c r="K52" s="11" t="s">
        <v>8394</v>
      </c>
      <c r="L52">
        <v>0</v>
      </c>
    </row>
    <row r="53" spans="1:12" x14ac:dyDescent="0.3">
      <c r="A53" s="12" t="s">
        <v>8219</v>
      </c>
      <c r="B53">
        <v>119</v>
      </c>
      <c r="K53" s="11" t="s">
        <v>8394</v>
      </c>
      <c r="L53">
        <v>0</v>
      </c>
    </row>
    <row r="54" spans="1:12" x14ac:dyDescent="0.3">
      <c r="A54" s="12" t="s">
        <v>8219</v>
      </c>
      <c r="B54">
        <v>52</v>
      </c>
      <c r="K54" s="11" t="s">
        <v>8394</v>
      </c>
      <c r="L54">
        <v>0</v>
      </c>
    </row>
    <row r="55" spans="1:12" x14ac:dyDescent="0.3">
      <c r="A55" s="12" t="s">
        <v>8219</v>
      </c>
      <c r="B55">
        <v>117</v>
      </c>
      <c r="K55" s="11" t="s">
        <v>8394</v>
      </c>
      <c r="L55">
        <v>121</v>
      </c>
    </row>
    <row r="56" spans="1:12" x14ac:dyDescent="0.3">
      <c r="A56" s="12" t="s">
        <v>8219</v>
      </c>
      <c r="B56">
        <v>52</v>
      </c>
      <c r="K56" s="11" t="s">
        <v>8394</v>
      </c>
      <c r="L56">
        <v>0</v>
      </c>
    </row>
    <row r="57" spans="1:12" x14ac:dyDescent="0.3">
      <c r="A57" s="12" t="s">
        <v>8219</v>
      </c>
      <c r="B57">
        <v>86</v>
      </c>
      <c r="K57" s="11" t="s">
        <v>8394</v>
      </c>
      <c r="L57">
        <v>0</v>
      </c>
    </row>
    <row r="58" spans="1:12" x14ac:dyDescent="0.3">
      <c r="A58" s="12" t="s">
        <v>8219</v>
      </c>
      <c r="B58">
        <v>174</v>
      </c>
      <c r="K58" s="11" t="s">
        <v>8394</v>
      </c>
      <c r="L58">
        <v>0</v>
      </c>
    </row>
    <row r="59" spans="1:12" x14ac:dyDescent="0.3">
      <c r="A59" s="12" t="s">
        <v>8219</v>
      </c>
      <c r="B59">
        <v>69</v>
      </c>
      <c r="K59" s="11" t="s">
        <v>8394</v>
      </c>
      <c r="L59">
        <v>3</v>
      </c>
    </row>
    <row r="60" spans="1:12" x14ac:dyDescent="0.3">
      <c r="A60" s="12" t="s">
        <v>8219</v>
      </c>
      <c r="B60">
        <v>75</v>
      </c>
      <c r="K60" s="11" t="s">
        <v>8394</v>
      </c>
      <c r="L60">
        <v>0</v>
      </c>
    </row>
    <row r="61" spans="1:12" x14ac:dyDescent="0.3">
      <c r="A61" s="12" t="s">
        <v>8219</v>
      </c>
      <c r="B61">
        <v>33</v>
      </c>
      <c r="K61" s="11" t="s">
        <v>8394</v>
      </c>
      <c r="L61">
        <v>1</v>
      </c>
    </row>
    <row r="62" spans="1:12" x14ac:dyDescent="0.3">
      <c r="A62" s="12" t="s">
        <v>8219</v>
      </c>
      <c r="B62">
        <v>108</v>
      </c>
      <c r="K62" s="11" t="s">
        <v>8394</v>
      </c>
      <c r="L62">
        <v>1</v>
      </c>
    </row>
    <row r="63" spans="1:12" x14ac:dyDescent="0.3">
      <c r="A63" s="12" t="s">
        <v>8219</v>
      </c>
      <c r="B63">
        <v>23</v>
      </c>
      <c r="K63" s="11" t="s">
        <v>8394</v>
      </c>
      <c r="L63">
        <v>3</v>
      </c>
    </row>
    <row r="64" spans="1:12" x14ac:dyDescent="0.3">
      <c r="A64" s="12" t="s">
        <v>8219</v>
      </c>
      <c r="B64">
        <v>48</v>
      </c>
      <c r="K64" s="11" t="s">
        <v>8394</v>
      </c>
      <c r="L64">
        <v>9</v>
      </c>
    </row>
    <row r="65" spans="1:12" x14ac:dyDescent="0.3">
      <c r="A65" s="12" t="s">
        <v>8219</v>
      </c>
      <c r="B65">
        <v>64</v>
      </c>
      <c r="K65" s="11" t="s">
        <v>8394</v>
      </c>
      <c r="L65">
        <v>0</v>
      </c>
    </row>
    <row r="66" spans="1:12" x14ac:dyDescent="0.3">
      <c r="A66" s="12" t="s">
        <v>8219</v>
      </c>
      <c r="B66">
        <v>24</v>
      </c>
      <c r="K66" s="11" t="s">
        <v>8394</v>
      </c>
      <c r="L66">
        <v>0</v>
      </c>
    </row>
    <row r="67" spans="1:12" x14ac:dyDescent="0.3">
      <c r="A67" s="12" t="s">
        <v>8219</v>
      </c>
      <c r="B67">
        <v>57</v>
      </c>
      <c r="K67" s="11" t="s">
        <v>8394</v>
      </c>
      <c r="L67">
        <v>0</v>
      </c>
    </row>
    <row r="68" spans="1:12" x14ac:dyDescent="0.3">
      <c r="A68" s="12" t="s">
        <v>8219</v>
      </c>
      <c r="B68">
        <v>26</v>
      </c>
      <c r="K68" s="11" t="s">
        <v>8394</v>
      </c>
      <c r="L68">
        <v>39</v>
      </c>
    </row>
    <row r="69" spans="1:12" x14ac:dyDescent="0.3">
      <c r="A69" s="12" t="s">
        <v>8219</v>
      </c>
      <c r="B69">
        <v>20</v>
      </c>
      <c r="K69" s="11" t="s">
        <v>8394</v>
      </c>
      <c r="L69">
        <v>1</v>
      </c>
    </row>
    <row r="70" spans="1:12" x14ac:dyDescent="0.3">
      <c r="A70" s="12" t="s">
        <v>8219</v>
      </c>
      <c r="B70">
        <v>36</v>
      </c>
      <c r="K70" s="11" t="s">
        <v>8394</v>
      </c>
      <c r="L70">
        <v>0</v>
      </c>
    </row>
    <row r="71" spans="1:12" x14ac:dyDescent="0.3">
      <c r="A71" s="12" t="s">
        <v>8219</v>
      </c>
      <c r="B71">
        <v>178</v>
      </c>
      <c r="K71" s="11" t="s">
        <v>8394</v>
      </c>
      <c r="L71">
        <v>3</v>
      </c>
    </row>
    <row r="72" spans="1:12" x14ac:dyDescent="0.3">
      <c r="A72" s="12" t="s">
        <v>8219</v>
      </c>
      <c r="B72">
        <v>17</v>
      </c>
      <c r="K72" s="11" t="s">
        <v>8394</v>
      </c>
      <c r="L72">
        <v>1</v>
      </c>
    </row>
    <row r="73" spans="1:12" x14ac:dyDescent="0.3">
      <c r="A73" s="12" t="s">
        <v>8219</v>
      </c>
      <c r="B73">
        <v>32</v>
      </c>
      <c r="K73" s="11" t="s">
        <v>8394</v>
      </c>
      <c r="L73">
        <v>9</v>
      </c>
    </row>
    <row r="74" spans="1:12" x14ac:dyDescent="0.3">
      <c r="A74" s="12" t="s">
        <v>8219</v>
      </c>
      <c r="B74">
        <v>41</v>
      </c>
      <c r="K74" s="11" t="s">
        <v>8394</v>
      </c>
      <c r="L74">
        <v>0</v>
      </c>
    </row>
    <row r="75" spans="1:12" x14ac:dyDescent="0.3">
      <c r="A75" s="12" t="s">
        <v>8219</v>
      </c>
      <c r="B75">
        <v>18</v>
      </c>
      <c r="K75" s="11" t="s">
        <v>8394</v>
      </c>
      <c r="L75">
        <v>25</v>
      </c>
    </row>
    <row r="76" spans="1:12" x14ac:dyDescent="0.3">
      <c r="A76" s="12" t="s">
        <v>8219</v>
      </c>
      <c r="B76">
        <v>29</v>
      </c>
      <c r="K76" s="11" t="s">
        <v>8394</v>
      </c>
      <c r="L76">
        <v>1</v>
      </c>
    </row>
    <row r="77" spans="1:12" x14ac:dyDescent="0.3">
      <c r="A77" s="12" t="s">
        <v>8219</v>
      </c>
      <c r="B77">
        <v>47</v>
      </c>
      <c r="K77" s="11" t="s">
        <v>8394</v>
      </c>
      <c r="L77">
        <v>1</v>
      </c>
    </row>
    <row r="78" spans="1:12" x14ac:dyDescent="0.3">
      <c r="A78" s="12" t="s">
        <v>8219</v>
      </c>
      <c r="B78">
        <v>15</v>
      </c>
      <c r="K78" s="11" t="s">
        <v>8394</v>
      </c>
      <c r="L78">
        <v>1</v>
      </c>
    </row>
    <row r="79" spans="1:12" x14ac:dyDescent="0.3">
      <c r="A79" s="12" t="s">
        <v>8219</v>
      </c>
      <c r="B79">
        <v>26</v>
      </c>
      <c r="K79" s="11" t="s">
        <v>8394</v>
      </c>
      <c r="L79">
        <v>0</v>
      </c>
    </row>
    <row r="80" spans="1:12" x14ac:dyDescent="0.3">
      <c r="A80" s="12" t="s">
        <v>8219</v>
      </c>
      <c r="B80">
        <v>35</v>
      </c>
      <c r="K80" s="11" t="s">
        <v>8394</v>
      </c>
      <c r="L80">
        <v>6</v>
      </c>
    </row>
    <row r="81" spans="1:12" x14ac:dyDescent="0.3">
      <c r="A81" s="12" t="s">
        <v>8219</v>
      </c>
      <c r="B81">
        <v>41</v>
      </c>
      <c r="K81" s="11" t="s">
        <v>8394</v>
      </c>
      <c r="L81">
        <v>1</v>
      </c>
    </row>
    <row r="82" spans="1:12" x14ac:dyDescent="0.3">
      <c r="A82" s="12" t="s">
        <v>8219</v>
      </c>
      <c r="B82">
        <v>47</v>
      </c>
      <c r="K82" s="11" t="s">
        <v>8394</v>
      </c>
      <c r="L82">
        <v>6</v>
      </c>
    </row>
    <row r="83" spans="1:12" x14ac:dyDescent="0.3">
      <c r="A83" s="12" t="s">
        <v>8219</v>
      </c>
      <c r="B83">
        <v>28</v>
      </c>
      <c r="K83" s="11" t="s">
        <v>8394</v>
      </c>
      <c r="L83">
        <v>4</v>
      </c>
    </row>
    <row r="84" spans="1:12" x14ac:dyDescent="0.3">
      <c r="A84" s="12" t="s">
        <v>8219</v>
      </c>
      <c r="B84">
        <v>100</v>
      </c>
      <c r="K84" s="11" t="s">
        <v>8394</v>
      </c>
      <c r="L84">
        <v>22</v>
      </c>
    </row>
    <row r="85" spans="1:12" x14ac:dyDescent="0.3">
      <c r="A85" s="12" t="s">
        <v>8219</v>
      </c>
      <c r="B85">
        <v>13</v>
      </c>
      <c r="K85" s="11" t="s">
        <v>8394</v>
      </c>
      <c r="L85">
        <v>15</v>
      </c>
    </row>
    <row r="86" spans="1:12" x14ac:dyDescent="0.3">
      <c r="A86" s="12" t="s">
        <v>8219</v>
      </c>
      <c r="B86">
        <v>7</v>
      </c>
      <c r="K86" s="11" t="s">
        <v>8394</v>
      </c>
      <c r="L86">
        <v>95</v>
      </c>
    </row>
    <row r="87" spans="1:12" x14ac:dyDescent="0.3">
      <c r="A87" s="12" t="s">
        <v>8219</v>
      </c>
      <c r="B87">
        <v>21</v>
      </c>
      <c r="K87" s="11" t="s">
        <v>8394</v>
      </c>
      <c r="L87">
        <v>161</v>
      </c>
    </row>
    <row r="88" spans="1:12" x14ac:dyDescent="0.3">
      <c r="A88" s="12" t="s">
        <v>8219</v>
      </c>
      <c r="B88">
        <v>17</v>
      </c>
      <c r="K88" s="11" t="s">
        <v>8394</v>
      </c>
      <c r="L88">
        <v>8</v>
      </c>
    </row>
    <row r="89" spans="1:12" x14ac:dyDescent="0.3">
      <c r="A89" s="12" t="s">
        <v>8219</v>
      </c>
      <c r="B89">
        <v>25</v>
      </c>
      <c r="K89" s="11" t="s">
        <v>8394</v>
      </c>
      <c r="L89">
        <v>76</v>
      </c>
    </row>
    <row r="90" spans="1:12" x14ac:dyDescent="0.3">
      <c r="A90" s="12" t="s">
        <v>8219</v>
      </c>
      <c r="B90">
        <v>60</v>
      </c>
      <c r="K90" s="11" t="s">
        <v>8394</v>
      </c>
      <c r="L90">
        <v>1</v>
      </c>
    </row>
    <row r="91" spans="1:12" x14ac:dyDescent="0.3">
      <c r="A91" s="12" t="s">
        <v>8219</v>
      </c>
      <c r="B91">
        <v>56</v>
      </c>
      <c r="K91" s="11" t="s">
        <v>8394</v>
      </c>
      <c r="L91">
        <v>101</v>
      </c>
    </row>
    <row r="92" spans="1:12" x14ac:dyDescent="0.3">
      <c r="A92" s="12" t="s">
        <v>8219</v>
      </c>
      <c r="B92">
        <v>16</v>
      </c>
      <c r="K92" s="11" t="s">
        <v>8394</v>
      </c>
      <c r="L92">
        <v>4</v>
      </c>
    </row>
    <row r="93" spans="1:12" x14ac:dyDescent="0.3">
      <c r="A93" s="12" t="s">
        <v>8219</v>
      </c>
      <c r="B93">
        <v>46</v>
      </c>
      <c r="K93" s="11" t="s">
        <v>8394</v>
      </c>
      <c r="L93">
        <v>1</v>
      </c>
    </row>
    <row r="94" spans="1:12" x14ac:dyDescent="0.3">
      <c r="A94" s="12" t="s">
        <v>8219</v>
      </c>
      <c r="B94">
        <v>43</v>
      </c>
      <c r="K94" s="11" t="s">
        <v>8394</v>
      </c>
      <c r="L94">
        <v>775</v>
      </c>
    </row>
    <row r="95" spans="1:12" x14ac:dyDescent="0.3">
      <c r="A95" s="12" t="s">
        <v>8219</v>
      </c>
      <c r="B95">
        <v>15</v>
      </c>
      <c r="K95" s="11" t="s">
        <v>8394</v>
      </c>
      <c r="L95">
        <v>90</v>
      </c>
    </row>
    <row r="96" spans="1:12" x14ac:dyDescent="0.3">
      <c r="A96" s="12" t="s">
        <v>8219</v>
      </c>
      <c r="B96">
        <v>12</v>
      </c>
      <c r="K96" s="11" t="s">
        <v>8394</v>
      </c>
      <c r="L96">
        <v>16</v>
      </c>
    </row>
    <row r="97" spans="1:12" x14ac:dyDescent="0.3">
      <c r="A97" s="12" t="s">
        <v>8219</v>
      </c>
      <c r="B97">
        <v>21</v>
      </c>
      <c r="K97" s="11" t="s">
        <v>8394</v>
      </c>
      <c r="L97">
        <v>6</v>
      </c>
    </row>
    <row r="98" spans="1:12" x14ac:dyDescent="0.3">
      <c r="A98" s="12" t="s">
        <v>8219</v>
      </c>
      <c r="B98">
        <v>34</v>
      </c>
      <c r="K98" s="11" t="s">
        <v>8394</v>
      </c>
      <c r="L98">
        <v>38</v>
      </c>
    </row>
    <row r="99" spans="1:12" x14ac:dyDescent="0.3">
      <c r="A99" s="12" t="s">
        <v>8219</v>
      </c>
      <c r="B99">
        <v>8</v>
      </c>
      <c r="K99" s="11" t="s">
        <v>8394</v>
      </c>
      <c r="L99">
        <v>355</v>
      </c>
    </row>
    <row r="100" spans="1:12" x14ac:dyDescent="0.3">
      <c r="A100" s="12" t="s">
        <v>8219</v>
      </c>
      <c r="B100">
        <v>60</v>
      </c>
      <c r="K100" s="11" t="s">
        <v>8394</v>
      </c>
      <c r="L100">
        <v>7</v>
      </c>
    </row>
    <row r="101" spans="1:12" x14ac:dyDescent="0.3">
      <c r="A101" s="12" t="s">
        <v>8219</v>
      </c>
      <c r="B101">
        <v>39</v>
      </c>
      <c r="K101" s="11" t="s">
        <v>8394</v>
      </c>
      <c r="L101">
        <v>400</v>
      </c>
    </row>
    <row r="102" spans="1:12" x14ac:dyDescent="0.3">
      <c r="A102" s="12" t="s">
        <v>8219</v>
      </c>
      <c r="B102">
        <v>26</v>
      </c>
      <c r="K102" s="11" t="s">
        <v>8394</v>
      </c>
      <c r="L102">
        <v>1</v>
      </c>
    </row>
    <row r="103" spans="1:12" x14ac:dyDescent="0.3">
      <c r="A103" s="12" t="s">
        <v>8219</v>
      </c>
      <c r="B103">
        <v>35</v>
      </c>
      <c r="K103" s="11" t="s">
        <v>8394</v>
      </c>
      <c r="L103">
        <v>0</v>
      </c>
    </row>
    <row r="104" spans="1:12" x14ac:dyDescent="0.3">
      <c r="A104" s="12" t="s">
        <v>8219</v>
      </c>
      <c r="B104">
        <v>65</v>
      </c>
      <c r="K104" s="11" t="s">
        <v>8394</v>
      </c>
      <c r="L104">
        <v>1</v>
      </c>
    </row>
    <row r="105" spans="1:12" x14ac:dyDescent="0.3">
      <c r="A105" s="12" t="s">
        <v>8219</v>
      </c>
      <c r="B105">
        <v>49</v>
      </c>
      <c r="K105" s="11" t="s">
        <v>8394</v>
      </c>
      <c r="L105">
        <v>292</v>
      </c>
    </row>
    <row r="106" spans="1:12" x14ac:dyDescent="0.3">
      <c r="A106" s="12" t="s">
        <v>8219</v>
      </c>
      <c r="B106">
        <v>10</v>
      </c>
      <c r="K106" s="11" t="s">
        <v>8394</v>
      </c>
      <c r="L106">
        <v>2</v>
      </c>
    </row>
    <row r="107" spans="1:12" x14ac:dyDescent="0.3">
      <c r="A107" s="12" t="s">
        <v>8219</v>
      </c>
      <c r="B107">
        <v>60</v>
      </c>
      <c r="K107" s="11" t="s">
        <v>8394</v>
      </c>
      <c r="L107">
        <v>8</v>
      </c>
    </row>
    <row r="108" spans="1:12" x14ac:dyDescent="0.3">
      <c r="A108" s="12" t="s">
        <v>8219</v>
      </c>
      <c r="B108">
        <v>27</v>
      </c>
      <c r="K108" s="11" t="s">
        <v>8394</v>
      </c>
      <c r="L108">
        <v>0</v>
      </c>
    </row>
    <row r="109" spans="1:12" x14ac:dyDescent="0.3">
      <c r="A109" s="12" t="s">
        <v>8219</v>
      </c>
      <c r="B109">
        <v>69</v>
      </c>
      <c r="K109" s="11" t="s">
        <v>8394</v>
      </c>
      <c r="L109">
        <v>1</v>
      </c>
    </row>
    <row r="110" spans="1:12" x14ac:dyDescent="0.3">
      <c r="A110" s="12" t="s">
        <v>8219</v>
      </c>
      <c r="B110">
        <v>47</v>
      </c>
      <c r="K110" s="11" t="s">
        <v>8394</v>
      </c>
      <c r="L110">
        <v>4</v>
      </c>
    </row>
    <row r="111" spans="1:12" x14ac:dyDescent="0.3">
      <c r="A111" s="12" t="s">
        <v>8219</v>
      </c>
      <c r="B111">
        <v>47</v>
      </c>
      <c r="K111" s="11" t="s">
        <v>8394</v>
      </c>
      <c r="L111">
        <v>0</v>
      </c>
    </row>
    <row r="112" spans="1:12" x14ac:dyDescent="0.3">
      <c r="A112" s="12" t="s">
        <v>8219</v>
      </c>
      <c r="B112">
        <v>26</v>
      </c>
      <c r="K112" s="11" t="s">
        <v>8394</v>
      </c>
      <c r="L112">
        <v>0</v>
      </c>
    </row>
    <row r="113" spans="1:12" x14ac:dyDescent="0.3">
      <c r="A113" s="12" t="s">
        <v>8219</v>
      </c>
      <c r="B113">
        <v>53</v>
      </c>
      <c r="K113" s="11" t="s">
        <v>8394</v>
      </c>
      <c r="L113">
        <v>0</v>
      </c>
    </row>
    <row r="114" spans="1:12" x14ac:dyDescent="0.3">
      <c r="A114" s="12" t="s">
        <v>8219</v>
      </c>
      <c r="B114">
        <v>81</v>
      </c>
      <c r="K114" s="11" t="s">
        <v>8394</v>
      </c>
      <c r="L114">
        <v>0</v>
      </c>
    </row>
    <row r="115" spans="1:12" x14ac:dyDescent="0.3">
      <c r="A115" s="12" t="s">
        <v>8219</v>
      </c>
      <c r="B115">
        <v>78</v>
      </c>
      <c r="K115" s="11" t="s">
        <v>8394</v>
      </c>
      <c r="L115">
        <v>1</v>
      </c>
    </row>
    <row r="116" spans="1:12" x14ac:dyDescent="0.3">
      <c r="A116" s="12" t="s">
        <v>8219</v>
      </c>
      <c r="B116">
        <v>35</v>
      </c>
      <c r="K116" s="11" t="s">
        <v>8394</v>
      </c>
      <c r="L116">
        <v>0</v>
      </c>
    </row>
    <row r="117" spans="1:12" x14ac:dyDescent="0.3">
      <c r="A117" s="12" t="s">
        <v>8219</v>
      </c>
      <c r="B117">
        <v>22</v>
      </c>
      <c r="K117" s="11" t="s">
        <v>8394</v>
      </c>
      <c r="L117">
        <v>0</v>
      </c>
    </row>
    <row r="118" spans="1:12" x14ac:dyDescent="0.3">
      <c r="A118" s="12" t="s">
        <v>8219</v>
      </c>
      <c r="B118">
        <v>57</v>
      </c>
      <c r="K118" s="11" t="s">
        <v>8394</v>
      </c>
      <c r="L118">
        <v>0</v>
      </c>
    </row>
    <row r="119" spans="1:12" x14ac:dyDescent="0.3">
      <c r="A119" s="12" t="s">
        <v>8219</v>
      </c>
      <c r="B119">
        <v>27</v>
      </c>
      <c r="K119" s="11" t="s">
        <v>8394</v>
      </c>
      <c r="L119">
        <v>0</v>
      </c>
    </row>
    <row r="120" spans="1:12" x14ac:dyDescent="0.3">
      <c r="A120" s="12" t="s">
        <v>8219</v>
      </c>
      <c r="B120">
        <v>39</v>
      </c>
      <c r="K120" s="11" t="s">
        <v>8394</v>
      </c>
      <c r="L120">
        <v>0</v>
      </c>
    </row>
    <row r="121" spans="1:12" x14ac:dyDescent="0.3">
      <c r="A121" s="12" t="s">
        <v>8219</v>
      </c>
      <c r="B121">
        <v>37</v>
      </c>
      <c r="K121" s="11" t="s">
        <v>8394</v>
      </c>
      <c r="L121">
        <v>0</v>
      </c>
    </row>
    <row r="122" spans="1:12" x14ac:dyDescent="0.3">
      <c r="A122" s="12" t="s">
        <v>8219</v>
      </c>
      <c r="B122">
        <v>137</v>
      </c>
      <c r="K122" s="11" t="s">
        <v>8394</v>
      </c>
      <c r="L122">
        <v>1</v>
      </c>
    </row>
    <row r="123" spans="1:12" x14ac:dyDescent="0.3">
      <c r="A123" s="12" t="s">
        <v>8219</v>
      </c>
      <c r="B123">
        <v>376</v>
      </c>
      <c r="K123" s="11" t="s">
        <v>8394</v>
      </c>
      <c r="L123">
        <v>0</v>
      </c>
    </row>
    <row r="124" spans="1:12" x14ac:dyDescent="0.3">
      <c r="A124" s="12" t="s">
        <v>8219</v>
      </c>
      <c r="B124">
        <v>202</v>
      </c>
      <c r="K124" s="11" t="s">
        <v>8394</v>
      </c>
      <c r="L124">
        <v>4</v>
      </c>
    </row>
    <row r="125" spans="1:12" x14ac:dyDescent="0.3">
      <c r="A125" s="12" t="s">
        <v>8219</v>
      </c>
      <c r="B125">
        <v>328</v>
      </c>
      <c r="K125" s="11" t="s">
        <v>8394</v>
      </c>
      <c r="L125">
        <v>0</v>
      </c>
    </row>
    <row r="126" spans="1:12" x14ac:dyDescent="0.3">
      <c r="A126" s="12" t="s">
        <v>8219</v>
      </c>
      <c r="B126">
        <v>84</v>
      </c>
      <c r="K126" s="11" t="s">
        <v>8394</v>
      </c>
      <c r="L126">
        <v>18</v>
      </c>
    </row>
    <row r="127" spans="1:12" x14ac:dyDescent="0.3">
      <c r="A127" s="12" t="s">
        <v>8219</v>
      </c>
      <c r="B127">
        <v>96</v>
      </c>
      <c r="K127" s="11" t="s">
        <v>8394</v>
      </c>
      <c r="L127">
        <v>3</v>
      </c>
    </row>
    <row r="128" spans="1:12" x14ac:dyDescent="0.3">
      <c r="A128" s="12" t="s">
        <v>8219</v>
      </c>
      <c r="B128">
        <v>223</v>
      </c>
      <c r="K128" s="11" t="s">
        <v>8394</v>
      </c>
      <c r="L128">
        <v>40</v>
      </c>
    </row>
    <row r="129" spans="1:12" x14ac:dyDescent="0.3">
      <c r="A129" s="12" t="s">
        <v>8219</v>
      </c>
      <c r="B129">
        <v>62</v>
      </c>
      <c r="K129" s="11" t="s">
        <v>8394</v>
      </c>
      <c r="L129">
        <v>0</v>
      </c>
    </row>
    <row r="130" spans="1:12" x14ac:dyDescent="0.3">
      <c r="A130" s="12" t="s">
        <v>8219</v>
      </c>
      <c r="B130">
        <v>146</v>
      </c>
      <c r="K130" s="11" t="s">
        <v>8394</v>
      </c>
      <c r="L130">
        <v>24</v>
      </c>
    </row>
    <row r="131" spans="1:12" x14ac:dyDescent="0.3">
      <c r="A131" s="12" t="s">
        <v>8219</v>
      </c>
      <c r="B131">
        <v>235</v>
      </c>
      <c r="K131" s="11" t="s">
        <v>8394</v>
      </c>
      <c r="L131">
        <v>1</v>
      </c>
    </row>
    <row r="132" spans="1:12" x14ac:dyDescent="0.3">
      <c r="A132" s="12" t="s">
        <v>8219</v>
      </c>
      <c r="B132">
        <v>437</v>
      </c>
      <c r="K132" s="11" t="s">
        <v>8394</v>
      </c>
      <c r="L132">
        <v>0</v>
      </c>
    </row>
    <row r="133" spans="1:12" x14ac:dyDescent="0.3">
      <c r="A133" s="12" t="s">
        <v>8219</v>
      </c>
      <c r="B133">
        <v>77</v>
      </c>
      <c r="K133" s="11" t="s">
        <v>8394</v>
      </c>
      <c r="L133">
        <v>0</v>
      </c>
    </row>
    <row r="134" spans="1:12" x14ac:dyDescent="0.3">
      <c r="A134" s="12" t="s">
        <v>8219</v>
      </c>
      <c r="B134">
        <v>108</v>
      </c>
      <c r="K134" s="11" t="s">
        <v>8394</v>
      </c>
      <c r="L134">
        <v>1</v>
      </c>
    </row>
    <row r="135" spans="1:12" x14ac:dyDescent="0.3">
      <c r="A135" s="12" t="s">
        <v>8219</v>
      </c>
      <c r="B135">
        <v>7</v>
      </c>
      <c r="K135" s="11" t="s">
        <v>8394</v>
      </c>
      <c r="L135">
        <v>6</v>
      </c>
    </row>
    <row r="136" spans="1:12" x14ac:dyDescent="0.3">
      <c r="A136" s="12" t="s">
        <v>8219</v>
      </c>
      <c r="B136">
        <v>314</v>
      </c>
      <c r="K136" s="11" t="s">
        <v>8394</v>
      </c>
      <c r="L136">
        <v>0</v>
      </c>
    </row>
    <row r="137" spans="1:12" x14ac:dyDescent="0.3">
      <c r="A137" s="12" t="s">
        <v>8219</v>
      </c>
      <c r="B137">
        <v>188</v>
      </c>
      <c r="K137" s="11" t="s">
        <v>8394</v>
      </c>
      <c r="L137">
        <v>6</v>
      </c>
    </row>
    <row r="138" spans="1:12" x14ac:dyDescent="0.3">
      <c r="A138" s="12" t="s">
        <v>8219</v>
      </c>
      <c r="B138">
        <v>275</v>
      </c>
      <c r="K138" s="11" t="s">
        <v>8394</v>
      </c>
      <c r="L138">
        <v>0</v>
      </c>
    </row>
    <row r="139" spans="1:12" x14ac:dyDescent="0.3">
      <c r="A139" s="12" t="s">
        <v>8219</v>
      </c>
      <c r="B139">
        <v>560</v>
      </c>
      <c r="K139" s="11" t="s">
        <v>8394</v>
      </c>
      <c r="L139">
        <v>0</v>
      </c>
    </row>
    <row r="140" spans="1:12" x14ac:dyDescent="0.3">
      <c r="A140" s="12" t="s">
        <v>8219</v>
      </c>
      <c r="B140">
        <v>688</v>
      </c>
      <c r="K140" s="11" t="s">
        <v>8394</v>
      </c>
      <c r="L140">
        <v>3</v>
      </c>
    </row>
    <row r="141" spans="1:12" x14ac:dyDescent="0.3">
      <c r="A141" s="12" t="s">
        <v>8219</v>
      </c>
      <c r="B141">
        <v>942</v>
      </c>
      <c r="K141" s="11" t="s">
        <v>8394</v>
      </c>
      <c r="L141">
        <v>0</v>
      </c>
    </row>
    <row r="142" spans="1:12" x14ac:dyDescent="0.3">
      <c r="A142" s="12" t="s">
        <v>8219</v>
      </c>
      <c r="B142">
        <v>88</v>
      </c>
      <c r="K142" s="11" t="s">
        <v>8394</v>
      </c>
      <c r="L142">
        <v>8</v>
      </c>
    </row>
    <row r="143" spans="1:12" x14ac:dyDescent="0.3">
      <c r="A143" s="12" t="s">
        <v>8219</v>
      </c>
      <c r="B143">
        <v>220</v>
      </c>
      <c r="K143" s="11" t="s">
        <v>8394</v>
      </c>
      <c r="L143">
        <v>34</v>
      </c>
    </row>
    <row r="144" spans="1:12" x14ac:dyDescent="0.3">
      <c r="A144" s="12" t="s">
        <v>8219</v>
      </c>
      <c r="B144">
        <v>145</v>
      </c>
      <c r="K144" s="11" t="s">
        <v>8394</v>
      </c>
      <c r="L144">
        <v>1</v>
      </c>
    </row>
    <row r="145" spans="1:12" x14ac:dyDescent="0.3">
      <c r="A145" s="12" t="s">
        <v>8219</v>
      </c>
      <c r="B145">
        <v>963</v>
      </c>
      <c r="K145" s="11" t="s">
        <v>8394</v>
      </c>
      <c r="L145">
        <v>38</v>
      </c>
    </row>
    <row r="146" spans="1:12" x14ac:dyDescent="0.3">
      <c r="A146" s="12" t="s">
        <v>8219</v>
      </c>
      <c r="B146">
        <v>91</v>
      </c>
      <c r="K146" s="11" t="s">
        <v>8394</v>
      </c>
      <c r="L146">
        <v>104</v>
      </c>
    </row>
    <row r="147" spans="1:12" x14ac:dyDescent="0.3">
      <c r="A147" s="12" t="s">
        <v>8219</v>
      </c>
      <c r="B147">
        <v>58</v>
      </c>
      <c r="K147" s="11" t="s">
        <v>8394</v>
      </c>
      <c r="L147">
        <v>86</v>
      </c>
    </row>
    <row r="148" spans="1:12" x14ac:dyDescent="0.3">
      <c r="A148" s="12" t="s">
        <v>8219</v>
      </c>
      <c r="B148">
        <v>36</v>
      </c>
      <c r="K148" s="11" t="s">
        <v>8394</v>
      </c>
      <c r="L148">
        <v>356</v>
      </c>
    </row>
    <row r="149" spans="1:12" x14ac:dyDescent="0.3">
      <c r="A149" s="12" t="s">
        <v>8219</v>
      </c>
      <c r="B149">
        <v>165</v>
      </c>
      <c r="K149" s="11" t="s">
        <v>8394</v>
      </c>
      <c r="L149">
        <v>45</v>
      </c>
    </row>
    <row r="150" spans="1:12" x14ac:dyDescent="0.3">
      <c r="A150" s="12" t="s">
        <v>8219</v>
      </c>
      <c r="B150">
        <v>111</v>
      </c>
      <c r="K150" s="11" t="s">
        <v>8394</v>
      </c>
      <c r="L150">
        <v>38</v>
      </c>
    </row>
    <row r="151" spans="1:12" x14ac:dyDescent="0.3">
      <c r="A151" s="12" t="s">
        <v>8219</v>
      </c>
      <c r="B151">
        <v>1596</v>
      </c>
      <c r="K151" s="11" t="s">
        <v>8394</v>
      </c>
      <c r="L151">
        <v>35</v>
      </c>
    </row>
    <row r="152" spans="1:12" x14ac:dyDescent="0.3">
      <c r="A152" s="12" t="s">
        <v>8219</v>
      </c>
      <c r="B152">
        <v>61</v>
      </c>
      <c r="K152" s="11" t="s">
        <v>8394</v>
      </c>
      <c r="L152">
        <v>24</v>
      </c>
    </row>
    <row r="153" spans="1:12" x14ac:dyDescent="0.3">
      <c r="A153" s="12" t="s">
        <v>8219</v>
      </c>
      <c r="B153">
        <v>287</v>
      </c>
      <c r="K153" s="11" t="s">
        <v>8394</v>
      </c>
      <c r="L153">
        <v>100</v>
      </c>
    </row>
    <row r="154" spans="1:12" x14ac:dyDescent="0.3">
      <c r="A154" s="12" t="s">
        <v>8219</v>
      </c>
      <c r="B154">
        <v>65</v>
      </c>
      <c r="K154" s="11" t="s">
        <v>8394</v>
      </c>
      <c r="L154">
        <v>1</v>
      </c>
    </row>
    <row r="155" spans="1:12" x14ac:dyDescent="0.3">
      <c r="A155" s="12" t="s">
        <v>8219</v>
      </c>
      <c r="B155">
        <v>118</v>
      </c>
      <c r="K155" s="11" t="s">
        <v>8394</v>
      </c>
      <c r="L155">
        <v>122</v>
      </c>
    </row>
    <row r="156" spans="1:12" x14ac:dyDescent="0.3">
      <c r="A156" s="12" t="s">
        <v>8219</v>
      </c>
      <c r="B156">
        <v>113</v>
      </c>
      <c r="K156" s="11" t="s">
        <v>8394</v>
      </c>
      <c r="L156">
        <v>11</v>
      </c>
    </row>
    <row r="157" spans="1:12" x14ac:dyDescent="0.3">
      <c r="A157" s="12" t="s">
        <v>8219</v>
      </c>
      <c r="B157">
        <v>332</v>
      </c>
      <c r="K157" s="11" t="s">
        <v>8394</v>
      </c>
      <c r="L157">
        <v>248</v>
      </c>
    </row>
    <row r="158" spans="1:12" x14ac:dyDescent="0.3">
      <c r="A158" s="12" t="s">
        <v>8219</v>
      </c>
      <c r="B158">
        <v>62</v>
      </c>
      <c r="K158" s="11" t="s">
        <v>8394</v>
      </c>
      <c r="L158">
        <v>1</v>
      </c>
    </row>
    <row r="159" spans="1:12" x14ac:dyDescent="0.3">
      <c r="A159" s="12" t="s">
        <v>8219</v>
      </c>
      <c r="B159">
        <v>951</v>
      </c>
      <c r="K159" s="11" t="s">
        <v>8394</v>
      </c>
      <c r="L159">
        <v>19</v>
      </c>
    </row>
    <row r="160" spans="1:12" x14ac:dyDescent="0.3">
      <c r="A160" s="12" t="s">
        <v>8219</v>
      </c>
      <c r="B160">
        <v>415</v>
      </c>
      <c r="K160" s="11" t="s">
        <v>8394</v>
      </c>
      <c r="L160">
        <v>135</v>
      </c>
    </row>
    <row r="161" spans="1:12" x14ac:dyDescent="0.3">
      <c r="A161" s="12" t="s">
        <v>8219</v>
      </c>
      <c r="B161">
        <v>305</v>
      </c>
      <c r="K161" s="11" t="s">
        <v>8394</v>
      </c>
      <c r="L161">
        <v>9</v>
      </c>
    </row>
    <row r="162" spans="1:12" x14ac:dyDescent="0.3">
      <c r="A162" s="12" t="s">
        <v>8219</v>
      </c>
      <c r="B162">
        <v>2139</v>
      </c>
      <c r="K162" s="11" t="s">
        <v>8394</v>
      </c>
      <c r="L162">
        <v>3</v>
      </c>
    </row>
    <row r="163" spans="1:12" x14ac:dyDescent="0.3">
      <c r="A163" s="12" t="s">
        <v>8219</v>
      </c>
      <c r="B163">
        <v>79</v>
      </c>
      <c r="K163" s="11" t="s">
        <v>8394</v>
      </c>
      <c r="L163">
        <v>7</v>
      </c>
    </row>
    <row r="164" spans="1:12" x14ac:dyDescent="0.3">
      <c r="A164" s="12" t="s">
        <v>8219</v>
      </c>
      <c r="B164">
        <v>179</v>
      </c>
      <c r="K164" s="11" t="s">
        <v>8394</v>
      </c>
      <c r="L164">
        <v>4</v>
      </c>
    </row>
    <row r="165" spans="1:12" x14ac:dyDescent="0.3">
      <c r="A165" s="12" t="s">
        <v>8219</v>
      </c>
      <c r="B165">
        <v>202</v>
      </c>
      <c r="K165" s="11" t="s">
        <v>8394</v>
      </c>
      <c r="L165">
        <v>44</v>
      </c>
    </row>
    <row r="166" spans="1:12" x14ac:dyDescent="0.3">
      <c r="A166" s="12" t="s">
        <v>8219</v>
      </c>
      <c r="B166">
        <v>760</v>
      </c>
      <c r="K166" s="11" t="s">
        <v>8394</v>
      </c>
      <c r="L166">
        <v>90</v>
      </c>
    </row>
    <row r="167" spans="1:12" x14ac:dyDescent="0.3">
      <c r="A167" s="12" t="s">
        <v>8219</v>
      </c>
      <c r="B167">
        <v>563</v>
      </c>
      <c r="K167" s="11" t="s">
        <v>8394</v>
      </c>
      <c r="L167">
        <v>8</v>
      </c>
    </row>
    <row r="168" spans="1:12" x14ac:dyDescent="0.3">
      <c r="A168" s="12" t="s">
        <v>8219</v>
      </c>
      <c r="B168">
        <v>135</v>
      </c>
      <c r="K168" s="11" t="s">
        <v>8394</v>
      </c>
      <c r="L168">
        <v>11</v>
      </c>
    </row>
    <row r="169" spans="1:12" x14ac:dyDescent="0.3">
      <c r="A169" s="12" t="s">
        <v>8219</v>
      </c>
      <c r="B169">
        <v>290</v>
      </c>
      <c r="K169" s="11" t="s">
        <v>8394</v>
      </c>
      <c r="L169">
        <v>41</v>
      </c>
    </row>
    <row r="170" spans="1:12" x14ac:dyDescent="0.3">
      <c r="A170" s="12" t="s">
        <v>8219</v>
      </c>
      <c r="B170">
        <v>447</v>
      </c>
      <c r="K170" s="11" t="s">
        <v>8394</v>
      </c>
      <c r="L170">
        <v>15</v>
      </c>
    </row>
    <row r="171" spans="1:12" x14ac:dyDescent="0.3">
      <c r="A171" s="12" t="s">
        <v>8219</v>
      </c>
      <c r="B171">
        <v>232</v>
      </c>
      <c r="K171" s="11" t="s">
        <v>8394</v>
      </c>
      <c r="L171">
        <v>9</v>
      </c>
    </row>
    <row r="172" spans="1:12" x14ac:dyDescent="0.3">
      <c r="A172" s="12" t="s">
        <v>8219</v>
      </c>
      <c r="B172">
        <v>168</v>
      </c>
      <c r="K172" s="11" t="s">
        <v>8394</v>
      </c>
      <c r="L172">
        <v>50</v>
      </c>
    </row>
    <row r="173" spans="1:12" x14ac:dyDescent="0.3">
      <c r="A173" s="12" t="s">
        <v>8219</v>
      </c>
      <c r="B173">
        <v>128</v>
      </c>
      <c r="K173" s="11" t="s">
        <v>8394</v>
      </c>
      <c r="L173">
        <v>34</v>
      </c>
    </row>
    <row r="174" spans="1:12" x14ac:dyDescent="0.3">
      <c r="A174" s="12" t="s">
        <v>8219</v>
      </c>
      <c r="B174">
        <v>493</v>
      </c>
      <c r="K174" s="11" t="s">
        <v>8394</v>
      </c>
      <c r="L174">
        <v>0</v>
      </c>
    </row>
    <row r="175" spans="1:12" x14ac:dyDescent="0.3">
      <c r="A175" s="12" t="s">
        <v>8219</v>
      </c>
      <c r="B175">
        <v>131</v>
      </c>
      <c r="K175" s="11" t="s">
        <v>8394</v>
      </c>
      <c r="L175">
        <v>0</v>
      </c>
    </row>
    <row r="176" spans="1:12" x14ac:dyDescent="0.3">
      <c r="A176" s="12" t="s">
        <v>8219</v>
      </c>
      <c r="B176">
        <v>50</v>
      </c>
      <c r="K176" s="11" t="s">
        <v>8394</v>
      </c>
      <c r="L176">
        <v>276</v>
      </c>
    </row>
    <row r="177" spans="1:12" x14ac:dyDescent="0.3">
      <c r="A177" s="12" t="s">
        <v>8219</v>
      </c>
      <c r="B177">
        <v>665</v>
      </c>
      <c r="K177" s="11" t="s">
        <v>8394</v>
      </c>
      <c r="L177">
        <v>16</v>
      </c>
    </row>
    <row r="178" spans="1:12" x14ac:dyDescent="0.3">
      <c r="A178" s="12" t="s">
        <v>8219</v>
      </c>
      <c r="B178">
        <v>129</v>
      </c>
      <c r="K178" s="11" t="s">
        <v>8394</v>
      </c>
      <c r="L178">
        <v>224</v>
      </c>
    </row>
    <row r="179" spans="1:12" x14ac:dyDescent="0.3">
      <c r="A179" s="12" t="s">
        <v>8219</v>
      </c>
      <c r="B179">
        <v>142</v>
      </c>
      <c r="K179" s="11" t="s">
        <v>8394</v>
      </c>
      <c r="L179">
        <v>140</v>
      </c>
    </row>
    <row r="180" spans="1:12" x14ac:dyDescent="0.3">
      <c r="A180" s="12" t="s">
        <v>8219</v>
      </c>
      <c r="B180">
        <v>2436</v>
      </c>
      <c r="K180" s="11" t="s">
        <v>8394</v>
      </c>
      <c r="L180">
        <v>15</v>
      </c>
    </row>
    <row r="181" spans="1:12" x14ac:dyDescent="0.3">
      <c r="A181" s="12" t="s">
        <v>8219</v>
      </c>
      <c r="B181">
        <v>244</v>
      </c>
      <c r="K181" s="11" t="s">
        <v>8394</v>
      </c>
      <c r="L181">
        <v>37</v>
      </c>
    </row>
    <row r="182" spans="1:12" x14ac:dyDescent="0.3">
      <c r="A182" s="12" t="s">
        <v>8219</v>
      </c>
      <c r="B182">
        <v>298</v>
      </c>
      <c r="K182" s="11" t="s">
        <v>8394</v>
      </c>
      <c r="L182">
        <v>0</v>
      </c>
    </row>
    <row r="183" spans="1:12" x14ac:dyDescent="0.3">
      <c r="A183" s="12" t="s">
        <v>8219</v>
      </c>
      <c r="B183">
        <v>251</v>
      </c>
      <c r="K183" s="11" t="s">
        <v>8394</v>
      </c>
      <c r="L183">
        <v>46</v>
      </c>
    </row>
    <row r="184" spans="1:12" x14ac:dyDescent="0.3">
      <c r="A184" s="12" t="s">
        <v>8219</v>
      </c>
      <c r="B184">
        <v>108</v>
      </c>
      <c r="K184" s="11" t="s">
        <v>8394</v>
      </c>
      <c r="L184">
        <v>1</v>
      </c>
    </row>
    <row r="185" spans="1:12" x14ac:dyDescent="0.3">
      <c r="A185" s="12" t="s">
        <v>8219</v>
      </c>
      <c r="B185">
        <v>82</v>
      </c>
      <c r="K185" s="11" t="s">
        <v>8394</v>
      </c>
      <c r="L185">
        <v>323</v>
      </c>
    </row>
    <row r="186" spans="1:12" x14ac:dyDescent="0.3">
      <c r="A186" s="12" t="s">
        <v>8219</v>
      </c>
      <c r="B186">
        <v>74</v>
      </c>
      <c r="K186" s="11" t="s">
        <v>8394</v>
      </c>
      <c r="L186">
        <v>2</v>
      </c>
    </row>
    <row r="187" spans="1:12" x14ac:dyDescent="0.3">
      <c r="A187" s="12" t="s">
        <v>8219</v>
      </c>
      <c r="B187">
        <v>189</v>
      </c>
      <c r="K187" s="11" t="s">
        <v>8394</v>
      </c>
      <c r="L187">
        <v>0</v>
      </c>
    </row>
    <row r="188" spans="1:12" x14ac:dyDescent="0.3">
      <c r="A188" s="12" t="s">
        <v>8219</v>
      </c>
      <c r="B188">
        <v>80</v>
      </c>
      <c r="K188" s="11" t="s">
        <v>8394</v>
      </c>
      <c r="L188">
        <v>0</v>
      </c>
    </row>
    <row r="189" spans="1:12" x14ac:dyDescent="0.3">
      <c r="A189" s="12" t="s">
        <v>8219</v>
      </c>
      <c r="B189">
        <v>576</v>
      </c>
      <c r="K189" s="11" t="s">
        <v>8394</v>
      </c>
      <c r="L189">
        <v>1</v>
      </c>
    </row>
    <row r="190" spans="1:12" x14ac:dyDescent="0.3">
      <c r="A190" s="12" t="s">
        <v>8219</v>
      </c>
      <c r="B190">
        <v>202</v>
      </c>
      <c r="K190" s="11" t="s">
        <v>8394</v>
      </c>
      <c r="L190">
        <v>7</v>
      </c>
    </row>
    <row r="191" spans="1:12" x14ac:dyDescent="0.3">
      <c r="A191" s="12" t="s">
        <v>8219</v>
      </c>
      <c r="B191">
        <v>238</v>
      </c>
      <c r="K191" s="11" t="s">
        <v>8394</v>
      </c>
      <c r="L191">
        <v>3</v>
      </c>
    </row>
    <row r="192" spans="1:12" x14ac:dyDescent="0.3">
      <c r="A192" s="12" t="s">
        <v>8219</v>
      </c>
      <c r="B192">
        <v>36</v>
      </c>
      <c r="K192" s="11" t="s">
        <v>8394</v>
      </c>
      <c r="L192">
        <v>0</v>
      </c>
    </row>
    <row r="193" spans="1:12" x14ac:dyDescent="0.3">
      <c r="A193" s="12" t="s">
        <v>8219</v>
      </c>
      <c r="B193">
        <v>150</v>
      </c>
      <c r="K193" s="11" t="s">
        <v>8394</v>
      </c>
      <c r="L193">
        <v>0</v>
      </c>
    </row>
    <row r="194" spans="1:12" x14ac:dyDescent="0.3">
      <c r="A194" s="12" t="s">
        <v>8219</v>
      </c>
      <c r="B194">
        <v>146</v>
      </c>
      <c r="K194" s="11" t="s">
        <v>8394</v>
      </c>
      <c r="L194">
        <v>0</v>
      </c>
    </row>
    <row r="195" spans="1:12" x14ac:dyDescent="0.3">
      <c r="A195" s="12" t="s">
        <v>8219</v>
      </c>
      <c r="B195">
        <v>222</v>
      </c>
      <c r="K195" s="11" t="s">
        <v>8394</v>
      </c>
      <c r="L195">
        <v>0</v>
      </c>
    </row>
    <row r="196" spans="1:12" x14ac:dyDescent="0.3">
      <c r="A196" s="12" t="s">
        <v>8219</v>
      </c>
      <c r="B196">
        <v>120</v>
      </c>
      <c r="K196" s="11" t="s">
        <v>8394</v>
      </c>
      <c r="L196">
        <v>1</v>
      </c>
    </row>
    <row r="197" spans="1:12" x14ac:dyDescent="0.3">
      <c r="A197" s="12" t="s">
        <v>8219</v>
      </c>
      <c r="B197">
        <v>126</v>
      </c>
      <c r="K197" s="11" t="s">
        <v>8394</v>
      </c>
      <c r="L197">
        <v>0</v>
      </c>
    </row>
    <row r="198" spans="1:12" x14ac:dyDescent="0.3">
      <c r="A198" s="12" t="s">
        <v>8219</v>
      </c>
      <c r="B198">
        <v>158</v>
      </c>
      <c r="K198" s="11" t="s">
        <v>8394</v>
      </c>
      <c r="L198">
        <v>2</v>
      </c>
    </row>
    <row r="199" spans="1:12" x14ac:dyDescent="0.3">
      <c r="A199" s="12" t="s">
        <v>8219</v>
      </c>
      <c r="B199">
        <v>316</v>
      </c>
      <c r="K199" s="11" t="s">
        <v>8394</v>
      </c>
      <c r="L199">
        <v>1</v>
      </c>
    </row>
    <row r="200" spans="1:12" x14ac:dyDescent="0.3">
      <c r="A200" s="12" t="s">
        <v>8219</v>
      </c>
      <c r="B200">
        <v>284</v>
      </c>
      <c r="K200" s="11" t="s">
        <v>8394</v>
      </c>
      <c r="L200">
        <v>1</v>
      </c>
    </row>
    <row r="201" spans="1:12" x14ac:dyDescent="0.3">
      <c r="A201" s="12" t="s">
        <v>8219</v>
      </c>
      <c r="B201">
        <v>51</v>
      </c>
      <c r="K201" s="11" t="s">
        <v>8394</v>
      </c>
      <c r="L201">
        <v>59</v>
      </c>
    </row>
    <row r="202" spans="1:12" x14ac:dyDescent="0.3">
      <c r="A202" s="12" t="s">
        <v>8219</v>
      </c>
      <c r="B202">
        <v>158</v>
      </c>
      <c r="K202" s="11" t="s">
        <v>8394</v>
      </c>
      <c r="L202">
        <v>13</v>
      </c>
    </row>
    <row r="203" spans="1:12" x14ac:dyDescent="0.3">
      <c r="A203" s="12" t="s">
        <v>8219</v>
      </c>
      <c r="B203">
        <v>337</v>
      </c>
      <c r="K203" s="11" t="s">
        <v>8394</v>
      </c>
      <c r="L203">
        <v>22</v>
      </c>
    </row>
    <row r="204" spans="1:12" x14ac:dyDescent="0.3">
      <c r="A204" s="12" t="s">
        <v>8219</v>
      </c>
      <c r="B204">
        <v>186</v>
      </c>
      <c r="K204" s="11" t="s">
        <v>8394</v>
      </c>
      <c r="L204">
        <v>0</v>
      </c>
    </row>
    <row r="205" spans="1:12" x14ac:dyDescent="0.3">
      <c r="A205" s="12" t="s">
        <v>8219</v>
      </c>
      <c r="B205">
        <v>58</v>
      </c>
      <c r="K205" s="11" t="s">
        <v>8394</v>
      </c>
      <c r="L205">
        <v>52</v>
      </c>
    </row>
    <row r="206" spans="1:12" x14ac:dyDescent="0.3">
      <c r="A206" s="12" t="s">
        <v>8219</v>
      </c>
      <c r="B206">
        <v>82</v>
      </c>
      <c r="K206" s="11" t="s">
        <v>8394</v>
      </c>
      <c r="L206">
        <v>4</v>
      </c>
    </row>
    <row r="207" spans="1:12" x14ac:dyDescent="0.3">
      <c r="A207" s="12" t="s">
        <v>8219</v>
      </c>
      <c r="B207">
        <v>736</v>
      </c>
      <c r="K207" s="11" t="s">
        <v>8394</v>
      </c>
      <c r="L207">
        <v>3</v>
      </c>
    </row>
    <row r="208" spans="1:12" x14ac:dyDescent="0.3">
      <c r="A208" s="12" t="s">
        <v>8219</v>
      </c>
      <c r="B208">
        <v>1151</v>
      </c>
      <c r="K208" s="11" t="s">
        <v>8394</v>
      </c>
      <c r="L208">
        <v>3</v>
      </c>
    </row>
    <row r="209" spans="1:12" x14ac:dyDescent="0.3">
      <c r="A209" s="12" t="s">
        <v>8219</v>
      </c>
      <c r="B209">
        <v>34</v>
      </c>
      <c r="K209" s="11" t="s">
        <v>8394</v>
      </c>
      <c r="L209">
        <v>6</v>
      </c>
    </row>
    <row r="210" spans="1:12" x14ac:dyDescent="0.3">
      <c r="A210" s="12" t="s">
        <v>8219</v>
      </c>
      <c r="B210">
        <v>498</v>
      </c>
      <c r="K210" s="11" t="s">
        <v>8394</v>
      </c>
      <c r="L210">
        <v>35</v>
      </c>
    </row>
    <row r="211" spans="1:12" x14ac:dyDescent="0.3">
      <c r="A211" s="12" t="s">
        <v>8219</v>
      </c>
      <c r="B211">
        <v>167</v>
      </c>
      <c r="K211" s="11" t="s">
        <v>8394</v>
      </c>
      <c r="L211">
        <v>10</v>
      </c>
    </row>
    <row r="212" spans="1:12" x14ac:dyDescent="0.3">
      <c r="A212" s="12" t="s">
        <v>8219</v>
      </c>
      <c r="B212">
        <v>340</v>
      </c>
      <c r="K212" s="11" t="s">
        <v>8394</v>
      </c>
      <c r="L212">
        <v>2</v>
      </c>
    </row>
    <row r="213" spans="1:12" x14ac:dyDescent="0.3">
      <c r="A213" s="12" t="s">
        <v>8219</v>
      </c>
      <c r="B213">
        <v>438</v>
      </c>
      <c r="K213" s="11" t="s">
        <v>8394</v>
      </c>
      <c r="L213">
        <v>4</v>
      </c>
    </row>
    <row r="214" spans="1:12" x14ac:dyDescent="0.3">
      <c r="A214" s="12" t="s">
        <v>8219</v>
      </c>
      <c r="B214">
        <v>555</v>
      </c>
      <c r="K214" s="11" t="s">
        <v>8394</v>
      </c>
      <c r="L214">
        <v>2</v>
      </c>
    </row>
    <row r="215" spans="1:12" x14ac:dyDescent="0.3">
      <c r="A215" s="12" t="s">
        <v>8219</v>
      </c>
      <c r="B215">
        <v>266</v>
      </c>
      <c r="K215" s="11" t="s">
        <v>8394</v>
      </c>
      <c r="L215">
        <v>0</v>
      </c>
    </row>
    <row r="216" spans="1:12" x14ac:dyDescent="0.3">
      <c r="A216" s="12" t="s">
        <v>8219</v>
      </c>
      <c r="B216">
        <v>69</v>
      </c>
      <c r="K216" s="11" t="s">
        <v>8394</v>
      </c>
      <c r="L216">
        <v>0</v>
      </c>
    </row>
    <row r="217" spans="1:12" x14ac:dyDescent="0.3">
      <c r="A217" s="12" t="s">
        <v>8219</v>
      </c>
      <c r="B217">
        <v>80</v>
      </c>
      <c r="K217" s="11" t="s">
        <v>8394</v>
      </c>
      <c r="L217">
        <v>0</v>
      </c>
    </row>
    <row r="218" spans="1:12" x14ac:dyDescent="0.3">
      <c r="A218" s="12" t="s">
        <v>8219</v>
      </c>
      <c r="B218">
        <v>493</v>
      </c>
      <c r="K218" s="11" t="s">
        <v>8394</v>
      </c>
      <c r="L218">
        <v>1</v>
      </c>
    </row>
    <row r="219" spans="1:12" x14ac:dyDescent="0.3">
      <c r="A219" s="12" t="s">
        <v>8219</v>
      </c>
      <c r="B219">
        <v>31</v>
      </c>
      <c r="K219" s="11" t="s">
        <v>8394</v>
      </c>
      <c r="L219">
        <v>1</v>
      </c>
    </row>
    <row r="220" spans="1:12" x14ac:dyDescent="0.3">
      <c r="A220" s="12" t="s">
        <v>8219</v>
      </c>
      <c r="B220">
        <v>236</v>
      </c>
      <c r="K220" s="11" t="s">
        <v>8394</v>
      </c>
      <c r="L220">
        <v>0</v>
      </c>
    </row>
    <row r="221" spans="1:12" x14ac:dyDescent="0.3">
      <c r="A221" s="12" t="s">
        <v>8219</v>
      </c>
      <c r="B221">
        <v>89</v>
      </c>
      <c r="K221" s="11" t="s">
        <v>8394</v>
      </c>
      <c r="L221">
        <v>3</v>
      </c>
    </row>
    <row r="222" spans="1:12" x14ac:dyDescent="0.3">
      <c r="A222" s="12" t="s">
        <v>8219</v>
      </c>
      <c r="B222">
        <v>299</v>
      </c>
      <c r="K222" s="11" t="s">
        <v>8394</v>
      </c>
      <c r="L222">
        <v>1</v>
      </c>
    </row>
    <row r="223" spans="1:12" x14ac:dyDescent="0.3">
      <c r="A223" s="12" t="s">
        <v>8219</v>
      </c>
      <c r="B223">
        <v>55</v>
      </c>
      <c r="K223" s="11" t="s">
        <v>8394</v>
      </c>
      <c r="L223">
        <v>5</v>
      </c>
    </row>
    <row r="224" spans="1:12" x14ac:dyDescent="0.3">
      <c r="A224" s="12" t="s">
        <v>8219</v>
      </c>
      <c r="B224">
        <v>325</v>
      </c>
      <c r="K224" s="11" t="s">
        <v>8394</v>
      </c>
      <c r="L224">
        <v>0</v>
      </c>
    </row>
    <row r="225" spans="1:12" x14ac:dyDescent="0.3">
      <c r="A225" s="12" t="s">
        <v>8219</v>
      </c>
      <c r="B225">
        <v>524</v>
      </c>
      <c r="K225" s="11" t="s">
        <v>8394</v>
      </c>
      <c r="L225">
        <v>0</v>
      </c>
    </row>
    <row r="226" spans="1:12" x14ac:dyDescent="0.3">
      <c r="A226" s="12" t="s">
        <v>8219</v>
      </c>
      <c r="B226">
        <v>285</v>
      </c>
      <c r="K226" s="11" t="s">
        <v>8394</v>
      </c>
      <c r="L226">
        <v>7</v>
      </c>
    </row>
    <row r="227" spans="1:12" x14ac:dyDescent="0.3">
      <c r="A227" s="12" t="s">
        <v>8219</v>
      </c>
      <c r="B227">
        <v>179</v>
      </c>
      <c r="K227" s="11" t="s">
        <v>8394</v>
      </c>
      <c r="L227">
        <v>0</v>
      </c>
    </row>
    <row r="228" spans="1:12" x14ac:dyDescent="0.3">
      <c r="A228" s="12" t="s">
        <v>8219</v>
      </c>
      <c r="B228">
        <v>188</v>
      </c>
      <c r="K228" s="11" t="s">
        <v>8394</v>
      </c>
      <c r="L228">
        <v>0</v>
      </c>
    </row>
    <row r="229" spans="1:12" x14ac:dyDescent="0.3">
      <c r="A229" s="12" t="s">
        <v>8219</v>
      </c>
      <c r="B229">
        <v>379</v>
      </c>
      <c r="K229" s="11" t="s">
        <v>8394</v>
      </c>
      <c r="L229">
        <v>1</v>
      </c>
    </row>
    <row r="230" spans="1:12" x14ac:dyDescent="0.3">
      <c r="A230" s="12" t="s">
        <v>8219</v>
      </c>
      <c r="B230">
        <v>119</v>
      </c>
      <c r="K230" s="11" t="s">
        <v>8394</v>
      </c>
      <c r="L230">
        <v>2</v>
      </c>
    </row>
    <row r="231" spans="1:12" x14ac:dyDescent="0.3">
      <c r="A231" s="12" t="s">
        <v>8219</v>
      </c>
      <c r="B231">
        <v>167</v>
      </c>
      <c r="K231" s="11" t="s">
        <v>8394</v>
      </c>
      <c r="L231">
        <v>0</v>
      </c>
    </row>
    <row r="232" spans="1:12" x14ac:dyDescent="0.3">
      <c r="A232" s="12" t="s">
        <v>8219</v>
      </c>
      <c r="B232">
        <v>221</v>
      </c>
      <c r="K232" s="11" t="s">
        <v>8394</v>
      </c>
      <c r="L232">
        <v>0</v>
      </c>
    </row>
    <row r="233" spans="1:12" x14ac:dyDescent="0.3">
      <c r="A233" s="12" t="s">
        <v>8219</v>
      </c>
      <c r="B233">
        <v>964</v>
      </c>
      <c r="K233" s="11" t="s">
        <v>8394</v>
      </c>
      <c r="L233">
        <v>0</v>
      </c>
    </row>
    <row r="234" spans="1:12" x14ac:dyDescent="0.3">
      <c r="A234" s="12" t="s">
        <v>8219</v>
      </c>
      <c r="B234">
        <v>286</v>
      </c>
      <c r="K234" s="11" t="s">
        <v>8394</v>
      </c>
      <c r="L234">
        <v>3</v>
      </c>
    </row>
    <row r="235" spans="1:12" x14ac:dyDescent="0.3">
      <c r="A235" s="12" t="s">
        <v>8219</v>
      </c>
      <c r="B235">
        <v>613</v>
      </c>
      <c r="K235" s="11" t="s">
        <v>8394</v>
      </c>
      <c r="L235">
        <v>1</v>
      </c>
    </row>
    <row r="236" spans="1:12" x14ac:dyDescent="0.3">
      <c r="A236" s="12" t="s">
        <v>8219</v>
      </c>
      <c r="B236">
        <v>29</v>
      </c>
      <c r="K236" s="11" t="s">
        <v>8394</v>
      </c>
      <c r="L236">
        <v>0</v>
      </c>
    </row>
    <row r="237" spans="1:12" x14ac:dyDescent="0.3">
      <c r="A237" s="12" t="s">
        <v>8219</v>
      </c>
      <c r="B237">
        <v>165</v>
      </c>
      <c r="K237" s="11" t="s">
        <v>8394</v>
      </c>
      <c r="L237">
        <v>2</v>
      </c>
    </row>
    <row r="238" spans="1:12" x14ac:dyDescent="0.3">
      <c r="A238" s="12" t="s">
        <v>8219</v>
      </c>
      <c r="B238">
        <v>97</v>
      </c>
      <c r="K238" s="11" t="s">
        <v>8394</v>
      </c>
      <c r="L238">
        <v>0</v>
      </c>
    </row>
    <row r="239" spans="1:12" x14ac:dyDescent="0.3">
      <c r="A239" s="12" t="s">
        <v>8219</v>
      </c>
      <c r="B239">
        <v>303</v>
      </c>
      <c r="K239" s="11" t="s">
        <v>8394</v>
      </c>
      <c r="L239">
        <v>0</v>
      </c>
    </row>
    <row r="240" spans="1:12" x14ac:dyDescent="0.3">
      <c r="A240" s="12" t="s">
        <v>8219</v>
      </c>
      <c r="B240">
        <v>267</v>
      </c>
      <c r="K240" s="11" t="s">
        <v>8394</v>
      </c>
      <c r="L240">
        <v>0</v>
      </c>
    </row>
    <row r="241" spans="1:12" x14ac:dyDescent="0.3">
      <c r="A241" s="12" t="s">
        <v>8219</v>
      </c>
      <c r="B241">
        <v>302</v>
      </c>
      <c r="K241" s="11" t="s">
        <v>8394</v>
      </c>
      <c r="L241">
        <v>27</v>
      </c>
    </row>
    <row r="242" spans="1:12" x14ac:dyDescent="0.3">
      <c r="A242" s="12" t="s">
        <v>8219</v>
      </c>
      <c r="B242">
        <v>87</v>
      </c>
      <c r="K242" s="11" t="s">
        <v>8394</v>
      </c>
      <c r="L242">
        <v>14</v>
      </c>
    </row>
    <row r="243" spans="1:12" x14ac:dyDescent="0.3">
      <c r="A243" s="12" t="s">
        <v>8219</v>
      </c>
      <c r="B243">
        <v>354</v>
      </c>
      <c r="K243" s="11" t="s">
        <v>8394</v>
      </c>
      <c r="L243">
        <v>2</v>
      </c>
    </row>
    <row r="244" spans="1:12" x14ac:dyDescent="0.3">
      <c r="A244" s="12" t="s">
        <v>8219</v>
      </c>
      <c r="B244">
        <v>86</v>
      </c>
      <c r="K244" s="11" t="s">
        <v>8394</v>
      </c>
      <c r="L244">
        <v>0</v>
      </c>
    </row>
    <row r="245" spans="1:12" x14ac:dyDescent="0.3">
      <c r="A245" s="12" t="s">
        <v>8219</v>
      </c>
      <c r="B245">
        <v>26</v>
      </c>
      <c r="K245" s="11" t="s">
        <v>8394</v>
      </c>
      <c r="L245">
        <v>4</v>
      </c>
    </row>
    <row r="246" spans="1:12" x14ac:dyDescent="0.3">
      <c r="A246" s="12" t="s">
        <v>8219</v>
      </c>
      <c r="B246">
        <v>113</v>
      </c>
      <c r="K246" s="11" t="s">
        <v>8394</v>
      </c>
      <c r="L246">
        <v>0</v>
      </c>
    </row>
    <row r="247" spans="1:12" x14ac:dyDescent="0.3">
      <c r="A247" s="12" t="s">
        <v>8219</v>
      </c>
      <c r="B247">
        <v>65</v>
      </c>
      <c r="K247" s="11" t="s">
        <v>8394</v>
      </c>
      <c r="L247">
        <v>6</v>
      </c>
    </row>
    <row r="248" spans="1:12" x14ac:dyDescent="0.3">
      <c r="A248" s="12" t="s">
        <v>8219</v>
      </c>
      <c r="B248">
        <v>134</v>
      </c>
      <c r="K248" s="11" t="s">
        <v>8394</v>
      </c>
      <c r="L248">
        <v>1</v>
      </c>
    </row>
    <row r="249" spans="1:12" x14ac:dyDescent="0.3">
      <c r="A249" s="12" t="s">
        <v>8219</v>
      </c>
      <c r="B249">
        <v>119</v>
      </c>
      <c r="K249" s="11" t="s">
        <v>8394</v>
      </c>
      <c r="L249">
        <v>1</v>
      </c>
    </row>
    <row r="250" spans="1:12" x14ac:dyDescent="0.3">
      <c r="A250" s="12" t="s">
        <v>8219</v>
      </c>
      <c r="B250">
        <v>159</v>
      </c>
      <c r="K250" s="11" t="s">
        <v>8394</v>
      </c>
      <c r="L250">
        <v>0</v>
      </c>
    </row>
    <row r="251" spans="1:12" x14ac:dyDescent="0.3">
      <c r="A251" s="12" t="s">
        <v>8219</v>
      </c>
      <c r="B251">
        <v>167</v>
      </c>
      <c r="K251" s="11" t="s">
        <v>8394</v>
      </c>
      <c r="L251">
        <v>4</v>
      </c>
    </row>
    <row r="252" spans="1:12" x14ac:dyDescent="0.3">
      <c r="A252" s="12" t="s">
        <v>8219</v>
      </c>
      <c r="B252">
        <v>43</v>
      </c>
      <c r="K252" s="11" t="s">
        <v>8394</v>
      </c>
      <c r="L252">
        <v>0</v>
      </c>
    </row>
    <row r="253" spans="1:12" x14ac:dyDescent="0.3">
      <c r="A253" s="12" t="s">
        <v>8219</v>
      </c>
      <c r="B253">
        <v>1062</v>
      </c>
      <c r="K253" s="11" t="s">
        <v>8394</v>
      </c>
      <c r="L253">
        <v>0</v>
      </c>
    </row>
    <row r="254" spans="1:12" x14ac:dyDescent="0.3">
      <c r="A254" s="12" t="s">
        <v>8219</v>
      </c>
      <c r="B254">
        <v>9</v>
      </c>
      <c r="K254" s="11" t="s">
        <v>8394</v>
      </c>
      <c r="L254">
        <v>0</v>
      </c>
    </row>
    <row r="255" spans="1:12" x14ac:dyDescent="0.3">
      <c r="A255" s="12" t="s">
        <v>8219</v>
      </c>
      <c r="B255">
        <v>89</v>
      </c>
      <c r="K255" s="11" t="s">
        <v>8394</v>
      </c>
      <c r="L255">
        <v>3</v>
      </c>
    </row>
    <row r="256" spans="1:12" x14ac:dyDescent="0.3">
      <c r="A256" s="12" t="s">
        <v>8219</v>
      </c>
      <c r="B256">
        <v>174</v>
      </c>
      <c r="K256" s="11" t="s">
        <v>8394</v>
      </c>
      <c r="L256">
        <v>7</v>
      </c>
    </row>
    <row r="257" spans="1:12" x14ac:dyDescent="0.3">
      <c r="A257" s="12" t="s">
        <v>8219</v>
      </c>
      <c r="B257">
        <v>14</v>
      </c>
      <c r="K257" s="11" t="s">
        <v>8394</v>
      </c>
      <c r="L257">
        <v>2</v>
      </c>
    </row>
    <row r="258" spans="1:12" x14ac:dyDescent="0.3">
      <c r="A258" s="12" t="s">
        <v>8219</v>
      </c>
      <c r="B258">
        <v>48</v>
      </c>
      <c r="K258" s="11" t="s">
        <v>8394</v>
      </c>
      <c r="L258">
        <v>3</v>
      </c>
    </row>
    <row r="259" spans="1:12" x14ac:dyDescent="0.3">
      <c r="A259" s="12" t="s">
        <v>8219</v>
      </c>
      <c r="B259">
        <v>133</v>
      </c>
      <c r="K259" s="11" t="s">
        <v>8394</v>
      </c>
      <c r="L259">
        <v>8</v>
      </c>
    </row>
    <row r="260" spans="1:12" x14ac:dyDescent="0.3">
      <c r="A260" s="12" t="s">
        <v>8219</v>
      </c>
      <c r="B260">
        <v>83</v>
      </c>
      <c r="K260" s="11" t="s">
        <v>8394</v>
      </c>
      <c r="L260">
        <v>7</v>
      </c>
    </row>
    <row r="261" spans="1:12" x14ac:dyDescent="0.3">
      <c r="A261" s="12" t="s">
        <v>8219</v>
      </c>
      <c r="B261">
        <v>149</v>
      </c>
      <c r="K261" s="11" t="s">
        <v>8394</v>
      </c>
      <c r="L261">
        <v>0</v>
      </c>
    </row>
    <row r="262" spans="1:12" x14ac:dyDescent="0.3">
      <c r="A262" s="12" t="s">
        <v>8219</v>
      </c>
      <c r="B262">
        <v>49</v>
      </c>
      <c r="K262" s="11" t="s">
        <v>8394</v>
      </c>
      <c r="L262">
        <v>3</v>
      </c>
    </row>
    <row r="263" spans="1:12" x14ac:dyDescent="0.3">
      <c r="A263" s="12" t="s">
        <v>8219</v>
      </c>
      <c r="B263">
        <v>251</v>
      </c>
      <c r="K263" s="11" t="s">
        <v>8394</v>
      </c>
      <c r="L263">
        <v>8</v>
      </c>
    </row>
    <row r="264" spans="1:12" x14ac:dyDescent="0.3">
      <c r="A264" s="12" t="s">
        <v>8219</v>
      </c>
      <c r="B264">
        <v>22</v>
      </c>
      <c r="K264" s="11" t="s">
        <v>8394</v>
      </c>
      <c r="L264">
        <v>1</v>
      </c>
    </row>
    <row r="265" spans="1:12" x14ac:dyDescent="0.3">
      <c r="A265" s="12" t="s">
        <v>8219</v>
      </c>
      <c r="B265">
        <v>48</v>
      </c>
      <c r="K265" s="11" t="s">
        <v>8394</v>
      </c>
      <c r="L265">
        <v>0</v>
      </c>
    </row>
    <row r="266" spans="1:12" x14ac:dyDescent="0.3">
      <c r="A266" s="12" t="s">
        <v>8219</v>
      </c>
      <c r="B266">
        <v>383</v>
      </c>
      <c r="K266" s="11" t="s">
        <v>8394</v>
      </c>
      <c r="L266">
        <v>1</v>
      </c>
    </row>
    <row r="267" spans="1:12" x14ac:dyDescent="0.3">
      <c r="A267" s="12" t="s">
        <v>8219</v>
      </c>
      <c r="B267">
        <v>237</v>
      </c>
      <c r="K267" s="11" t="s">
        <v>8394</v>
      </c>
      <c r="L267">
        <v>0</v>
      </c>
    </row>
    <row r="268" spans="1:12" x14ac:dyDescent="0.3">
      <c r="A268" s="12" t="s">
        <v>8219</v>
      </c>
      <c r="B268">
        <v>13</v>
      </c>
      <c r="K268" s="11" t="s">
        <v>8394</v>
      </c>
      <c r="L268">
        <v>1</v>
      </c>
    </row>
    <row r="269" spans="1:12" x14ac:dyDescent="0.3">
      <c r="A269" s="12" t="s">
        <v>8219</v>
      </c>
      <c r="B269">
        <v>562</v>
      </c>
      <c r="K269" s="11" t="s">
        <v>8394</v>
      </c>
      <c r="L269">
        <v>2</v>
      </c>
    </row>
    <row r="270" spans="1:12" x14ac:dyDescent="0.3">
      <c r="A270" s="12" t="s">
        <v>8219</v>
      </c>
      <c r="B270">
        <v>71</v>
      </c>
      <c r="K270" s="11" t="s">
        <v>8394</v>
      </c>
      <c r="L270">
        <v>0</v>
      </c>
    </row>
    <row r="271" spans="1:12" x14ac:dyDescent="0.3">
      <c r="A271" s="12" t="s">
        <v>8219</v>
      </c>
      <c r="B271">
        <v>1510</v>
      </c>
      <c r="K271" s="11" t="s">
        <v>8394</v>
      </c>
      <c r="L271">
        <v>1</v>
      </c>
    </row>
    <row r="272" spans="1:12" x14ac:dyDescent="0.3">
      <c r="A272" s="12" t="s">
        <v>8219</v>
      </c>
      <c r="B272">
        <v>14</v>
      </c>
      <c r="K272" s="11" t="s">
        <v>8394</v>
      </c>
      <c r="L272">
        <v>0</v>
      </c>
    </row>
    <row r="273" spans="1:12" x14ac:dyDescent="0.3">
      <c r="A273" s="12" t="s">
        <v>8219</v>
      </c>
      <c r="B273">
        <v>193</v>
      </c>
      <c r="K273" s="11" t="s">
        <v>8394</v>
      </c>
      <c r="L273">
        <v>0</v>
      </c>
    </row>
    <row r="274" spans="1:12" x14ac:dyDescent="0.3">
      <c r="A274" s="12" t="s">
        <v>8219</v>
      </c>
      <c r="B274">
        <v>206</v>
      </c>
      <c r="K274" s="11" t="s">
        <v>8394</v>
      </c>
      <c r="L274">
        <v>0</v>
      </c>
    </row>
    <row r="275" spans="1:12" x14ac:dyDescent="0.3">
      <c r="A275" s="12" t="s">
        <v>8219</v>
      </c>
      <c r="B275">
        <v>351</v>
      </c>
      <c r="K275" s="11" t="s">
        <v>8394</v>
      </c>
      <c r="L275">
        <v>0</v>
      </c>
    </row>
    <row r="276" spans="1:12" x14ac:dyDescent="0.3">
      <c r="A276" s="12" t="s">
        <v>8219</v>
      </c>
      <c r="B276">
        <v>50</v>
      </c>
      <c r="K276" s="11" t="s">
        <v>8394</v>
      </c>
      <c r="L276">
        <v>0</v>
      </c>
    </row>
    <row r="277" spans="1:12" x14ac:dyDescent="0.3">
      <c r="A277" s="12" t="s">
        <v>8219</v>
      </c>
      <c r="B277">
        <v>184</v>
      </c>
      <c r="K277" s="11" t="s">
        <v>8394</v>
      </c>
      <c r="L277">
        <v>3</v>
      </c>
    </row>
    <row r="278" spans="1:12" x14ac:dyDescent="0.3">
      <c r="A278" s="12" t="s">
        <v>8219</v>
      </c>
      <c r="B278">
        <v>196</v>
      </c>
      <c r="K278" s="11" t="s">
        <v>8394</v>
      </c>
      <c r="L278">
        <v>0</v>
      </c>
    </row>
    <row r="279" spans="1:12" x14ac:dyDescent="0.3">
      <c r="A279" s="12" t="s">
        <v>8219</v>
      </c>
      <c r="B279">
        <v>229</v>
      </c>
      <c r="K279" s="11" t="s">
        <v>8394</v>
      </c>
      <c r="L279">
        <v>0</v>
      </c>
    </row>
    <row r="280" spans="1:12" x14ac:dyDescent="0.3">
      <c r="A280" s="12" t="s">
        <v>8219</v>
      </c>
      <c r="B280">
        <v>67</v>
      </c>
      <c r="K280" s="11" t="s">
        <v>8394</v>
      </c>
      <c r="L280">
        <v>1</v>
      </c>
    </row>
    <row r="281" spans="1:12" x14ac:dyDescent="0.3">
      <c r="A281" s="12" t="s">
        <v>8219</v>
      </c>
      <c r="B281">
        <v>95</v>
      </c>
      <c r="K281" s="11" t="s">
        <v>8394</v>
      </c>
      <c r="L281">
        <v>0</v>
      </c>
    </row>
    <row r="282" spans="1:12" x14ac:dyDescent="0.3">
      <c r="A282" s="12" t="s">
        <v>8219</v>
      </c>
      <c r="B282">
        <v>62</v>
      </c>
      <c r="K282" s="11" t="s">
        <v>8394</v>
      </c>
      <c r="L282">
        <v>2</v>
      </c>
    </row>
    <row r="283" spans="1:12" x14ac:dyDescent="0.3">
      <c r="A283" s="12" t="s">
        <v>8219</v>
      </c>
      <c r="B283">
        <v>73</v>
      </c>
      <c r="K283" s="11" t="s">
        <v>8394</v>
      </c>
      <c r="L283">
        <v>1</v>
      </c>
    </row>
    <row r="284" spans="1:12" x14ac:dyDescent="0.3">
      <c r="A284" s="12" t="s">
        <v>8219</v>
      </c>
      <c r="B284">
        <v>43</v>
      </c>
      <c r="K284" s="11" t="s">
        <v>8394</v>
      </c>
      <c r="L284">
        <v>2</v>
      </c>
    </row>
    <row r="285" spans="1:12" x14ac:dyDescent="0.3">
      <c r="A285" s="12" t="s">
        <v>8219</v>
      </c>
      <c r="B285">
        <v>70</v>
      </c>
      <c r="K285" s="11" t="s">
        <v>8394</v>
      </c>
      <c r="L285">
        <v>2</v>
      </c>
    </row>
    <row r="286" spans="1:12" x14ac:dyDescent="0.3">
      <c r="A286" s="12" t="s">
        <v>8219</v>
      </c>
      <c r="B286">
        <v>271</v>
      </c>
      <c r="K286" s="11" t="s">
        <v>8394</v>
      </c>
      <c r="L286">
        <v>4</v>
      </c>
    </row>
    <row r="287" spans="1:12" x14ac:dyDescent="0.3">
      <c r="A287" s="12" t="s">
        <v>8219</v>
      </c>
      <c r="B287">
        <v>55</v>
      </c>
      <c r="K287" s="11" t="s">
        <v>8394</v>
      </c>
      <c r="L287">
        <v>0</v>
      </c>
    </row>
    <row r="288" spans="1:12" x14ac:dyDescent="0.3">
      <c r="A288" s="12" t="s">
        <v>8219</v>
      </c>
      <c r="B288">
        <v>35</v>
      </c>
      <c r="K288" s="11" t="s">
        <v>8394</v>
      </c>
      <c r="L288">
        <v>0</v>
      </c>
    </row>
    <row r="289" spans="1:12" x14ac:dyDescent="0.3">
      <c r="A289" s="12" t="s">
        <v>8219</v>
      </c>
      <c r="B289">
        <v>22</v>
      </c>
      <c r="K289" s="11" t="s">
        <v>8394</v>
      </c>
      <c r="L289">
        <v>0</v>
      </c>
    </row>
    <row r="290" spans="1:12" x14ac:dyDescent="0.3">
      <c r="A290" s="12" t="s">
        <v>8219</v>
      </c>
      <c r="B290">
        <v>38</v>
      </c>
      <c r="K290" s="11" t="s">
        <v>8394</v>
      </c>
      <c r="L290">
        <v>0</v>
      </c>
    </row>
    <row r="291" spans="1:12" x14ac:dyDescent="0.3">
      <c r="A291" s="12" t="s">
        <v>8219</v>
      </c>
      <c r="B291">
        <v>15</v>
      </c>
      <c r="K291" s="11" t="s">
        <v>8394</v>
      </c>
      <c r="L291">
        <v>0</v>
      </c>
    </row>
    <row r="292" spans="1:12" x14ac:dyDescent="0.3">
      <c r="A292" s="12" t="s">
        <v>8219</v>
      </c>
      <c r="B292">
        <v>7</v>
      </c>
      <c r="K292" s="11" t="s">
        <v>8394</v>
      </c>
      <c r="L292">
        <v>0</v>
      </c>
    </row>
    <row r="293" spans="1:12" x14ac:dyDescent="0.3">
      <c r="A293" s="12" t="s">
        <v>8219</v>
      </c>
      <c r="B293">
        <v>241</v>
      </c>
      <c r="K293" s="11" t="s">
        <v>8394</v>
      </c>
      <c r="L293">
        <v>0</v>
      </c>
    </row>
    <row r="294" spans="1:12" x14ac:dyDescent="0.3">
      <c r="A294" s="12" t="s">
        <v>8219</v>
      </c>
      <c r="B294">
        <v>55</v>
      </c>
      <c r="K294" s="11" t="s">
        <v>8394</v>
      </c>
      <c r="L294">
        <v>12</v>
      </c>
    </row>
    <row r="295" spans="1:12" x14ac:dyDescent="0.3">
      <c r="A295" s="12" t="s">
        <v>8219</v>
      </c>
      <c r="B295">
        <v>171</v>
      </c>
      <c r="K295" s="11" t="s">
        <v>8394</v>
      </c>
      <c r="L295">
        <v>2</v>
      </c>
    </row>
    <row r="296" spans="1:12" x14ac:dyDescent="0.3">
      <c r="A296" s="12" t="s">
        <v>8219</v>
      </c>
      <c r="B296">
        <v>208</v>
      </c>
      <c r="K296" s="11" t="s">
        <v>8394</v>
      </c>
      <c r="L296">
        <v>1501</v>
      </c>
    </row>
    <row r="297" spans="1:12" x14ac:dyDescent="0.3">
      <c r="A297" s="12" t="s">
        <v>8219</v>
      </c>
      <c r="B297">
        <v>21</v>
      </c>
      <c r="K297" s="11" t="s">
        <v>8394</v>
      </c>
      <c r="L297">
        <v>52</v>
      </c>
    </row>
    <row r="298" spans="1:12" x14ac:dyDescent="0.3">
      <c r="A298" s="12" t="s">
        <v>8219</v>
      </c>
      <c r="B298">
        <v>25</v>
      </c>
      <c r="K298" s="11" t="s">
        <v>8394</v>
      </c>
      <c r="L298">
        <v>23</v>
      </c>
    </row>
    <row r="299" spans="1:12" x14ac:dyDescent="0.3">
      <c r="A299" s="12" t="s">
        <v>8219</v>
      </c>
      <c r="B299">
        <v>52</v>
      </c>
      <c r="K299" s="11" t="s">
        <v>8394</v>
      </c>
      <c r="L299">
        <v>535</v>
      </c>
    </row>
    <row r="300" spans="1:12" x14ac:dyDescent="0.3">
      <c r="A300" s="12" t="s">
        <v>8219</v>
      </c>
      <c r="B300">
        <v>104</v>
      </c>
      <c r="K300" s="11" t="s">
        <v>8394</v>
      </c>
      <c r="L300">
        <v>3</v>
      </c>
    </row>
    <row r="301" spans="1:12" x14ac:dyDescent="0.3">
      <c r="A301" s="12" t="s">
        <v>8219</v>
      </c>
      <c r="B301">
        <v>73</v>
      </c>
      <c r="K301" s="11" t="s">
        <v>8394</v>
      </c>
      <c r="L301">
        <v>6</v>
      </c>
    </row>
    <row r="302" spans="1:12" x14ac:dyDescent="0.3">
      <c r="A302" s="12" t="s">
        <v>8219</v>
      </c>
      <c r="B302">
        <v>34</v>
      </c>
      <c r="K302" s="11" t="s">
        <v>8394</v>
      </c>
      <c r="L302">
        <v>3</v>
      </c>
    </row>
    <row r="303" spans="1:12" x14ac:dyDescent="0.3">
      <c r="A303" s="12" t="s">
        <v>8219</v>
      </c>
      <c r="B303">
        <v>56</v>
      </c>
      <c r="K303" s="11" t="s">
        <v>8394</v>
      </c>
      <c r="L303">
        <v>5</v>
      </c>
    </row>
    <row r="304" spans="1:12" x14ac:dyDescent="0.3">
      <c r="A304" s="12" t="s">
        <v>8219</v>
      </c>
      <c r="B304">
        <v>31</v>
      </c>
      <c r="K304" s="11" t="s">
        <v>8394</v>
      </c>
      <c r="L304">
        <v>17</v>
      </c>
    </row>
    <row r="305" spans="1:12" x14ac:dyDescent="0.3">
      <c r="A305" s="12" t="s">
        <v>8219</v>
      </c>
      <c r="B305">
        <v>84</v>
      </c>
      <c r="K305" s="11" t="s">
        <v>8394</v>
      </c>
      <c r="L305">
        <v>11</v>
      </c>
    </row>
    <row r="306" spans="1:12" x14ac:dyDescent="0.3">
      <c r="A306" s="12" t="s">
        <v>8219</v>
      </c>
      <c r="B306">
        <v>130</v>
      </c>
      <c r="K306" s="11" t="s">
        <v>8394</v>
      </c>
      <c r="L306">
        <v>70</v>
      </c>
    </row>
    <row r="307" spans="1:12" x14ac:dyDescent="0.3">
      <c r="A307" s="12" t="s">
        <v>8219</v>
      </c>
      <c r="B307">
        <v>12</v>
      </c>
      <c r="K307" s="11" t="s">
        <v>8394</v>
      </c>
      <c r="L307">
        <v>6</v>
      </c>
    </row>
    <row r="308" spans="1:12" x14ac:dyDescent="0.3">
      <c r="A308" s="12" t="s">
        <v>8219</v>
      </c>
      <c r="B308">
        <v>23</v>
      </c>
      <c r="K308" s="11" t="s">
        <v>8394</v>
      </c>
      <c r="L308">
        <v>43</v>
      </c>
    </row>
    <row r="309" spans="1:12" x14ac:dyDescent="0.3">
      <c r="A309" s="12" t="s">
        <v>8219</v>
      </c>
      <c r="B309">
        <v>158</v>
      </c>
      <c r="K309" s="11" t="s">
        <v>8394</v>
      </c>
      <c r="L309">
        <v>152</v>
      </c>
    </row>
    <row r="310" spans="1:12" x14ac:dyDescent="0.3">
      <c r="A310" s="12" t="s">
        <v>8219</v>
      </c>
      <c r="B310">
        <v>30</v>
      </c>
      <c r="K310" s="11" t="s">
        <v>8394</v>
      </c>
      <c r="L310">
        <v>59</v>
      </c>
    </row>
    <row r="311" spans="1:12" x14ac:dyDescent="0.3">
      <c r="A311" s="12" t="s">
        <v>8219</v>
      </c>
      <c r="B311">
        <v>18</v>
      </c>
      <c r="K311" s="11" t="s">
        <v>8394</v>
      </c>
      <c r="L311">
        <v>4</v>
      </c>
    </row>
    <row r="312" spans="1:12" x14ac:dyDescent="0.3">
      <c r="A312" s="12" t="s">
        <v>8219</v>
      </c>
      <c r="B312">
        <v>29</v>
      </c>
      <c r="K312" s="11" t="s">
        <v>8394</v>
      </c>
      <c r="L312">
        <v>10</v>
      </c>
    </row>
    <row r="313" spans="1:12" x14ac:dyDescent="0.3">
      <c r="A313" s="12" t="s">
        <v>8219</v>
      </c>
      <c r="B313">
        <v>31</v>
      </c>
      <c r="K313" s="11" t="s">
        <v>8394</v>
      </c>
      <c r="L313">
        <v>5</v>
      </c>
    </row>
    <row r="314" spans="1:12" x14ac:dyDescent="0.3">
      <c r="A314" s="12" t="s">
        <v>8219</v>
      </c>
      <c r="B314">
        <v>173</v>
      </c>
      <c r="K314" s="11" t="s">
        <v>8394</v>
      </c>
      <c r="L314">
        <v>58</v>
      </c>
    </row>
    <row r="315" spans="1:12" x14ac:dyDescent="0.3">
      <c r="A315" s="12" t="s">
        <v>8219</v>
      </c>
      <c r="B315">
        <v>17</v>
      </c>
      <c r="K315" s="11" t="s">
        <v>8394</v>
      </c>
      <c r="L315">
        <v>8</v>
      </c>
    </row>
    <row r="316" spans="1:12" x14ac:dyDescent="0.3">
      <c r="A316" s="12" t="s">
        <v>8219</v>
      </c>
      <c r="B316">
        <v>48</v>
      </c>
      <c r="K316" s="11" t="s">
        <v>8394</v>
      </c>
      <c r="L316">
        <v>3</v>
      </c>
    </row>
    <row r="317" spans="1:12" x14ac:dyDescent="0.3">
      <c r="A317" s="12" t="s">
        <v>8219</v>
      </c>
      <c r="B317">
        <v>59</v>
      </c>
      <c r="K317" s="11" t="s">
        <v>8394</v>
      </c>
      <c r="L317">
        <v>0</v>
      </c>
    </row>
    <row r="318" spans="1:12" x14ac:dyDescent="0.3">
      <c r="A318" s="12" t="s">
        <v>8219</v>
      </c>
      <c r="B318">
        <v>39</v>
      </c>
      <c r="K318" s="11" t="s">
        <v>8394</v>
      </c>
      <c r="L318">
        <v>11</v>
      </c>
    </row>
    <row r="319" spans="1:12" x14ac:dyDescent="0.3">
      <c r="A319" s="12" t="s">
        <v>8219</v>
      </c>
      <c r="B319">
        <v>59</v>
      </c>
      <c r="K319" s="11" t="s">
        <v>8394</v>
      </c>
      <c r="L319">
        <v>20</v>
      </c>
    </row>
    <row r="320" spans="1:12" x14ac:dyDescent="0.3">
      <c r="A320" s="12" t="s">
        <v>8219</v>
      </c>
      <c r="B320">
        <v>60</v>
      </c>
      <c r="K320" s="11" t="s">
        <v>8394</v>
      </c>
      <c r="L320">
        <v>3</v>
      </c>
    </row>
    <row r="321" spans="1:12" x14ac:dyDescent="0.3">
      <c r="A321" s="12" t="s">
        <v>8219</v>
      </c>
      <c r="B321">
        <v>20</v>
      </c>
      <c r="K321" s="11" t="s">
        <v>8394</v>
      </c>
      <c r="L321">
        <v>0</v>
      </c>
    </row>
    <row r="322" spans="1:12" x14ac:dyDescent="0.3">
      <c r="A322" s="12" t="s">
        <v>8219</v>
      </c>
      <c r="B322">
        <v>2</v>
      </c>
      <c r="K322" s="11" t="s">
        <v>8394</v>
      </c>
      <c r="L322">
        <v>0</v>
      </c>
    </row>
    <row r="323" spans="1:12" x14ac:dyDescent="0.3">
      <c r="A323" s="12" t="s">
        <v>8219</v>
      </c>
      <c r="B323">
        <v>315</v>
      </c>
      <c r="K323" s="11" t="s">
        <v>8394</v>
      </c>
      <c r="L323">
        <v>0</v>
      </c>
    </row>
    <row r="324" spans="1:12" x14ac:dyDescent="0.3">
      <c r="A324" s="12" t="s">
        <v>8219</v>
      </c>
      <c r="B324">
        <v>2174</v>
      </c>
      <c r="K324" s="11" t="s">
        <v>8394</v>
      </c>
      <c r="L324">
        <v>1</v>
      </c>
    </row>
    <row r="325" spans="1:12" x14ac:dyDescent="0.3">
      <c r="A325" s="12" t="s">
        <v>8219</v>
      </c>
      <c r="B325">
        <v>152</v>
      </c>
      <c r="K325" s="11" t="s">
        <v>8394</v>
      </c>
      <c r="L325">
        <v>2</v>
      </c>
    </row>
    <row r="326" spans="1:12" x14ac:dyDescent="0.3">
      <c r="A326" s="12" t="s">
        <v>8219</v>
      </c>
      <c r="B326">
        <v>1021</v>
      </c>
      <c r="K326" s="11" t="s">
        <v>8394</v>
      </c>
      <c r="L326">
        <v>348</v>
      </c>
    </row>
    <row r="327" spans="1:12" x14ac:dyDescent="0.3">
      <c r="A327" s="12" t="s">
        <v>8219</v>
      </c>
      <c r="B327">
        <v>237</v>
      </c>
      <c r="K327" s="11" t="s">
        <v>8394</v>
      </c>
      <c r="L327">
        <v>4</v>
      </c>
    </row>
    <row r="328" spans="1:12" x14ac:dyDescent="0.3">
      <c r="A328" s="12" t="s">
        <v>8219</v>
      </c>
      <c r="B328">
        <v>27</v>
      </c>
      <c r="K328" s="11" t="s">
        <v>8394</v>
      </c>
      <c r="L328">
        <v>0</v>
      </c>
    </row>
    <row r="329" spans="1:12" x14ac:dyDescent="0.3">
      <c r="A329" s="12" t="s">
        <v>8219</v>
      </c>
      <c r="B329">
        <v>17</v>
      </c>
      <c r="K329" s="11" t="s">
        <v>8394</v>
      </c>
      <c r="L329">
        <v>17</v>
      </c>
    </row>
    <row r="330" spans="1:12" x14ac:dyDescent="0.3">
      <c r="A330" s="12" t="s">
        <v>8219</v>
      </c>
      <c r="B330">
        <v>27</v>
      </c>
      <c r="K330" s="11" t="s">
        <v>8394</v>
      </c>
      <c r="L330">
        <v>0</v>
      </c>
    </row>
    <row r="331" spans="1:12" x14ac:dyDescent="0.3">
      <c r="A331" s="12" t="s">
        <v>8219</v>
      </c>
      <c r="B331">
        <v>82</v>
      </c>
      <c r="K331" s="11" t="s">
        <v>8394</v>
      </c>
      <c r="L331">
        <v>1</v>
      </c>
    </row>
    <row r="332" spans="1:12" x14ac:dyDescent="0.3">
      <c r="A332" s="12" t="s">
        <v>8219</v>
      </c>
      <c r="B332">
        <v>48</v>
      </c>
      <c r="K332" s="11" t="s">
        <v>8394</v>
      </c>
      <c r="L332">
        <v>15</v>
      </c>
    </row>
    <row r="333" spans="1:12" x14ac:dyDescent="0.3">
      <c r="A333" s="12" t="s">
        <v>8219</v>
      </c>
      <c r="B333">
        <v>105</v>
      </c>
      <c r="K333" s="11" t="s">
        <v>8394</v>
      </c>
      <c r="L333">
        <v>10</v>
      </c>
    </row>
    <row r="334" spans="1:12" x14ac:dyDescent="0.3">
      <c r="A334" s="12" t="s">
        <v>8219</v>
      </c>
      <c r="B334">
        <v>28</v>
      </c>
      <c r="K334" s="11" t="s">
        <v>8394</v>
      </c>
      <c r="L334">
        <v>3</v>
      </c>
    </row>
    <row r="335" spans="1:12" x14ac:dyDescent="0.3">
      <c r="A335" s="12" t="s">
        <v>8219</v>
      </c>
      <c r="B335">
        <v>1107</v>
      </c>
      <c r="K335" s="11" t="s">
        <v>8394</v>
      </c>
      <c r="L335">
        <v>0</v>
      </c>
    </row>
    <row r="336" spans="1:12" x14ac:dyDescent="0.3">
      <c r="A336" s="12" t="s">
        <v>8219</v>
      </c>
      <c r="B336">
        <v>1013</v>
      </c>
      <c r="K336" s="11" t="s">
        <v>8394</v>
      </c>
      <c r="L336">
        <v>0</v>
      </c>
    </row>
    <row r="337" spans="1:12" x14ac:dyDescent="0.3">
      <c r="A337" s="12" t="s">
        <v>8219</v>
      </c>
      <c r="B337">
        <v>274</v>
      </c>
      <c r="K337" s="11" t="s">
        <v>8394</v>
      </c>
      <c r="L337">
        <v>0</v>
      </c>
    </row>
    <row r="338" spans="1:12" x14ac:dyDescent="0.3">
      <c r="A338" s="12" t="s">
        <v>8219</v>
      </c>
      <c r="B338">
        <v>87</v>
      </c>
      <c r="K338" s="11" t="s">
        <v>8394</v>
      </c>
      <c r="L338">
        <v>0</v>
      </c>
    </row>
    <row r="339" spans="1:12" x14ac:dyDescent="0.3">
      <c r="A339" s="12" t="s">
        <v>8219</v>
      </c>
      <c r="B339">
        <v>99</v>
      </c>
      <c r="K339" s="11" t="s">
        <v>8394</v>
      </c>
      <c r="L339">
        <v>46</v>
      </c>
    </row>
    <row r="340" spans="1:12" x14ac:dyDescent="0.3">
      <c r="A340" s="12" t="s">
        <v>8219</v>
      </c>
      <c r="B340">
        <v>276</v>
      </c>
      <c r="K340" s="11" t="s">
        <v>8394</v>
      </c>
      <c r="L340">
        <v>14</v>
      </c>
    </row>
    <row r="341" spans="1:12" x14ac:dyDescent="0.3">
      <c r="A341" s="12" t="s">
        <v>8219</v>
      </c>
      <c r="B341">
        <v>21</v>
      </c>
      <c r="K341" s="11" t="s">
        <v>8394</v>
      </c>
      <c r="L341">
        <v>1</v>
      </c>
    </row>
    <row r="342" spans="1:12" x14ac:dyDescent="0.3">
      <c r="A342" s="12" t="s">
        <v>8219</v>
      </c>
      <c r="B342">
        <v>41</v>
      </c>
      <c r="K342" s="11" t="s">
        <v>8394</v>
      </c>
      <c r="L342">
        <v>0</v>
      </c>
    </row>
    <row r="343" spans="1:12" x14ac:dyDescent="0.3">
      <c r="A343" s="12" t="s">
        <v>8219</v>
      </c>
      <c r="B343">
        <v>119</v>
      </c>
      <c r="K343" s="11" t="s">
        <v>8394</v>
      </c>
      <c r="L343">
        <v>17</v>
      </c>
    </row>
    <row r="344" spans="1:12" x14ac:dyDescent="0.3">
      <c r="A344" s="12" t="s">
        <v>8219</v>
      </c>
      <c r="B344">
        <v>153</v>
      </c>
      <c r="K344" s="11" t="s">
        <v>8394</v>
      </c>
      <c r="L344">
        <v>1</v>
      </c>
    </row>
    <row r="345" spans="1:12" x14ac:dyDescent="0.3">
      <c r="A345" s="12" t="s">
        <v>8219</v>
      </c>
      <c r="B345">
        <v>100</v>
      </c>
      <c r="K345" s="11" t="s">
        <v>8394</v>
      </c>
      <c r="L345">
        <v>0</v>
      </c>
    </row>
    <row r="346" spans="1:12" x14ac:dyDescent="0.3">
      <c r="A346" s="12" t="s">
        <v>8219</v>
      </c>
      <c r="B346">
        <v>143</v>
      </c>
      <c r="K346" s="11" t="s">
        <v>8394</v>
      </c>
      <c r="L346">
        <v>0</v>
      </c>
    </row>
    <row r="347" spans="1:12" x14ac:dyDescent="0.3">
      <c r="A347" s="12" t="s">
        <v>8219</v>
      </c>
      <c r="B347">
        <v>140</v>
      </c>
      <c r="K347" s="11" t="s">
        <v>8394</v>
      </c>
      <c r="L347">
        <v>0</v>
      </c>
    </row>
    <row r="348" spans="1:12" x14ac:dyDescent="0.3">
      <c r="A348" s="12" t="s">
        <v>8219</v>
      </c>
      <c r="B348">
        <v>35</v>
      </c>
      <c r="K348" s="11" t="s">
        <v>8394</v>
      </c>
      <c r="L348">
        <v>0</v>
      </c>
    </row>
    <row r="349" spans="1:12" x14ac:dyDescent="0.3">
      <c r="A349" s="12" t="s">
        <v>8219</v>
      </c>
      <c r="B349">
        <v>149</v>
      </c>
      <c r="K349" s="11" t="s">
        <v>8394</v>
      </c>
      <c r="L349">
        <v>0</v>
      </c>
    </row>
    <row r="350" spans="1:12" x14ac:dyDescent="0.3">
      <c r="A350" s="12" t="s">
        <v>8219</v>
      </c>
      <c r="B350">
        <v>130</v>
      </c>
      <c r="K350" s="11" t="s">
        <v>8394</v>
      </c>
      <c r="L350">
        <v>2</v>
      </c>
    </row>
    <row r="351" spans="1:12" x14ac:dyDescent="0.3">
      <c r="A351" s="12" t="s">
        <v>8219</v>
      </c>
      <c r="B351">
        <v>120</v>
      </c>
      <c r="K351" s="11" t="s">
        <v>8394</v>
      </c>
      <c r="L351">
        <v>0</v>
      </c>
    </row>
    <row r="352" spans="1:12" x14ac:dyDescent="0.3">
      <c r="A352" s="12" t="s">
        <v>8219</v>
      </c>
      <c r="B352">
        <v>265</v>
      </c>
      <c r="K352" s="11" t="s">
        <v>8394</v>
      </c>
      <c r="L352">
        <v>1</v>
      </c>
    </row>
    <row r="353" spans="1:12" x14ac:dyDescent="0.3">
      <c r="A353" s="12" t="s">
        <v>8219</v>
      </c>
      <c r="B353">
        <v>71</v>
      </c>
      <c r="K353" s="11" t="s">
        <v>8394</v>
      </c>
      <c r="L353">
        <v>10</v>
      </c>
    </row>
    <row r="354" spans="1:12" x14ac:dyDescent="0.3">
      <c r="A354" s="12" t="s">
        <v>8219</v>
      </c>
      <c r="B354">
        <v>13</v>
      </c>
      <c r="K354" s="11" t="s">
        <v>8394</v>
      </c>
      <c r="L354">
        <v>0</v>
      </c>
    </row>
    <row r="355" spans="1:12" x14ac:dyDescent="0.3">
      <c r="A355" s="12" t="s">
        <v>8219</v>
      </c>
      <c r="B355">
        <v>169</v>
      </c>
      <c r="K355" s="11" t="s">
        <v>8394</v>
      </c>
      <c r="L355">
        <v>7</v>
      </c>
    </row>
    <row r="356" spans="1:12" x14ac:dyDescent="0.3">
      <c r="A356" s="12" t="s">
        <v>8219</v>
      </c>
      <c r="B356">
        <v>57</v>
      </c>
      <c r="K356" s="11" t="s">
        <v>8394</v>
      </c>
      <c r="L356">
        <v>0</v>
      </c>
    </row>
    <row r="357" spans="1:12" x14ac:dyDescent="0.3">
      <c r="A357" s="12" t="s">
        <v>8219</v>
      </c>
      <c r="B357">
        <v>229</v>
      </c>
      <c r="K357" s="11" t="s">
        <v>8394</v>
      </c>
      <c r="L357">
        <v>1</v>
      </c>
    </row>
    <row r="358" spans="1:12" x14ac:dyDescent="0.3">
      <c r="A358" s="12" t="s">
        <v>8219</v>
      </c>
      <c r="B358">
        <v>108</v>
      </c>
      <c r="K358" s="11" t="s">
        <v>8394</v>
      </c>
      <c r="L358">
        <v>2</v>
      </c>
    </row>
    <row r="359" spans="1:12" x14ac:dyDescent="0.3">
      <c r="A359" s="12" t="s">
        <v>8219</v>
      </c>
      <c r="B359">
        <v>108</v>
      </c>
      <c r="K359" s="11" t="s">
        <v>8394</v>
      </c>
      <c r="L359">
        <v>3</v>
      </c>
    </row>
    <row r="360" spans="1:12" x14ac:dyDescent="0.3">
      <c r="A360" s="12" t="s">
        <v>8219</v>
      </c>
      <c r="B360">
        <v>41</v>
      </c>
      <c r="K360" s="11" t="s">
        <v>8394</v>
      </c>
      <c r="L360">
        <v>10</v>
      </c>
    </row>
    <row r="361" spans="1:12" x14ac:dyDescent="0.3">
      <c r="A361" s="12" t="s">
        <v>8219</v>
      </c>
      <c r="B361">
        <v>139</v>
      </c>
      <c r="K361" s="11" t="s">
        <v>8394</v>
      </c>
      <c r="L361">
        <v>10</v>
      </c>
    </row>
    <row r="362" spans="1:12" x14ac:dyDescent="0.3">
      <c r="A362" s="12" t="s">
        <v>8219</v>
      </c>
      <c r="B362">
        <v>19</v>
      </c>
      <c r="K362" s="11" t="s">
        <v>8394</v>
      </c>
      <c r="L362">
        <v>1</v>
      </c>
    </row>
    <row r="363" spans="1:12" x14ac:dyDescent="0.3">
      <c r="A363" s="12" t="s">
        <v>8219</v>
      </c>
      <c r="B363">
        <v>94</v>
      </c>
      <c r="K363" s="11" t="s">
        <v>8394</v>
      </c>
      <c r="L363">
        <v>0</v>
      </c>
    </row>
    <row r="364" spans="1:12" x14ac:dyDescent="0.3">
      <c r="A364" s="12" t="s">
        <v>8219</v>
      </c>
      <c r="B364">
        <v>23</v>
      </c>
      <c r="K364" s="11" t="s">
        <v>8394</v>
      </c>
      <c r="L364">
        <v>0</v>
      </c>
    </row>
    <row r="365" spans="1:12" x14ac:dyDescent="0.3">
      <c r="A365" s="12" t="s">
        <v>8219</v>
      </c>
      <c r="B365">
        <v>15</v>
      </c>
      <c r="K365" s="11" t="s">
        <v>8394</v>
      </c>
      <c r="L365">
        <v>0</v>
      </c>
    </row>
    <row r="366" spans="1:12" x14ac:dyDescent="0.3">
      <c r="A366" s="12" t="s">
        <v>8219</v>
      </c>
      <c r="B366">
        <v>62</v>
      </c>
      <c r="K366" s="11" t="s">
        <v>8394</v>
      </c>
      <c r="L366">
        <v>26</v>
      </c>
    </row>
    <row r="367" spans="1:12" x14ac:dyDescent="0.3">
      <c r="A367" s="12" t="s">
        <v>8219</v>
      </c>
      <c r="B367">
        <v>74</v>
      </c>
      <c r="K367" s="11" t="s">
        <v>8394</v>
      </c>
      <c r="L367">
        <v>0</v>
      </c>
    </row>
    <row r="368" spans="1:12" x14ac:dyDescent="0.3">
      <c r="A368" s="12" t="s">
        <v>8219</v>
      </c>
      <c r="B368">
        <v>97</v>
      </c>
      <c r="K368" s="11" t="s">
        <v>8394</v>
      </c>
      <c r="L368">
        <v>7</v>
      </c>
    </row>
    <row r="369" spans="1:12" x14ac:dyDescent="0.3">
      <c r="A369" s="12" t="s">
        <v>8219</v>
      </c>
      <c r="B369">
        <v>55</v>
      </c>
      <c r="K369" s="11" t="s">
        <v>8394</v>
      </c>
      <c r="L369">
        <v>0</v>
      </c>
    </row>
    <row r="370" spans="1:12" x14ac:dyDescent="0.3">
      <c r="A370" s="12" t="s">
        <v>8219</v>
      </c>
      <c r="B370">
        <v>44</v>
      </c>
      <c r="K370" s="11" t="s">
        <v>8394</v>
      </c>
      <c r="L370">
        <v>2</v>
      </c>
    </row>
    <row r="371" spans="1:12" x14ac:dyDescent="0.3">
      <c r="A371" s="12" t="s">
        <v>8219</v>
      </c>
      <c r="B371">
        <v>110</v>
      </c>
      <c r="K371" s="11" t="s">
        <v>8394</v>
      </c>
      <c r="L371">
        <v>13</v>
      </c>
    </row>
    <row r="372" spans="1:12" x14ac:dyDescent="0.3">
      <c r="A372" s="12" t="s">
        <v>8219</v>
      </c>
      <c r="B372">
        <v>59</v>
      </c>
      <c r="K372" s="11" t="s">
        <v>8394</v>
      </c>
      <c r="L372">
        <v>4</v>
      </c>
    </row>
    <row r="373" spans="1:12" x14ac:dyDescent="0.3">
      <c r="A373" s="12" t="s">
        <v>8219</v>
      </c>
      <c r="B373">
        <v>62</v>
      </c>
      <c r="K373" s="11" t="s">
        <v>8394</v>
      </c>
      <c r="L373">
        <v>0</v>
      </c>
    </row>
    <row r="374" spans="1:12" x14ac:dyDescent="0.3">
      <c r="A374" s="12" t="s">
        <v>8219</v>
      </c>
      <c r="B374">
        <v>105</v>
      </c>
      <c r="K374" s="11" t="s">
        <v>8394</v>
      </c>
      <c r="L374">
        <v>12</v>
      </c>
    </row>
    <row r="375" spans="1:12" x14ac:dyDescent="0.3">
      <c r="A375" s="12" t="s">
        <v>8219</v>
      </c>
      <c r="B375">
        <v>26</v>
      </c>
      <c r="K375" s="11" t="s">
        <v>8394</v>
      </c>
      <c r="L375">
        <v>2</v>
      </c>
    </row>
    <row r="376" spans="1:12" x14ac:dyDescent="0.3">
      <c r="A376" s="12" t="s">
        <v>8219</v>
      </c>
      <c r="B376">
        <v>49</v>
      </c>
      <c r="K376" s="11" t="s">
        <v>8394</v>
      </c>
      <c r="L376">
        <v>10</v>
      </c>
    </row>
    <row r="377" spans="1:12" x14ac:dyDescent="0.3">
      <c r="A377" s="12" t="s">
        <v>8219</v>
      </c>
      <c r="B377">
        <v>68</v>
      </c>
      <c r="K377" s="11" t="s">
        <v>8394</v>
      </c>
      <c r="L377">
        <v>0</v>
      </c>
    </row>
    <row r="378" spans="1:12" x14ac:dyDescent="0.3">
      <c r="A378" s="12" t="s">
        <v>8219</v>
      </c>
      <c r="B378">
        <v>22</v>
      </c>
      <c r="K378" s="11" t="s">
        <v>8394</v>
      </c>
      <c r="L378">
        <v>5</v>
      </c>
    </row>
    <row r="379" spans="1:12" x14ac:dyDescent="0.3">
      <c r="A379" s="12" t="s">
        <v>8219</v>
      </c>
      <c r="B379">
        <v>18</v>
      </c>
      <c r="K379" s="11" t="s">
        <v>8394</v>
      </c>
      <c r="L379">
        <v>0</v>
      </c>
    </row>
    <row r="380" spans="1:12" x14ac:dyDescent="0.3">
      <c r="A380" s="12" t="s">
        <v>8219</v>
      </c>
      <c r="B380">
        <v>19</v>
      </c>
      <c r="K380" s="11" t="s">
        <v>8394</v>
      </c>
      <c r="L380">
        <v>5</v>
      </c>
    </row>
    <row r="381" spans="1:12" x14ac:dyDescent="0.3">
      <c r="A381" s="12" t="s">
        <v>8219</v>
      </c>
      <c r="B381">
        <v>99</v>
      </c>
      <c r="K381" s="11" t="s">
        <v>8394</v>
      </c>
      <c r="L381">
        <v>1</v>
      </c>
    </row>
    <row r="382" spans="1:12" x14ac:dyDescent="0.3">
      <c r="A382" s="12" t="s">
        <v>8219</v>
      </c>
      <c r="B382">
        <v>27</v>
      </c>
      <c r="K382" s="11" t="s">
        <v>8394</v>
      </c>
      <c r="L382">
        <v>3</v>
      </c>
    </row>
    <row r="383" spans="1:12" x14ac:dyDescent="0.3">
      <c r="A383" s="12" t="s">
        <v>8219</v>
      </c>
      <c r="B383">
        <v>25</v>
      </c>
      <c r="K383" s="11" t="s">
        <v>8394</v>
      </c>
      <c r="L383">
        <v>3</v>
      </c>
    </row>
    <row r="384" spans="1:12" x14ac:dyDescent="0.3">
      <c r="A384" s="12" t="s">
        <v>8219</v>
      </c>
      <c r="B384">
        <v>14</v>
      </c>
      <c r="K384" s="11" t="s">
        <v>8394</v>
      </c>
      <c r="L384">
        <v>0</v>
      </c>
    </row>
    <row r="385" spans="1:12" x14ac:dyDescent="0.3">
      <c r="A385" s="12" t="s">
        <v>8219</v>
      </c>
      <c r="B385">
        <v>35</v>
      </c>
      <c r="K385" s="11" t="s">
        <v>8394</v>
      </c>
      <c r="L385">
        <v>3</v>
      </c>
    </row>
    <row r="386" spans="1:12" x14ac:dyDescent="0.3">
      <c r="A386" s="12" t="s">
        <v>8219</v>
      </c>
      <c r="B386">
        <v>10</v>
      </c>
      <c r="K386" s="11" t="s">
        <v>8394</v>
      </c>
      <c r="L386">
        <v>0</v>
      </c>
    </row>
    <row r="387" spans="1:12" x14ac:dyDescent="0.3">
      <c r="A387" s="12" t="s">
        <v>8219</v>
      </c>
      <c r="B387">
        <v>29</v>
      </c>
      <c r="K387" s="11" t="s">
        <v>8394</v>
      </c>
      <c r="L387">
        <v>19</v>
      </c>
    </row>
    <row r="388" spans="1:12" x14ac:dyDescent="0.3">
      <c r="A388" s="12" t="s">
        <v>8219</v>
      </c>
      <c r="B388">
        <v>44</v>
      </c>
      <c r="K388" s="11" t="s">
        <v>8394</v>
      </c>
      <c r="L388">
        <v>8</v>
      </c>
    </row>
    <row r="389" spans="1:12" x14ac:dyDescent="0.3">
      <c r="A389" s="12" t="s">
        <v>8219</v>
      </c>
      <c r="B389">
        <v>17</v>
      </c>
      <c r="K389" s="11" t="s">
        <v>8394</v>
      </c>
      <c r="L389">
        <v>6</v>
      </c>
    </row>
    <row r="390" spans="1:12" x14ac:dyDescent="0.3">
      <c r="A390" s="12" t="s">
        <v>8219</v>
      </c>
      <c r="B390">
        <v>34</v>
      </c>
      <c r="K390" s="11" t="s">
        <v>8394</v>
      </c>
      <c r="L390">
        <v>0</v>
      </c>
    </row>
    <row r="391" spans="1:12" x14ac:dyDescent="0.3">
      <c r="A391" s="12" t="s">
        <v>8219</v>
      </c>
      <c r="B391">
        <v>14</v>
      </c>
      <c r="K391" s="11" t="s">
        <v>8394</v>
      </c>
      <c r="L391">
        <v>18</v>
      </c>
    </row>
    <row r="392" spans="1:12" x14ac:dyDescent="0.3">
      <c r="A392" s="12" t="s">
        <v>8219</v>
      </c>
      <c r="B392">
        <v>156</v>
      </c>
      <c r="K392" s="11" t="s">
        <v>8394</v>
      </c>
      <c r="L392">
        <v>7</v>
      </c>
    </row>
    <row r="393" spans="1:12" x14ac:dyDescent="0.3">
      <c r="A393" s="12" t="s">
        <v>8219</v>
      </c>
      <c r="B393">
        <v>128</v>
      </c>
      <c r="K393" s="11" t="s">
        <v>8394</v>
      </c>
      <c r="L393">
        <v>0</v>
      </c>
    </row>
    <row r="394" spans="1:12" x14ac:dyDescent="0.3">
      <c r="A394" s="12" t="s">
        <v>8219</v>
      </c>
      <c r="B394">
        <v>60</v>
      </c>
      <c r="K394" s="11" t="s">
        <v>8394</v>
      </c>
      <c r="L394">
        <v>8</v>
      </c>
    </row>
    <row r="395" spans="1:12" x14ac:dyDescent="0.3">
      <c r="A395" s="12" t="s">
        <v>8219</v>
      </c>
      <c r="B395">
        <v>32</v>
      </c>
      <c r="K395" s="11" t="s">
        <v>8394</v>
      </c>
      <c r="L395">
        <v>1293</v>
      </c>
    </row>
    <row r="396" spans="1:12" x14ac:dyDescent="0.3">
      <c r="A396" s="12" t="s">
        <v>8219</v>
      </c>
      <c r="B396">
        <v>53</v>
      </c>
      <c r="K396" s="11" t="s">
        <v>8394</v>
      </c>
      <c r="L396">
        <v>17</v>
      </c>
    </row>
    <row r="397" spans="1:12" x14ac:dyDescent="0.3">
      <c r="A397" s="12" t="s">
        <v>8219</v>
      </c>
      <c r="B397">
        <v>184</v>
      </c>
      <c r="K397" s="11" t="s">
        <v>8394</v>
      </c>
      <c r="L397">
        <v>0</v>
      </c>
    </row>
    <row r="398" spans="1:12" x14ac:dyDescent="0.3">
      <c r="A398" s="12" t="s">
        <v>8219</v>
      </c>
      <c r="B398">
        <v>90</v>
      </c>
      <c r="K398" s="11" t="s">
        <v>8394</v>
      </c>
      <c r="L398">
        <v>13</v>
      </c>
    </row>
    <row r="399" spans="1:12" x14ac:dyDescent="0.3">
      <c r="A399" s="12" t="s">
        <v>8219</v>
      </c>
      <c r="B399">
        <v>71</v>
      </c>
      <c r="K399" s="11" t="s">
        <v>8394</v>
      </c>
      <c r="L399">
        <v>0</v>
      </c>
    </row>
    <row r="400" spans="1:12" x14ac:dyDescent="0.3">
      <c r="A400" s="12" t="s">
        <v>8219</v>
      </c>
      <c r="B400">
        <v>87</v>
      </c>
      <c r="K400" s="11" t="s">
        <v>8394</v>
      </c>
      <c r="L400">
        <v>0</v>
      </c>
    </row>
    <row r="401" spans="1:12" x14ac:dyDescent="0.3">
      <c r="A401" s="12" t="s">
        <v>8219</v>
      </c>
      <c r="B401">
        <v>28</v>
      </c>
      <c r="K401" s="11" t="s">
        <v>8394</v>
      </c>
      <c r="L401">
        <v>33</v>
      </c>
    </row>
    <row r="402" spans="1:12" x14ac:dyDescent="0.3">
      <c r="A402" s="12" t="s">
        <v>8219</v>
      </c>
      <c r="B402">
        <v>56</v>
      </c>
      <c r="K402" s="11" t="s">
        <v>8394</v>
      </c>
      <c r="L402">
        <v>12</v>
      </c>
    </row>
    <row r="403" spans="1:12" x14ac:dyDescent="0.3">
      <c r="A403" s="12" t="s">
        <v>8219</v>
      </c>
      <c r="B403">
        <v>51</v>
      </c>
      <c r="K403" s="11" t="s">
        <v>8394</v>
      </c>
      <c r="L403">
        <v>1</v>
      </c>
    </row>
    <row r="404" spans="1:12" x14ac:dyDescent="0.3">
      <c r="A404" s="12" t="s">
        <v>8219</v>
      </c>
      <c r="B404">
        <v>75</v>
      </c>
      <c r="K404" s="11" t="s">
        <v>8394</v>
      </c>
      <c r="L404">
        <v>1</v>
      </c>
    </row>
    <row r="405" spans="1:12" x14ac:dyDescent="0.3">
      <c r="A405" s="12" t="s">
        <v>8219</v>
      </c>
      <c r="B405">
        <v>38</v>
      </c>
      <c r="K405" s="11" t="s">
        <v>8394</v>
      </c>
      <c r="L405">
        <v>1</v>
      </c>
    </row>
    <row r="406" spans="1:12" x14ac:dyDescent="0.3">
      <c r="A406" s="12" t="s">
        <v>8219</v>
      </c>
      <c r="B406">
        <v>18</v>
      </c>
      <c r="K406" s="11" t="s">
        <v>8394</v>
      </c>
      <c r="L406">
        <v>1</v>
      </c>
    </row>
    <row r="407" spans="1:12" x14ac:dyDescent="0.3">
      <c r="A407" s="12" t="s">
        <v>8219</v>
      </c>
      <c r="B407">
        <v>54</v>
      </c>
      <c r="K407" s="11" t="s">
        <v>8394</v>
      </c>
      <c r="L407">
        <v>84</v>
      </c>
    </row>
    <row r="408" spans="1:12" x14ac:dyDescent="0.3">
      <c r="A408" s="12" t="s">
        <v>8219</v>
      </c>
      <c r="B408">
        <v>71</v>
      </c>
      <c r="K408" s="11" t="s">
        <v>8394</v>
      </c>
      <c r="L408">
        <v>38</v>
      </c>
    </row>
    <row r="409" spans="1:12" x14ac:dyDescent="0.3">
      <c r="A409" s="12" t="s">
        <v>8219</v>
      </c>
      <c r="B409">
        <v>57</v>
      </c>
      <c r="K409" s="11" t="s">
        <v>8394</v>
      </c>
      <c r="L409">
        <v>1</v>
      </c>
    </row>
    <row r="410" spans="1:12" x14ac:dyDescent="0.3">
      <c r="A410" s="12" t="s">
        <v>8219</v>
      </c>
      <c r="B410">
        <v>43</v>
      </c>
      <c r="K410" s="11" t="s">
        <v>8394</v>
      </c>
      <c r="L410">
        <v>76</v>
      </c>
    </row>
    <row r="411" spans="1:12" x14ac:dyDescent="0.3">
      <c r="A411" s="12" t="s">
        <v>8219</v>
      </c>
      <c r="B411">
        <v>52</v>
      </c>
      <c r="K411" s="11" t="s">
        <v>8394</v>
      </c>
      <c r="L411">
        <v>3</v>
      </c>
    </row>
    <row r="412" spans="1:12" x14ac:dyDescent="0.3">
      <c r="A412" s="12" t="s">
        <v>8219</v>
      </c>
      <c r="B412">
        <v>27</v>
      </c>
      <c r="K412" s="11" t="s">
        <v>8394</v>
      </c>
      <c r="L412">
        <v>0</v>
      </c>
    </row>
    <row r="413" spans="1:12" x14ac:dyDescent="0.3">
      <c r="A413" s="12" t="s">
        <v>8219</v>
      </c>
      <c r="B413">
        <v>12</v>
      </c>
      <c r="K413" s="11" t="s">
        <v>8394</v>
      </c>
      <c r="L413">
        <v>2</v>
      </c>
    </row>
    <row r="414" spans="1:12" x14ac:dyDescent="0.3">
      <c r="A414" s="12" t="s">
        <v>8219</v>
      </c>
      <c r="B414">
        <v>33</v>
      </c>
      <c r="K414" s="11" t="s">
        <v>8394</v>
      </c>
      <c r="L414">
        <v>0</v>
      </c>
    </row>
    <row r="415" spans="1:12" x14ac:dyDescent="0.3">
      <c r="A415" s="12" t="s">
        <v>8219</v>
      </c>
      <c r="B415">
        <v>96</v>
      </c>
      <c r="K415" s="11" t="s">
        <v>8394</v>
      </c>
      <c r="L415">
        <v>0</v>
      </c>
    </row>
    <row r="416" spans="1:12" x14ac:dyDescent="0.3">
      <c r="A416" s="12" t="s">
        <v>8219</v>
      </c>
      <c r="B416">
        <v>28</v>
      </c>
      <c r="K416" s="11" t="s">
        <v>8394</v>
      </c>
      <c r="L416">
        <v>0</v>
      </c>
    </row>
    <row r="417" spans="1:12" x14ac:dyDescent="0.3">
      <c r="A417" s="12" t="s">
        <v>8219</v>
      </c>
      <c r="B417">
        <v>43</v>
      </c>
      <c r="K417" s="11" t="s">
        <v>8394</v>
      </c>
      <c r="L417">
        <v>2</v>
      </c>
    </row>
    <row r="418" spans="1:12" x14ac:dyDescent="0.3">
      <c r="A418" s="12" t="s">
        <v>8219</v>
      </c>
      <c r="B418">
        <v>205</v>
      </c>
      <c r="K418" s="11" t="s">
        <v>8394</v>
      </c>
      <c r="L418">
        <v>0</v>
      </c>
    </row>
    <row r="419" spans="1:12" x14ac:dyDescent="0.3">
      <c r="A419" s="12" t="s">
        <v>8219</v>
      </c>
      <c r="B419">
        <v>23</v>
      </c>
      <c r="K419" s="11" t="s">
        <v>8394</v>
      </c>
      <c r="L419">
        <v>0</v>
      </c>
    </row>
    <row r="420" spans="1:12" x14ac:dyDescent="0.3">
      <c r="A420" s="12" t="s">
        <v>8219</v>
      </c>
      <c r="B420">
        <v>19</v>
      </c>
      <c r="K420" s="11" t="s">
        <v>8394</v>
      </c>
      <c r="L420">
        <v>0</v>
      </c>
    </row>
    <row r="421" spans="1:12" x14ac:dyDescent="0.3">
      <c r="A421" s="12" t="s">
        <v>8219</v>
      </c>
      <c r="B421">
        <v>14</v>
      </c>
      <c r="K421" s="11" t="s">
        <v>8394</v>
      </c>
      <c r="L421">
        <v>2</v>
      </c>
    </row>
    <row r="422" spans="1:12" x14ac:dyDescent="0.3">
      <c r="A422" s="12" t="s">
        <v>8219</v>
      </c>
      <c r="B422">
        <v>38</v>
      </c>
      <c r="K422" s="11" t="s">
        <v>8394</v>
      </c>
      <c r="L422">
        <v>0</v>
      </c>
    </row>
    <row r="423" spans="1:12" x14ac:dyDescent="0.3">
      <c r="A423" s="12" t="s">
        <v>8219</v>
      </c>
      <c r="B423">
        <v>78</v>
      </c>
      <c r="K423" s="11" t="s">
        <v>8394</v>
      </c>
      <c r="L423">
        <v>7</v>
      </c>
    </row>
    <row r="424" spans="1:12" x14ac:dyDescent="0.3">
      <c r="A424" s="12" t="s">
        <v>8219</v>
      </c>
      <c r="B424">
        <v>69</v>
      </c>
      <c r="K424" s="11" t="s">
        <v>8394</v>
      </c>
      <c r="L424">
        <v>0</v>
      </c>
    </row>
    <row r="425" spans="1:12" x14ac:dyDescent="0.3">
      <c r="A425" s="12" t="s">
        <v>8219</v>
      </c>
      <c r="B425">
        <v>33</v>
      </c>
      <c r="K425" s="11" t="s">
        <v>8394</v>
      </c>
      <c r="L425">
        <v>5</v>
      </c>
    </row>
    <row r="426" spans="1:12" x14ac:dyDescent="0.3">
      <c r="A426" s="12" t="s">
        <v>8219</v>
      </c>
      <c r="B426">
        <v>54</v>
      </c>
      <c r="K426" s="11" t="s">
        <v>8394</v>
      </c>
      <c r="L426">
        <v>0</v>
      </c>
    </row>
    <row r="427" spans="1:12" x14ac:dyDescent="0.3">
      <c r="A427" s="12" t="s">
        <v>8219</v>
      </c>
      <c r="B427">
        <v>99</v>
      </c>
      <c r="K427" s="11" t="s">
        <v>8394</v>
      </c>
      <c r="L427">
        <v>0</v>
      </c>
    </row>
    <row r="428" spans="1:12" x14ac:dyDescent="0.3">
      <c r="A428" s="12" t="s">
        <v>8219</v>
      </c>
      <c r="B428">
        <v>49</v>
      </c>
      <c r="K428" s="11" t="s">
        <v>8394</v>
      </c>
      <c r="L428">
        <v>1</v>
      </c>
    </row>
    <row r="429" spans="1:12" x14ac:dyDescent="0.3">
      <c r="A429" s="12" t="s">
        <v>8219</v>
      </c>
      <c r="B429">
        <v>11</v>
      </c>
      <c r="K429" s="11" t="s">
        <v>8394</v>
      </c>
      <c r="L429">
        <v>0</v>
      </c>
    </row>
    <row r="430" spans="1:12" x14ac:dyDescent="0.3">
      <c r="A430" s="12" t="s">
        <v>8219</v>
      </c>
      <c r="B430">
        <v>38</v>
      </c>
      <c r="K430" s="11" t="s">
        <v>8394</v>
      </c>
      <c r="L430">
        <v>5</v>
      </c>
    </row>
    <row r="431" spans="1:12" x14ac:dyDescent="0.3">
      <c r="A431" s="12" t="s">
        <v>8219</v>
      </c>
      <c r="B431">
        <v>16</v>
      </c>
      <c r="K431" s="11" t="s">
        <v>8394</v>
      </c>
      <c r="L431">
        <v>3</v>
      </c>
    </row>
    <row r="432" spans="1:12" x14ac:dyDescent="0.3">
      <c r="A432" s="12" t="s">
        <v>8219</v>
      </c>
      <c r="B432">
        <v>32</v>
      </c>
      <c r="K432" s="11" t="s">
        <v>8394</v>
      </c>
      <c r="L432">
        <v>6</v>
      </c>
    </row>
    <row r="433" spans="1:12" x14ac:dyDescent="0.3">
      <c r="A433" s="12" t="s">
        <v>8219</v>
      </c>
      <c r="B433">
        <v>20</v>
      </c>
      <c r="K433" s="11" t="s">
        <v>8394</v>
      </c>
      <c r="L433">
        <v>12</v>
      </c>
    </row>
    <row r="434" spans="1:12" x14ac:dyDescent="0.3">
      <c r="A434" s="12" t="s">
        <v>8219</v>
      </c>
      <c r="B434">
        <v>154</v>
      </c>
      <c r="K434" s="11" t="s">
        <v>8394</v>
      </c>
      <c r="L434">
        <v>13</v>
      </c>
    </row>
    <row r="435" spans="1:12" x14ac:dyDescent="0.3">
      <c r="A435" s="12" t="s">
        <v>8219</v>
      </c>
      <c r="B435">
        <v>41</v>
      </c>
      <c r="K435" s="11" t="s">
        <v>8394</v>
      </c>
      <c r="L435">
        <v>5</v>
      </c>
    </row>
    <row r="436" spans="1:12" x14ac:dyDescent="0.3">
      <c r="A436" s="12" t="s">
        <v>8219</v>
      </c>
      <c r="B436">
        <v>75</v>
      </c>
      <c r="K436" s="11" t="s">
        <v>8394</v>
      </c>
      <c r="L436">
        <v>2</v>
      </c>
    </row>
    <row r="437" spans="1:12" x14ac:dyDescent="0.3">
      <c r="A437" s="12" t="s">
        <v>8219</v>
      </c>
      <c r="B437">
        <v>40</v>
      </c>
      <c r="K437" s="11" t="s">
        <v>8394</v>
      </c>
      <c r="L437">
        <v>8</v>
      </c>
    </row>
    <row r="438" spans="1:12" x14ac:dyDescent="0.3">
      <c r="A438" s="12" t="s">
        <v>8219</v>
      </c>
      <c r="B438">
        <v>46</v>
      </c>
      <c r="K438" s="11" t="s">
        <v>8394</v>
      </c>
      <c r="L438">
        <v>0</v>
      </c>
    </row>
    <row r="439" spans="1:12" x14ac:dyDescent="0.3">
      <c r="A439" s="12" t="s">
        <v>8219</v>
      </c>
      <c r="B439">
        <v>62</v>
      </c>
      <c r="K439" s="11" t="s">
        <v>8394</v>
      </c>
      <c r="L439">
        <v>13</v>
      </c>
    </row>
    <row r="440" spans="1:12" x14ac:dyDescent="0.3">
      <c r="A440" s="12" t="s">
        <v>8219</v>
      </c>
      <c r="B440">
        <v>61</v>
      </c>
      <c r="K440" s="11" t="s">
        <v>8394</v>
      </c>
      <c r="L440">
        <v>0</v>
      </c>
    </row>
    <row r="441" spans="1:12" x14ac:dyDescent="0.3">
      <c r="A441" s="12" t="s">
        <v>8219</v>
      </c>
      <c r="B441">
        <v>96</v>
      </c>
      <c r="K441" s="11" t="s">
        <v>8394</v>
      </c>
      <c r="L441">
        <v>5</v>
      </c>
    </row>
    <row r="442" spans="1:12" x14ac:dyDescent="0.3">
      <c r="A442" s="12" t="s">
        <v>8219</v>
      </c>
      <c r="B442">
        <v>190</v>
      </c>
      <c r="K442" s="11" t="s">
        <v>8394</v>
      </c>
      <c r="L442">
        <v>8</v>
      </c>
    </row>
    <row r="443" spans="1:12" x14ac:dyDescent="0.3">
      <c r="A443" s="12" t="s">
        <v>8219</v>
      </c>
      <c r="B443">
        <v>94</v>
      </c>
      <c r="K443" s="11" t="s">
        <v>8394</v>
      </c>
      <c r="L443">
        <v>8</v>
      </c>
    </row>
    <row r="444" spans="1:12" x14ac:dyDescent="0.3">
      <c r="A444" s="12" t="s">
        <v>8219</v>
      </c>
      <c r="B444">
        <v>39</v>
      </c>
      <c r="K444" s="11" t="s">
        <v>8394</v>
      </c>
      <c r="L444">
        <v>0</v>
      </c>
    </row>
    <row r="445" spans="1:12" x14ac:dyDescent="0.3">
      <c r="A445" s="12" t="s">
        <v>8219</v>
      </c>
      <c r="B445">
        <v>127</v>
      </c>
      <c r="K445" s="11" t="s">
        <v>8394</v>
      </c>
      <c r="L445">
        <v>2</v>
      </c>
    </row>
    <row r="446" spans="1:12" x14ac:dyDescent="0.3">
      <c r="A446" s="12" t="s">
        <v>8219</v>
      </c>
      <c r="B446">
        <v>159</v>
      </c>
      <c r="K446" s="11" t="s">
        <v>8394</v>
      </c>
      <c r="L446">
        <v>3</v>
      </c>
    </row>
    <row r="447" spans="1:12" x14ac:dyDescent="0.3">
      <c r="A447" s="12" t="s">
        <v>8219</v>
      </c>
      <c r="B447">
        <v>177</v>
      </c>
      <c r="K447" s="11" t="s">
        <v>8394</v>
      </c>
      <c r="L447">
        <v>0</v>
      </c>
    </row>
    <row r="448" spans="1:12" x14ac:dyDescent="0.3">
      <c r="A448" s="12" t="s">
        <v>8219</v>
      </c>
      <c r="B448">
        <v>47</v>
      </c>
      <c r="K448" s="11" t="s">
        <v>8394</v>
      </c>
      <c r="L448">
        <v>0</v>
      </c>
    </row>
    <row r="449" spans="1:12" x14ac:dyDescent="0.3">
      <c r="A449" s="12" t="s">
        <v>8219</v>
      </c>
      <c r="B449">
        <v>1</v>
      </c>
      <c r="K449" s="11" t="s">
        <v>8394</v>
      </c>
      <c r="L449">
        <v>11</v>
      </c>
    </row>
    <row r="450" spans="1:12" x14ac:dyDescent="0.3">
      <c r="A450" s="12" t="s">
        <v>8219</v>
      </c>
      <c r="B450">
        <v>16</v>
      </c>
      <c r="K450" s="11" t="s">
        <v>8394</v>
      </c>
      <c r="L450">
        <v>0</v>
      </c>
    </row>
    <row r="451" spans="1:12" x14ac:dyDescent="0.3">
      <c r="A451" s="12" t="s">
        <v>8219</v>
      </c>
      <c r="B451">
        <v>115</v>
      </c>
      <c r="K451" s="11" t="s">
        <v>8394</v>
      </c>
      <c r="L451">
        <v>1</v>
      </c>
    </row>
    <row r="452" spans="1:12" x14ac:dyDescent="0.3">
      <c r="A452" s="12" t="s">
        <v>8219</v>
      </c>
      <c r="B452">
        <v>133</v>
      </c>
      <c r="K452" s="11" t="s">
        <v>8394</v>
      </c>
      <c r="L452">
        <v>0</v>
      </c>
    </row>
    <row r="453" spans="1:12" x14ac:dyDescent="0.3">
      <c r="A453" s="12" t="s">
        <v>8219</v>
      </c>
      <c r="B453">
        <v>70</v>
      </c>
      <c r="K453" s="11" t="s">
        <v>8394</v>
      </c>
      <c r="L453">
        <v>17</v>
      </c>
    </row>
    <row r="454" spans="1:12" x14ac:dyDescent="0.3">
      <c r="A454" s="12" t="s">
        <v>8219</v>
      </c>
      <c r="B454">
        <v>62</v>
      </c>
      <c r="K454" s="11" t="s">
        <v>8394</v>
      </c>
      <c r="L454">
        <v>2</v>
      </c>
    </row>
    <row r="455" spans="1:12" x14ac:dyDescent="0.3">
      <c r="A455" s="12" t="s">
        <v>8219</v>
      </c>
      <c r="B455">
        <v>10</v>
      </c>
      <c r="K455" s="11" t="s">
        <v>8394</v>
      </c>
      <c r="L455">
        <v>1</v>
      </c>
    </row>
    <row r="456" spans="1:12" x14ac:dyDescent="0.3">
      <c r="A456" s="12" t="s">
        <v>8219</v>
      </c>
      <c r="B456">
        <v>499</v>
      </c>
      <c r="K456" s="11" t="s">
        <v>8394</v>
      </c>
      <c r="L456">
        <v>2</v>
      </c>
    </row>
    <row r="457" spans="1:12" x14ac:dyDescent="0.3">
      <c r="A457" s="12" t="s">
        <v>8219</v>
      </c>
      <c r="B457">
        <v>47</v>
      </c>
      <c r="K457" s="11" t="s">
        <v>8394</v>
      </c>
      <c r="L457">
        <v>16</v>
      </c>
    </row>
    <row r="458" spans="1:12" x14ac:dyDescent="0.3">
      <c r="A458" s="12" t="s">
        <v>8219</v>
      </c>
      <c r="B458">
        <v>28</v>
      </c>
      <c r="K458" s="11" t="s">
        <v>8394</v>
      </c>
      <c r="L458">
        <v>1</v>
      </c>
    </row>
    <row r="459" spans="1:12" x14ac:dyDescent="0.3">
      <c r="A459" s="12" t="s">
        <v>8219</v>
      </c>
      <c r="B459">
        <v>24</v>
      </c>
      <c r="K459" s="11" t="s">
        <v>8394</v>
      </c>
      <c r="L459">
        <v>4</v>
      </c>
    </row>
    <row r="460" spans="1:12" x14ac:dyDescent="0.3">
      <c r="A460" s="12" t="s">
        <v>8219</v>
      </c>
      <c r="B460">
        <v>76</v>
      </c>
      <c r="K460" s="11" t="s">
        <v>8394</v>
      </c>
      <c r="L460">
        <v>5</v>
      </c>
    </row>
    <row r="461" spans="1:12" x14ac:dyDescent="0.3">
      <c r="A461" s="12" t="s">
        <v>8219</v>
      </c>
      <c r="B461">
        <v>98</v>
      </c>
      <c r="K461" s="11" t="s">
        <v>8394</v>
      </c>
      <c r="L461">
        <v>7</v>
      </c>
    </row>
    <row r="462" spans="1:12" x14ac:dyDescent="0.3">
      <c r="A462" s="12" t="s">
        <v>8219</v>
      </c>
      <c r="B462">
        <v>30</v>
      </c>
      <c r="K462" s="11" t="s">
        <v>8394</v>
      </c>
      <c r="L462">
        <v>0</v>
      </c>
    </row>
    <row r="463" spans="1:12" x14ac:dyDescent="0.3">
      <c r="A463" s="12" t="s">
        <v>8219</v>
      </c>
      <c r="B463">
        <v>478</v>
      </c>
      <c r="K463" s="11" t="s">
        <v>8394</v>
      </c>
      <c r="L463">
        <v>12</v>
      </c>
    </row>
    <row r="464" spans="1:12" x14ac:dyDescent="0.3">
      <c r="A464" s="12" t="s">
        <v>8219</v>
      </c>
      <c r="B464">
        <v>74</v>
      </c>
      <c r="K464" s="11" t="s">
        <v>8394</v>
      </c>
      <c r="L464">
        <v>2</v>
      </c>
    </row>
    <row r="465" spans="1:12" x14ac:dyDescent="0.3">
      <c r="A465" s="12" t="s">
        <v>8219</v>
      </c>
      <c r="B465">
        <v>131</v>
      </c>
      <c r="K465" s="11" t="s">
        <v>8394</v>
      </c>
      <c r="L465">
        <v>5</v>
      </c>
    </row>
    <row r="466" spans="1:12" x14ac:dyDescent="0.3">
      <c r="A466" s="12" t="s">
        <v>8219</v>
      </c>
      <c r="B466">
        <v>61</v>
      </c>
      <c r="K466" s="11" t="s">
        <v>8394</v>
      </c>
      <c r="L466">
        <v>2</v>
      </c>
    </row>
    <row r="467" spans="1:12" x14ac:dyDescent="0.3">
      <c r="A467" s="12" t="s">
        <v>8219</v>
      </c>
      <c r="B467">
        <v>1071</v>
      </c>
      <c r="K467" s="11" t="s">
        <v>8394</v>
      </c>
      <c r="L467">
        <v>3</v>
      </c>
    </row>
    <row r="468" spans="1:12" x14ac:dyDescent="0.3">
      <c r="A468" s="12" t="s">
        <v>8219</v>
      </c>
      <c r="B468">
        <v>122</v>
      </c>
      <c r="K468" s="11" t="s">
        <v>8394</v>
      </c>
      <c r="L468">
        <v>0</v>
      </c>
    </row>
    <row r="469" spans="1:12" x14ac:dyDescent="0.3">
      <c r="A469" s="12" t="s">
        <v>8219</v>
      </c>
      <c r="B469">
        <v>111</v>
      </c>
      <c r="K469" s="11" t="s">
        <v>8394</v>
      </c>
      <c r="L469">
        <v>49</v>
      </c>
    </row>
    <row r="470" spans="1:12" x14ac:dyDescent="0.3">
      <c r="A470" s="12" t="s">
        <v>8219</v>
      </c>
      <c r="B470">
        <v>255</v>
      </c>
      <c r="K470" s="11" t="s">
        <v>8394</v>
      </c>
      <c r="L470">
        <v>1</v>
      </c>
    </row>
    <row r="471" spans="1:12" x14ac:dyDescent="0.3">
      <c r="A471" s="12" t="s">
        <v>8219</v>
      </c>
      <c r="B471">
        <v>141</v>
      </c>
      <c r="K471" s="11" t="s">
        <v>8394</v>
      </c>
      <c r="L471">
        <v>2</v>
      </c>
    </row>
    <row r="472" spans="1:12" x14ac:dyDescent="0.3">
      <c r="A472" s="12" t="s">
        <v>8219</v>
      </c>
      <c r="B472">
        <v>159</v>
      </c>
      <c r="K472" s="11" t="s">
        <v>8394</v>
      </c>
      <c r="L472">
        <v>0</v>
      </c>
    </row>
    <row r="473" spans="1:12" x14ac:dyDescent="0.3">
      <c r="A473" s="12" t="s">
        <v>8219</v>
      </c>
      <c r="B473">
        <v>99</v>
      </c>
      <c r="K473" s="11" t="s">
        <v>8394</v>
      </c>
      <c r="L473">
        <v>0</v>
      </c>
    </row>
    <row r="474" spans="1:12" x14ac:dyDescent="0.3">
      <c r="A474" s="12" t="s">
        <v>8219</v>
      </c>
      <c r="B474">
        <v>96</v>
      </c>
      <c r="K474" s="11" t="s">
        <v>8394</v>
      </c>
      <c r="L474">
        <v>11</v>
      </c>
    </row>
    <row r="475" spans="1:12" x14ac:dyDescent="0.3">
      <c r="A475" s="12" t="s">
        <v>8219</v>
      </c>
      <c r="B475">
        <v>27</v>
      </c>
      <c r="K475" s="11" t="s">
        <v>8394</v>
      </c>
      <c r="L475">
        <v>1</v>
      </c>
    </row>
    <row r="476" spans="1:12" x14ac:dyDescent="0.3">
      <c r="A476" s="12" t="s">
        <v>8219</v>
      </c>
      <c r="B476">
        <v>166</v>
      </c>
      <c r="K476" s="11" t="s">
        <v>8394</v>
      </c>
      <c r="L476">
        <v>8</v>
      </c>
    </row>
    <row r="477" spans="1:12" x14ac:dyDescent="0.3">
      <c r="A477" s="12" t="s">
        <v>8219</v>
      </c>
      <c r="B477">
        <v>76</v>
      </c>
      <c r="K477" s="11" t="s">
        <v>8394</v>
      </c>
      <c r="L477">
        <v>5</v>
      </c>
    </row>
    <row r="478" spans="1:12" x14ac:dyDescent="0.3">
      <c r="A478" s="12" t="s">
        <v>8219</v>
      </c>
      <c r="B478">
        <v>211</v>
      </c>
      <c r="K478" s="11" t="s">
        <v>8394</v>
      </c>
      <c r="L478">
        <v>39</v>
      </c>
    </row>
    <row r="479" spans="1:12" x14ac:dyDescent="0.3">
      <c r="A479" s="12" t="s">
        <v>8219</v>
      </c>
      <c r="B479">
        <v>21</v>
      </c>
      <c r="K479" s="11" t="s">
        <v>8394</v>
      </c>
      <c r="L479">
        <v>0</v>
      </c>
    </row>
    <row r="480" spans="1:12" x14ac:dyDescent="0.3">
      <c r="A480" s="12" t="s">
        <v>8219</v>
      </c>
      <c r="B480">
        <v>61</v>
      </c>
      <c r="K480" s="11" t="s">
        <v>8394</v>
      </c>
      <c r="L480">
        <v>0</v>
      </c>
    </row>
    <row r="481" spans="1:12" x14ac:dyDescent="0.3">
      <c r="A481" s="12" t="s">
        <v>8219</v>
      </c>
      <c r="B481">
        <v>30</v>
      </c>
      <c r="K481" s="11" t="s">
        <v>8394</v>
      </c>
      <c r="L481">
        <v>2</v>
      </c>
    </row>
    <row r="482" spans="1:12" x14ac:dyDescent="0.3">
      <c r="A482" s="12" t="s">
        <v>8219</v>
      </c>
      <c r="B482">
        <v>375</v>
      </c>
      <c r="K482" s="11" t="s">
        <v>8394</v>
      </c>
      <c r="L482">
        <v>170</v>
      </c>
    </row>
    <row r="483" spans="1:12" x14ac:dyDescent="0.3">
      <c r="A483" s="12" t="s">
        <v>8219</v>
      </c>
      <c r="B483">
        <v>111</v>
      </c>
      <c r="K483" s="11" t="s">
        <v>8394</v>
      </c>
      <c r="L483">
        <v>5</v>
      </c>
    </row>
    <row r="484" spans="1:12" x14ac:dyDescent="0.3">
      <c r="A484" s="12" t="s">
        <v>8219</v>
      </c>
      <c r="B484">
        <v>123</v>
      </c>
      <c r="K484" s="11" t="s">
        <v>8394</v>
      </c>
      <c r="L484">
        <v>14</v>
      </c>
    </row>
    <row r="485" spans="1:12" x14ac:dyDescent="0.3">
      <c r="A485" s="12" t="s">
        <v>8219</v>
      </c>
      <c r="B485">
        <v>70</v>
      </c>
      <c r="K485" s="11" t="s">
        <v>8394</v>
      </c>
      <c r="L485">
        <v>1</v>
      </c>
    </row>
    <row r="486" spans="1:12" x14ac:dyDescent="0.3">
      <c r="A486" s="12" t="s">
        <v>8219</v>
      </c>
      <c r="B486">
        <v>85</v>
      </c>
      <c r="K486" s="11" t="s">
        <v>8394</v>
      </c>
      <c r="L486">
        <v>0</v>
      </c>
    </row>
    <row r="487" spans="1:12" x14ac:dyDescent="0.3">
      <c r="A487" s="12" t="s">
        <v>8219</v>
      </c>
      <c r="B487">
        <v>86</v>
      </c>
      <c r="K487" s="11" t="s">
        <v>8394</v>
      </c>
      <c r="L487">
        <v>124</v>
      </c>
    </row>
    <row r="488" spans="1:12" x14ac:dyDescent="0.3">
      <c r="A488" s="12" t="s">
        <v>8219</v>
      </c>
      <c r="B488">
        <v>13</v>
      </c>
      <c r="K488" s="11" t="s">
        <v>8394</v>
      </c>
      <c r="L488">
        <v>0</v>
      </c>
    </row>
    <row r="489" spans="1:12" x14ac:dyDescent="0.3">
      <c r="A489" s="12" t="s">
        <v>8219</v>
      </c>
      <c r="B489">
        <v>33</v>
      </c>
      <c r="K489" s="11" t="s">
        <v>8394</v>
      </c>
      <c r="L489">
        <v>0</v>
      </c>
    </row>
    <row r="490" spans="1:12" x14ac:dyDescent="0.3">
      <c r="A490" s="12" t="s">
        <v>8219</v>
      </c>
      <c r="B490">
        <v>15</v>
      </c>
      <c r="K490" s="11" t="s">
        <v>8394</v>
      </c>
      <c r="L490">
        <v>55</v>
      </c>
    </row>
    <row r="491" spans="1:12" x14ac:dyDescent="0.3">
      <c r="A491" s="12" t="s">
        <v>8219</v>
      </c>
      <c r="B491">
        <v>273</v>
      </c>
      <c r="K491" s="11" t="s">
        <v>8394</v>
      </c>
      <c r="L491">
        <v>140</v>
      </c>
    </row>
    <row r="492" spans="1:12" x14ac:dyDescent="0.3">
      <c r="A492" s="12" t="s">
        <v>8219</v>
      </c>
      <c r="B492">
        <v>714</v>
      </c>
      <c r="K492" s="11" t="s">
        <v>8394</v>
      </c>
      <c r="L492">
        <v>21</v>
      </c>
    </row>
    <row r="493" spans="1:12" x14ac:dyDescent="0.3">
      <c r="A493" s="12" t="s">
        <v>8219</v>
      </c>
      <c r="B493">
        <v>170</v>
      </c>
      <c r="K493" s="11" t="s">
        <v>8394</v>
      </c>
      <c r="L493">
        <v>1</v>
      </c>
    </row>
    <row r="494" spans="1:12" x14ac:dyDescent="0.3">
      <c r="A494" s="12" t="s">
        <v>8219</v>
      </c>
      <c r="B494">
        <v>512</v>
      </c>
      <c r="K494" s="11" t="s">
        <v>8394</v>
      </c>
      <c r="L494">
        <v>147</v>
      </c>
    </row>
    <row r="495" spans="1:12" x14ac:dyDescent="0.3">
      <c r="A495" s="12" t="s">
        <v>8219</v>
      </c>
      <c r="B495">
        <v>314</v>
      </c>
      <c r="K495" s="11" t="s">
        <v>8394</v>
      </c>
      <c r="L495">
        <v>11</v>
      </c>
    </row>
    <row r="496" spans="1:12" x14ac:dyDescent="0.3">
      <c r="A496" s="12" t="s">
        <v>8219</v>
      </c>
      <c r="B496">
        <v>167</v>
      </c>
      <c r="K496" s="11" t="s">
        <v>8394</v>
      </c>
      <c r="L496">
        <v>125</v>
      </c>
    </row>
    <row r="497" spans="1:12" x14ac:dyDescent="0.3">
      <c r="A497" s="12" t="s">
        <v>8219</v>
      </c>
      <c r="B497">
        <v>9</v>
      </c>
      <c r="K497" s="11" t="s">
        <v>8394</v>
      </c>
      <c r="L497">
        <v>1</v>
      </c>
    </row>
    <row r="498" spans="1:12" x14ac:dyDescent="0.3">
      <c r="A498" s="12" t="s">
        <v>8219</v>
      </c>
      <c r="B498">
        <v>103</v>
      </c>
      <c r="K498" s="11" t="s">
        <v>8394</v>
      </c>
      <c r="L498">
        <v>0</v>
      </c>
    </row>
    <row r="499" spans="1:12" x14ac:dyDescent="0.3">
      <c r="A499" s="12" t="s">
        <v>8219</v>
      </c>
      <c r="B499">
        <v>111</v>
      </c>
      <c r="K499" s="11" t="s">
        <v>8394</v>
      </c>
      <c r="L499">
        <v>0</v>
      </c>
    </row>
    <row r="500" spans="1:12" x14ac:dyDescent="0.3">
      <c r="A500" s="12" t="s">
        <v>8219</v>
      </c>
      <c r="B500">
        <v>271</v>
      </c>
      <c r="K500" s="11" t="s">
        <v>8394</v>
      </c>
      <c r="L500">
        <v>3</v>
      </c>
    </row>
    <row r="501" spans="1:12" x14ac:dyDescent="0.3">
      <c r="A501" s="12" t="s">
        <v>8219</v>
      </c>
      <c r="B501">
        <v>101</v>
      </c>
      <c r="K501" s="11" t="s">
        <v>8394</v>
      </c>
      <c r="L501">
        <v>0</v>
      </c>
    </row>
    <row r="502" spans="1:12" x14ac:dyDescent="0.3">
      <c r="A502" s="12" t="s">
        <v>8219</v>
      </c>
      <c r="B502">
        <v>57</v>
      </c>
      <c r="K502" s="11" t="s">
        <v>8394</v>
      </c>
      <c r="L502">
        <v>0</v>
      </c>
    </row>
    <row r="503" spans="1:12" x14ac:dyDescent="0.3">
      <c r="A503" s="12" t="s">
        <v>8219</v>
      </c>
      <c r="B503">
        <v>62</v>
      </c>
      <c r="K503" s="11" t="s">
        <v>8394</v>
      </c>
      <c r="L503">
        <v>0</v>
      </c>
    </row>
    <row r="504" spans="1:12" x14ac:dyDescent="0.3">
      <c r="A504" s="12" t="s">
        <v>8219</v>
      </c>
      <c r="B504">
        <v>32</v>
      </c>
      <c r="K504" s="11" t="s">
        <v>8394</v>
      </c>
      <c r="L504">
        <v>0</v>
      </c>
    </row>
    <row r="505" spans="1:12" x14ac:dyDescent="0.3">
      <c r="A505" s="12" t="s">
        <v>8219</v>
      </c>
      <c r="B505">
        <v>141</v>
      </c>
      <c r="K505" s="11" t="s">
        <v>8394</v>
      </c>
      <c r="L505">
        <v>3</v>
      </c>
    </row>
    <row r="506" spans="1:12" x14ac:dyDescent="0.3">
      <c r="A506" s="12" t="s">
        <v>8219</v>
      </c>
      <c r="B506">
        <v>75</v>
      </c>
      <c r="K506" s="11" t="s">
        <v>8394</v>
      </c>
      <c r="L506">
        <v>0</v>
      </c>
    </row>
    <row r="507" spans="1:12" x14ac:dyDescent="0.3">
      <c r="A507" s="12" t="s">
        <v>8219</v>
      </c>
      <c r="B507">
        <v>46</v>
      </c>
      <c r="K507" s="11" t="s">
        <v>8394</v>
      </c>
      <c r="L507">
        <v>1</v>
      </c>
    </row>
    <row r="508" spans="1:12" x14ac:dyDescent="0.3">
      <c r="A508" s="12" t="s">
        <v>8219</v>
      </c>
      <c r="B508">
        <v>103</v>
      </c>
      <c r="K508" s="11" t="s">
        <v>8394</v>
      </c>
      <c r="L508">
        <v>3</v>
      </c>
    </row>
    <row r="509" spans="1:12" x14ac:dyDescent="0.3">
      <c r="A509" s="12" t="s">
        <v>8219</v>
      </c>
      <c r="B509">
        <v>6</v>
      </c>
      <c r="K509" s="11" t="s">
        <v>8394</v>
      </c>
      <c r="L509">
        <v>22</v>
      </c>
    </row>
    <row r="510" spans="1:12" x14ac:dyDescent="0.3">
      <c r="A510" s="12" t="s">
        <v>8219</v>
      </c>
      <c r="B510">
        <v>83</v>
      </c>
      <c r="K510" s="11" t="s">
        <v>8394</v>
      </c>
      <c r="L510">
        <v>26</v>
      </c>
    </row>
    <row r="511" spans="1:12" x14ac:dyDescent="0.3">
      <c r="A511" s="12" t="s">
        <v>8219</v>
      </c>
      <c r="B511">
        <v>108</v>
      </c>
      <c r="K511" s="11" t="s">
        <v>8394</v>
      </c>
      <c r="L511">
        <v>4</v>
      </c>
    </row>
    <row r="512" spans="1:12" x14ac:dyDescent="0.3">
      <c r="A512" s="12" t="s">
        <v>8219</v>
      </c>
      <c r="B512">
        <v>25</v>
      </c>
      <c r="K512" s="11" t="s">
        <v>8394</v>
      </c>
      <c r="L512">
        <v>0</v>
      </c>
    </row>
    <row r="513" spans="1:12" x14ac:dyDescent="0.3">
      <c r="A513" s="12" t="s">
        <v>8219</v>
      </c>
      <c r="B513">
        <v>549</v>
      </c>
      <c r="K513" s="11" t="s">
        <v>8394</v>
      </c>
      <c r="L513">
        <v>4</v>
      </c>
    </row>
    <row r="514" spans="1:12" x14ac:dyDescent="0.3">
      <c r="A514" s="12" t="s">
        <v>8219</v>
      </c>
      <c r="B514">
        <v>222</v>
      </c>
      <c r="K514" s="11" t="s">
        <v>8394</v>
      </c>
      <c r="L514">
        <v>9</v>
      </c>
    </row>
    <row r="515" spans="1:12" x14ac:dyDescent="0.3">
      <c r="A515" s="12" t="s">
        <v>8219</v>
      </c>
      <c r="B515">
        <v>183</v>
      </c>
      <c r="K515" s="11" t="s">
        <v>8394</v>
      </c>
      <c r="L515">
        <v>5</v>
      </c>
    </row>
    <row r="516" spans="1:12" x14ac:dyDescent="0.3">
      <c r="A516" s="12" t="s">
        <v>8219</v>
      </c>
      <c r="B516">
        <v>89</v>
      </c>
      <c r="K516" s="11" t="s">
        <v>8394</v>
      </c>
      <c r="L516">
        <v>14</v>
      </c>
    </row>
    <row r="517" spans="1:12" x14ac:dyDescent="0.3">
      <c r="A517" s="12" t="s">
        <v>8219</v>
      </c>
      <c r="B517">
        <v>253</v>
      </c>
      <c r="K517" s="11" t="s">
        <v>8394</v>
      </c>
      <c r="L517">
        <v>1</v>
      </c>
    </row>
    <row r="518" spans="1:12" x14ac:dyDescent="0.3">
      <c r="A518" s="12" t="s">
        <v>8219</v>
      </c>
      <c r="B518">
        <v>140</v>
      </c>
      <c r="K518" s="11" t="s">
        <v>8394</v>
      </c>
      <c r="L518">
        <v>10</v>
      </c>
    </row>
    <row r="519" spans="1:12" x14ac:dyDescent="0.3">
      <c r="A519" s="12" t="s">
        <v>8219</v>
      </c>
      <c r="B519">
        <v>103</v>
      </c>
      <c r="K519" s="11" t="s">
        <v>8394</v>
      </c>
      <c r="L519">
        <v>3</v>
      </c>
    </row>
    <row r="520" spans="1:12" x14ac:dyDescent="0.3">
      <c r="A520" s="12" t="s">
        <v>8219</v>
      </c>
      <c r="B520">
        <v>138</v>
      </c>
      <c r="K520" s="11" t="s">
        <v>8394</v>
      </c>
      <c r="L520">
        <v>1</v>
      </c>
    </row>
    <row r="521" spans="1:12" x14ac:dyDescent="0.3">
      <c r="A521" s="12" t="s">
        <v>8219</v>
      </c>
      <c r="B521">
        <v>191</v>
      </c>
      <c r="K521" s="11" t="s">
        <v>8394</v>
      </c>
      <c r="L521">
        <v>0</v>
      </c>
    </row>
    <row r="522" spans="1:12" x14ac:dyDescent="0.3">
      <c r="A522" s="12" t="s">
        <v>8219</v>
      </c>
      <c r="B522">
        <v>45</v>
      </c>
      <c r="K522" s="11" t="s">
        <v>8394</v>
      </c>
      <c r="L522">
        <v>5</v>
      </c>
    </row>
    <row r="523" spans="1:12" x14ac:dyDescent="0.3">
      <c r="A523" s="12" t="s">
        <v>8219</v>
      </c>
      <c r="B523">
        <v>17</v>
      </c>
      <c r="K523" s="11" t="s">
        <v>8394</v>
      </c>
      <c r="L523">
        <v>2</v>
      </c>
    </row>
    <row r="524" spans="1:12" x14ac:dyDescent="0.3">
      <c r="A524" s="12" t="s">
        <v>8219</v>
      </c>
      <c r="B524">
        <v>31</v>
      </c>
      <c r="K524" s="11" t="s">
        <v>8394</v>
      </c>
      <c r="L524">
        <v>68</v>
      </c>
    </row>
    <row r="525" spans="1:12" x14ac:dyDescent="0.3">
      <c r="A525" s="12" t="s">
        <v>8219</v>
      </c>
      <c r="B525">
        <v>50</v>
      </c>
      <c r="K525" s="11" t="s">
        <v>8394</v>
      </c>
      <c r="L525">
        <v>3</v>
      </c>
    </row>
    <row r="526" spans="1:12" x14ac:dyDescent="0.3">
      <c r="A526" s="12" t="s">
        <v>8219</v>
      </c>
      <c r="B526">
        <v>59</v>
      </c>
      <c r="K526" s="11" t="s">
        <v>8394</v>
      </c>
      <c r="L526">
        <v>34</v>
      </c>
    </row>
    <row r="527" spans="1:12" x14ac:dyDescent="0.3">
      <c r="A527" s="12" t="s">
        <v>8219</v>
      </c>
      <c r="B527">
        <v>81</v>
      </c>
      <c r="K527" s="11" t="s">
        <v>8394</v>
      </c>
      <c r="L527">
        <v>0</v>
      </c>
    </row>
    <row r="528" spans="1:12" x14ac:dyDescent="0.3">
      <c r="A528" s="12" t="s">
        <v>8219</v>
      </c>
      <c r="B528">
        <v>508</v>
      </c>
      <c r="K528" s="11" t="s">
        <v>8394</v>
      </c>
      <c r="L528">
        <v>3</v>
      </c>
    </row>
    <row r="529" spans="1:12" x14ac:dyDescent="0.3">
      <c r="A529" s="12" t="s">
        <v>8219</v>
      </c>
      <c r="B529">
        <v>74</v>
      </c>
      <c r="K529" s="11" t="s">
        <v>8394</v>
      </c>
      <c r="L529">
        <v>0</v>
      </c>
    </row>
    <row r="530" spans="1:12" x14ac:dyDescent="0.3">
      <c r="A530" s="12" t="s">
        <v>8219</v>
      </c>
      <c r="B530">
        <v>141</v>
      </c>
      <c r="K530" s="11" t="s">
        <v>8394</v>
      </c>
      <c r="L530">
        <v>70</v>
      </c>
    </row>
    <row r="531" spans="1:12" x14ac:dyDescent="0.3">
      <c r="A531" s="12" t="s">
        <v>8219</v>
      </c>
      <c r="B531">
        <v>711</v>
      </c>
      <c r="K531" s="11" t="s">
        <v>8394</v>
      </c>
      <c r="L531">
        <v>1</v>
      </c>
    </row>
    <row r="532" spans="1:12" x14ac:dyDescent="0.3">
      <c r="A532" s="12" t="s">
        <v>8219</v>
      </c>
      <c r="B532">
        <v>141</v>
      </c>
      <c r="K532" s="11" t="s">
        <v>8394</v>
      </c>
      <c r="L532">
        <v>1</v>
      </c>
    </row>
    <row r="533" spans="1:12" x14ac:dyDescent="0.3">
      <c r="A533" s="12" t="s">
        <v>8219</v>
      </c>
      <c r="B533">
        <v>109</v>
      </c>
      <c r="K533" s="11" t="s">
        <v>8394</v>
      </c>
      <c r="L533">
        <v>1</v>
      </c>
    </row>
    <row r="534" spans="1:12" x14ac:dyDescent="0.3">
      <c r="A534" s="12" t="s">
        <v>8219</v>
      </c>
      <c r="B534">
        <v>361</v>
      </c>
      <c r="K534" s="11" t="s">
        <v>8394</v>
      </c>
      <c r="L534">
        <v>2</v>
      </c>
    </row>
    <row r="535" spans="1:12" x14ac:dyDescent="0.3">
      <c r="A535" s="12" t="s">
        <v>8219</v>
      </c>
      <c r="B535">
        <v>176</v>
      </c>
      <c r="K535" s="11" t="s">
        <v>8394</v>
      </c>
      <c r="L535">
        <v>2</v>
      </c>
    </row>
    <row r="536" spans="1:12" x14ac:dyDescent="0.3">
      <c r="A536" s="12" t="s">
        <v>8219</v>
      </c>
      <c r="B536">
        <v>670</v>
      </c>
      <c r="K536" s="11" t="s">
        <v>8394</v>
      </c>
      <c r="L536">
        <v>34</v>
      </c>
    </row>
    <row r="537" spans="1:12" x14ac:dyDescent="0.3">
      <c r="A537" s="12" t="s">
        <v>8219</v>
      </c>
      <c r="B537">
        <v>96</v>
      </c>
      <c r="K537" s="11" t="s">
        <v>8394</v>
      </c>
      <c r="L537">
        <v>2</v>
      </c>
    </row>
    <row r="538" spans="1:12" x14ac:dyDescent="0.3">
      <c r="A538" s="12" t="s">
        <v>8219</v>
      </c>
      <c r="B538">
        <v>74</v>
      </c>
      <c r="K538" s="11" t="s">
        <v>8394</v>
      </c>
      <c r="L538">
        <v>0</v>
      </c>
    </row>
    <row r="539" spans="1:12" x14ac:dyDescent="0.3">
      <c r="A539" s="12" t="s">
        <v>8219</v>
      </c>
      <c r="B539">
        <v>52</v>
      </c>
      <c r="K539" s="11" t="s">
        <v>8394</v>
      </c>
      <c r="L539">
        <v>1</v>
      </c>
    </row>
    <row r="540" spans="1:12" x14ac:dyDescent="0.3">
      <c r="A540" s="12" t="s">
        <v>8219</v>
      </c>
      <c r="B540">
        <v>105</v>
      </c>
      <c r="K540" s="11" t="s">
        <v>8394</v>
      </c>
      <c r="L540">
        <v>8</v>
      </c>
    </row>
    <row r="541" spans="1:12" x14ac:dyDescent="0.3">
      <c r="A541" s="12" t="s">
        <v>8219</v>
      </c>
      <c r="B541">
        <v>41</v>
      </c>
      <c r="K541" s="11" t="s">
        <v>8394</v>
      </c>
      <c r="L541">
        <v>4</v>
      </c>
    </row>
    <row r="542" spans="1:12" x14ac:dyDescent="0.3">
      <c r="A542" s="12" t="s">
        <v>8219</v>
      </c>
      <c r="B542">
        <v>34</v>
      </c>
      <c r="K542" s="11" t="s">
        <v>8394</v>
      </c>
      <c r="L542">
        <v>28</v>
      </c>
    </row>
    <row r="543" spans="1:12" x14ac:dyDescent="0.3">
      <c r="A543" s="12" t="s">
        <v>8219</v>
      </c>
      <c r="B543">
        <v>66</v>
      </c>
      <c r="K543" s="11" t="s">
        <v>8394</v>
      </c>
      <c r="L543">
        <v>0</v>
      </c>
    </row>
    <row r="544" spans="1:12" x14ac:dyDescent="0.3">
      <c r="A544" s="12" t="s">
        <v>8219</v>
      </c>
      <c r="B544">
        <v>50</v>
      </c>
      <c r="K544" s="11" t="s">
        <v>8394</v>
      </c>
      <c r="L544">
        <v>6</v>
      </c>
    </row>
    <row r="545" spans="1:12" x14ac:dyDescent="0.3">
      <c r="A545" s="12" t="s">
        <v>8219</v>
      </c>
      <c r="B545">
        <v>159</v>
      </c>
      <c r="K545" s="11" t="s">
        <v>8394</v>
      </c>
      <c r="L545">
        <v>22</v>
      </c>
    </row>
    <row r="546" spans="1:12" x14ac:dyDescent="0.3">
      <c r="A546" s="12" t="s">
        <v>8219</v>
      </c>
      <c r="B546">
        <v>182</v>
      </c>
      <c r="K546" s="11" t="s">
        <v>8394</v>
      </c>
      <c r="L546">
        <v>0</v>
      </c>
    </row>
    <row r="547" spans="1:12" x14ac:dyDescent="0.3">
      <c r="A547" s="12" t="s">
        <v>8219</v>
      </c>
      <c r="B547">
        <v>206</v>
      </c>
      <c r="K547" s="11" t="s">
        <v>8394</v>
      </c>
      <c r="L547">
        <v>1</v>
      </c>
    </row>
    <row r="548" spans="1:12" x14ac:dyDescent="0.3">
      <c r="A548" s="12" t="s">
        <v>8219</v>
      </c>
      <c r="B548">
        <v>169</v>
      </c>
      <c r="K548" s="11" t="s">
        <v>8394</v>
      </c>
      <c r="L548">
        <v>20</v>
      </c>
    </row>
    <row r="549" spans="1:12" x14ac:dyDescent="0.3">
      <c r="A549" s="12" t="s">
        <v>8219</v>
      </c>
      <c r="B549">
        <v>31</v>
      </c>
      <c r="K549" s="11" t="s">
        <v>8394</v>
      </c>
      <c r="L549">
        <v>0</v>
      </c>
    </row>
    <row r="550" spans="1:12" x14ac:dyDescent="0.3">
      <c r="A550" s="12" t="s">
        <v>8219</v>
      </c>
      <c r="B550">
        <v>28</v>
      </c>
      <c r="K550" s="11" t="s">
        <v>8394</v>
      </c>
      <c r="L550">
        <v>1</v>
      </c>
    </row>
    <row r="551" spans="1:12" x14ac:dyDescent="0.3">
      <c r="A551" s="12" t="s">
        <v>8219</v>
      </c>
      <c r="B551">
        <v>54</v>
      </c>
      <c r="K551" s="11" t="s">
        <v>8394</v>
      </c>
      <c r="L551">
        <v>3</v>
      </c>
    </row>
    <row r="552" spans="1:12" x14ac:dyDescent="0.3">
      <c r="A552" s="12" t="s">
        <v>8219</v>
      </c>
      <c r="B552">
        <v>467</v>
      </c>
      <c r="K552" s="11" t="s">
        <v>8394</v>
      </c>
      <c r="L552">
        <v>2</v>
      </c>
    </row>
    <row r="553" spans="1:12" x14ac:dyDescent="0.3">
      <c r="A553" s="12" t="s">
        <v>8219</v>
      </c>
      <c r="B553">
        <v>389</v>
      </c>
      <c r="K553" s="11" t="s">
        <v>8394</v>
      </c>
      <c r="L553">
        <v>0</v>
      </c>
    </row>
    <row r="554" spans="1:12" x14ac:dyDescent="0.3">
      <c r="A554" s="12" t="s">
        <v>8219</v>
      </c>
      <c r="B554">
        <v>68</v>
      </c>
      <c r="K554" s="11" t="s">
        <v>8394</v>
      </c>
      <c r="L554">
        <v>2</v>
      </c>
    </row>
    <row r="555" spans="1:12" x14ac:dyDescent="0.3">
      <c r="A555" s="12" t="s">
        <v>8219</v>
      </c>
      <c r="B555">
        <v>413</v>
      </c>
      <c r="K555" s="11" t="s">
        <v>8394</v>
      </c>
      <c r="L555">
        <v>1</v>
      </c>
    </row>
    <row r="556" spans="1:12" x14ac:dyDescent="0.3">
      <c r="A556" s="12" t="s">
        <v>8219</v>
      </c>
      <c r="B556">
        <v>190</v>
      </c>
      <c r="K556" s="11" t="s">
        <v>8394</v>
      </c>
      <c r="L556">
        <v>0</v>
      </c>
    </row>
    <row r="557" spans="1:12" x14ac:dyDescent="0.3">
      <c r="A557" s="12" t="s">
        <v>8219</v>
      </c>
      <c r="B557">
        <v>189</v>
      </c>
      <c r="K557" s="11" t="s">
        <v>8394</v>
      </c>
      <c r="L557">
        <v>1</v>
      </c>
    </row>
    <row r="558" spans="1:12" x14ac:dyDescent="0.3">
      <c r="A558" s="12" t="s">
        <v>8219</v>
      </c>
      <c r="B558">
        <v>130</v>
      </c>
      <c r="K558" s="11" t="s">
        <v>8394</v>
      </c>
      <c r="L558">
        <v>0</v>
      </c>
    </row>
    <row r="559" spans="1:12" x14ac:dyDescent="0.3">
      <c r="A559" s="12" t="s">
        <v>8219</v>
      </c>
      <c r="B559">
        <v>74</v>
      </c>
      <c r="K559" s="11" t="s">
        <v>8394</v>
      </c>
      <c r="L559">
        <v>5</v>
      </c>
    </row>
    <row r="560" spans="1:12" x14ac:dyDescent="0.3">
      <c r="A560" s="12" t="s">
        <v>8219</v>
      </c>
      <c r="B560">
        <v>274</v>
      </c>
      <c r="K560" s="11" t="s">
        <v>8394</v>
      </c>
      <c r="L560">
        <v>1</v>
      </c>
    </row>
    <row r="561" spans="1:12" x14ac:dyDescent="0.3">
      <c r="A561" s="12" t="s">
        <v>8219</v>
      </c>
      <c r="B561">
        <v>22</v>
      </c>
      <c r="K561" s="11" t="s">
        <v>8394</v>
      </c>
      <c r="L561">
        <v>1</v>
      </c>
    </row>
    <row r="562" spans="1:12" x14ac:dyDescent="0.3">
      <c r="A562" s="12" t="s">
        <v>8219</v>
      </c>
      <c r="B562">
        <v>31</v>
      </c>
      <c r="K562" s="11" t="s">
        <v>8394</v>
      </c>
      <c r="L562">
        <v>2</v>
      </c>
    </row>
    <row r="563" spans="1:12" x14ac:dyDescent="0.3">
      <c r="A563" s="12" t="s">
        <v>8219</v>
      </c>
      <c r="B563">
        <v>63</v>
      </c>
      <c r="K563" s="11" t="s">
        <v>8394</v>
      </c>
      <c r="L563">
        <v>0</v>
      </c>
    </row>
    <row r="564" spans="1:12" x14ac:dyDescent="0.3">
      <c r="A564" s="12" t="s">
        <v>8219</v>
      </c>
      <c r="B564">
        <v>20</v>
      </c>
      <c r="K564" s="11" t="s">
        <v>8394</v>
      </c>
      <c r="L564">
        <v>9</v>
      </c>
    </row>
    <row r="565" spans="1:12" x14ac:dyDescent="0.3">
      <c r="A565" s="12" t="s">
        <v>8219</v>
      </c>
      <c r="B565">
        <v>25</v>
      </c>
      <c r="K565" s="11" t="s">
        <v>8394</v>
      </c>
      <c r="L565">
        <v>4</v>
      </c>
    </row>
    <row r="566" spans="1:12" x14ac:dyDescent="0.3">
      <c r="A566" s="12" t="s">
        <v>8219</v>
      </c>
      <c r="B566">
        <v>61</v>
      </c>
      <c r="K566" s="11" t="s">
        <v>8394</v>
      </c>
      <c r="L566">
        <v>4</v>
      </c>
    </row>
    <row r="567" spans="1:12" x14ac:dyDescent="0.3">
      <c r="A567" s="12" t="s">
        <v>8219</v>
      </c>
      <c r="B567">
        <v>52</v>
      </c>
      <c r="K567" s="11" t="s">
        <v>8394</v>
      </c>
      <c r="L567">
        <v>1</v>
      </c>
    </row>
    <row r="568" spans="1:12" x14ac:dyDescent="0.3">
      <c r="A568" s="12" t="s">
        <v>8219</v>
      </c>
      <c r="B568">
        <v>86</v>
      </c>
      <c r="K568" s="11" t="s">
        <v>8394</v>
      </c>
      <c r="L568">
        <v>1</v>
      </c>
    </row>
    <row r="569" spans="1:12" x14ac:dyDescent="0.3">
      <c r="A569" s="12" t="s">
        <v>8219</v>
      </c>
      <c r="B569">
        <v>42</v>
      </c>
      <c r="K569" s="11" t="s">
        <v>8394</v>
      </c>
      <c r="L569">
        <v>7</v>
      </c>
    </row>
    <row r="570" spans="1:12" x14ac:dyDescent="0.3">
      <c r="A570" s="12" t="s">
        <v>8219</v>
      </c>
      <c r="B570">
        <v>52</v>
      </c>
      <c r="K570" s="11" t="s">
        <v>8394</v>
      </c>
      <c r="L570">
        <v>5</v>
      </c>
    </row>
    <row r="571" spans="1:12" x14ac:dyDescent="0.3">
      <c r="A571" s="12" t="s">
        <v>8219</v>
      </c>
      <c r="B571">
        <v>120</v>
      </c>
      <c r="K571" s="11" t="s">
        <v>8394</v>
      </c>
      <c r="L571">
        <v>1</v>
      </c>
    </row>
    <row r="572" spans="1:12" x14ac:dyDescent="0.3">
      <c r="A572" s="12" t="s">
        <v>8219</v>
      </c>
      <c r="B572">
        <v>22</v>
      </c>
      <c r="K572" s="11" t="s">
        <v>8394</v>
      </c>
      <c r="L572">
        <v>0</v>
      </c>
    </row>
    <row r="573" spans="1:12" x14ac:dyDescent="0.3">
      <c r="A573" s="12" t="s">
        <v>8219</v>
      </c>
      <c r="B573">
        <v>64</v>
      </c>
      <c r="K573" s="11" t="s">
        <v>8394</v>
      </c>
      <c r="L573">
        <v>0</v>
      </c>
    </row>
    <row r="574" spans="1:12" x14ac:dyDescent="0.3">
      <c r="A574" s="12" t="s">
        <v>8219</v>
      </c>
      <c r="B574">
        <v>23</v>
      </c>
      <c r="K574" s="11" t="s">
        <v>8394</v>
      </c>
      <c r="L574">
        <v>1</v>
      </c>
    </row>
    <row r="575" spans="1:12" x14ac:dyDescent="0.3">
      <c r="A575" s="12" t="s">
        <v>8219</v>
      </c>
      <c r="B575">
        <v>238</v>
      </c>
      <c r="K575" s="11" t="s">
        <v>8394</v>
      </c>
      <c r="L575">
        <v>2</v>
      </c>
    </row>
    <row r="576" spans="1:12" x14ac:dyDescent="0.3">
      <c r="A576" s="12" t="s">
        <v>8219</v>
      </c>
      <c r="B576">
        <v>33</v>
      </c>
      <c r="K576" s="11" t="s">
        <v>8394</v>
      </c>
      <c r="L576">
        <v>0</v>
      </c>
    </row>
    <row r="577" spans="1:12" x14ac:dyDescent="0.3">
      <c r="A577" s="12" t="s">
        <v>8219</v>
      </c>
      <c r="B577">
        <v>32</v>
      </c>
      <c r="K577" s="11" t="s">
        <v>8394</v>
      </c>
      <c r="L577">
        <v>4</v>
      </c>
    </row>
    <row r="578" spans="1:12" x14ac:dyDescent="0.3">
      <c r="A578" s="12" t="s">
        <v>8219</v>
      </c>
      <c r="B578">
        <v>24</v>
      </c>
      <c r="K578" s="11" t="s">
        <v>8394</v>
      </c>
      <c r="L578">
        <v>7</v>
      </c>
    </row>
    <row r="579" spans="1:12" x14ac:dyDescent="0.3">
      <c r="A579" s="12" t="s">
        <v>8219</v>
      </c>
      <c r="B579">
        <v>29</v>
      </c>
      <c r="K579" s="11" t="s">
        <v>8394</v>
      </c>
      <c r="L579">
        <v>2</v>
      </c>
    </row>
    <row r="580" spans="1:12" x14ac:dyDescent="0.3">
      <c r="A580" s="12" t="s">
        <v>8219</v>
      </c>
      <c r="B580">
        <v>50</v>
      </c>
      <c r="K580" s="11" t="s">
        <v>8394</v>
      </c>
      <c r="L580">
        <v>1</v>
      </c>
    </row>
    <row r="581" spans="1:12" x14ac:dyDescent="0.3">
      <c r="A581" s="12" t="s">
        <v>8219</v>
      </c>
      <c r="B581">
        <v>108</v>
      </c>
      <c r="K581" s="11" t="s">
        <v>8394</v>
      </c>
      <c r="L581">
        <v>9</v>
      </c>
    </row>
    <row r="582" spans="1:12" x14ac:dyDescent="0.3">
      <c r="A582" s="12" t="s">
        <v>8219</v>
      </c>
      <c r="B582">
        <v>139</v>
      </c>
      <c r="K582" s="11" t="s">
        <v>8394</v>
      </c>
      <c r="L582">
        <v>2</v>
      </c>
    </row>
    <row r="583" spans="1:12" x14ac:dyDescent="0.3">
      <c r="A583" s="12" t="s">
        <v>8219</v>
      </c>
      <c r="B583">
        <v>7</v>
      </c>
      <c r="K583" s="11" t="s">
        <v>8394</v>
      </c>
      <c r="L583">
        <v>1</v>
      </c>
    </row>
    <row r="584" spans="1:12" x14ac:dyDescent="0.3">
      <c r="A584" s="12" t="s">
        <v>8219</v>
      </c>
      <c r="B584">
        <v>149</v>
      </c>
      <c r="K584" s="11" t="s">
        <v>8394</v>
      </c>
      <c r="L584">
        <v>7</v>
      </c>
    </row>
    <row r="585" spans="1:12" x14ac:dyDescent="0.3">
      <c r="A585" s="12" t="s">
        <v>8219</v>
      </c>
      <c r="B585">
        <v>31</v>
      </c>
      <c r="K585" s="11" t="s">
        <v>8394</v>
      </c>
      <c r="L585">
        <v>2</v>
      </c>
    </row>
    <row r="586" spans="1:12" x14ac:dyDescent="0.3">
      <c r="A586" s="12" t="s">
        <v>8219</v>
      </c>
      <c r="B586">
        <v>26</v>
      </c>
      <c r="K586" s="11" t="s">
        <v>8394</v>
      </c>
      <c r="L586">
        <v>8</v>
      </c>
    </row>
    <row r="587" spans="1:12" x14ac:dyDescent="0.3">
      <c r="A587" s="12" t="s">
        <v>8219</v>
      </c>
      <c r="B587">
        <v>172</v>
      </c>
      <c r="K587" s="11" t="s">
        <v>8394</v>
      </c>
      <c r="L587">
        <v>2</v>
      </c>
    </row>
    <row r="588" spans="1:12" x14ac:dyDescent="0.3">
      <c r="A588" s="12" t="s">
        <v>8219</v>
      </c>
      <c r="B588">
        <v>78</v>
      </c>
      <c r="K588" s="11" t="s">
        <v>8394</v>
      </c>
      <c r="L588">
        <v>2</v>
      </c>
    </row>
    <row r="589" spans="1:12" x14ac:dyDescent="0.3">
      <c r="A589" s="12" t="s">
        <v>8219</v>
      </c>
      <c r="B589">
        <v>120</v>
      </c>
      <c r="K589" s="11" t="s">
        <v>8394</v>
      </c>
      <c r="L589">
        <v>7</v>
      </c>
    </row>
    <row r="590" spans="1:12" x14ac:dyDescent="0.3">
      <c r="A590" s="12" t="s">
        <v>8219</v>
      </c>
      <c r="B590">
        <v>227</v>
      </c>
      <c r="K590" s="11" t="s">
        <v>8394</v>
      </c>
      <c r="L590">
        <v>2</v>
      </c>
    </row>
    <row r="591" spans="1:12" x14ac:dyDescent="0.3">
      <c r="A591" s="12" t="s">
        <v>8219</v>
      </c>
      <c r="B591">
        <v>42</v>
      </c>
      <c r="K591" s="11" t="s">
        <v>8394</v>
      </c>
      <c r="L591">
        <v>18</v>
      </c>
    </row>
    <row r="592" spans="1:12" x14ac:dyDescent="0.3">
      <c r="A592" s="12" t="s">
        <v>8219</v>
      </c>
      <c r="B592">
        <v>64</v>
      </c>
      <c r="K592" s="11" t="s">
        <v>8394</v>
      </c>
      <c r="L592">
        <v>9</v>
      </c>
    </row>
    <row r="593" spans="1:12" x14ac:dyDescent="0.3">
      <c r="A593" s="12" t="s">
        <v>8219</v>
      </c>
      <c r="B593">
        <v>121</v>
      </c>
      <c r="K593" s="11" t="s">
        <v>8394</v>
      </c>
      <c r="L593">
        <v>4</v>
      </c>
    </row>
    <row r="594" spans="1:12" x14ac:dyDescent="0.3">
      <c r="A594" s="12" t="s">
        <v>8219</v>
      </c>
      <c r="B594">
        <v>87</v>
      </c>
      <c r="K594" s="11" t="s">
        <v>8394</v>
      </c>
      <c r="L594">
        <v>7</v>
      </c>
    </row>
    <row r="595" spans="1:12" x14ac:dyDescent="0.3">
      <c r="A595" s="12" t="s">
        <v>8219</v>
      </c>
      <c r="B595">
        <v>65</v>
      </c>
      <c r="K595" s="11" t="s">
        <v>8394</v>
      </c>
      <c r="L595">
        <v>29</v>
      </c>
    </row>
    <row r="596" spans="1:12" x14ac:dyDescent="0.3">
      <c r="A596" s="12" t="s">
        <v>8219</v>
      </c>
      <c r="B596">
        <v>49</v>
      </c>
      <c r="K596" s="11" t="s">
        <v>8394</v>
      </c>
      <c r="L596">
        <v>12</v>
      </c>
    </row>
    <row r="597" spans="1:12" x14ac:dyDescent="0.3">
      <c r="A597" s="12" t="s">
        <v>8219</v>
      </c>
      <c r="B597">
        <v>19</v>
      </c>
      <c r="K597" s="11" t="s">
        <v>8394</v>
      </c>
      <c r="L597">
        <v>4</v>
      </c>
    </row>
    <row r="598" spans="1:12" x14ac:dyDescent="0.3">
      <c r="A598" s="12" t="s">
        <v>8219</v>
      </c>
      <c r="B598">
        <v>81</v>
      </c>
      <c r="K598" s="11" t="s">
        <v>8394</v>
      </c>
      <c r="L598">
        <v>28</v>
      </c>
    </row>
    <row r="599" spans="1:12" x14ac:dyDescent="0.3">
      <c r="A599" s="12" t="s">
        <v>8219</v>
      </c>
      <c r="B599">
        <v>264</v>
      </c>
      <c r="K599" s="11" t="s">
        <v>8394</v>
      </c>
      <c r="L599">
        <v>25</v>
      </c>
    </row>
    <row r="600" spans="1:12" x14ac:dyDescent="0.3">
      <c r="A600" s="12" t="s">
        <v>8219</v>
      </c>
      <c r="B600">
        <v>25</v>
      </c>
      <c r="K600" s="11" t="s">
        <v>8394</v>
      </c>
      <c r="L600">
        <v>28</v>
      </c>
    </row>
    <row r="601" spans="1:12" x14ac:dyDescent="0.3">
      <c r="A601" s="12" t="s">
        <v>8219</v>
      </c>
      <c r="B601">
        <v>5</v>
      </c>
      <c r="K601" s="11" t="s">
        <v>8394</v>
      </c>
      <c r="L601">
        <v>310</v>
      </c>
    </row>
    <row r="602" spans="1:12" x14ac:dyDescent="0.3">
      <c r="A602" s="12" t="s">
        <v>8219</v>
      </c>
      <c r="B602">
        <v>144</v>
      </c>
      <c r="K602" s="11" t="s">
        <v>8394</v>
      </c>
      <c r="L602">
        <v>15</v>
      </c>
    </row>
    <row r="603" spans="1:12" x14ac:dyDescent="0.3">
      <c r="A603" s="12" t="s">
        <v>8219</v>
      </c>
      <c r="B603">
        <v>92</v>
      </c>
      <c r="K603" s="11" t="s">
        <v>8394</v>
      </c>
      <c r="L603">
        <v>215</v>
      </c>
    </row>
    <row r="604" spans="1:12" x14ac:dyDescent="0.3">
      <c r="A604" s="12" t="s">
        <v>8219</v>
      </c>
      <c r="B604">
        <v>147</v>
      </c>
      <c r="K604" s="11" t="s">
        <v>8394</v>
      </c>
      <c r="L604">
        <v>3</v>
      </c>
    </row>
    <row r="605" spans="1:12" x14ac:dyDescent="0.3">
      <c r="A605" s="12" t="s">
        <v>8219</v>
      </c>
      <c r="B605">
        <v>90</v>
      </c>
      <c r="K605" s="11" t="s">
        <v>8394</v>
      </c>
      <c r="L605">
        <v>2</v>
      </c>
    </row>
    <row r="606" spans="1:12" x14ac:dyDescent="0.3">
      <c r="A606" s="12" t="s">
        <v>8219</v>
      </c>
      <c r="B606">
        <v>87</v>
      </c>
      <c r="K606" s="11" t="s">
        <v>8394</v>
      </c>
      <c r="L606">
        <v>26</v>
      </c>
    </row>
    <row r="607" spans="1:12" x14ac:dyDescent="0.3">
      <c r="A607" s="12" t="s">
        <v>8219</v>
      </c>
      <c r="B607">
        <v>406</v>
      </c>
      <c r="K607" s="11" t="s">
        <v>8394</v>
      </c>
      <c r="L607">
        <v>24</v>
      </c>
    </row>
    <row r="608" spans="1:12" x14ac:dyDescent="0.3">
      <c r="A608" s="12" t="s">
        <v>8219</v>
      </c>
      <c r="B608">
        <v>20</v>
      </c>
      <c r="K608" s="11" t="s">
        <v>8394</v>
      </c>
      <c r="L608">
        <v>96</v>
      </c>
    </row>
    <row r="609" spans="1:12" x14ac:dyDescent="0.3">
      <c r="A609" s="12" t="s">
        <v>8219</v>
      </c>
      <c r="B609">
        <v>70</v>
      </c>
      <c r="K609" s="11" t="s">
        <v>8394</v>
      </c>
      <c r="L609">
        <v>17</v>
      </c>
    </row>
    <row r="610" spans="1:12" x14ac:dyDescent="0.3">
      <c r="A610" s="12" t="s">
        <v>8219</v>
      </c>
      <c r="B610">
        <v>16</v>
      </c>
      <c r="K610" s="11" t="s">
        <v>8394</v>
      </c>
      <c r="L610">
        <v>94</v>
      </c>
    </row>
    <row r="611" spans="1:12" x14ac:dyDescent="0.3">
      <c r="A611" s="12" t="s">
        <v>8219</v>
      </c>
      <c r="B611">
        <v>52</v>
      </c>
      <c r="K611" s="11" t="s">
        <v>8394</v>
      </c>
      <c r="L611">
        <v>129</v>
      </c>
    </row>
    <row r="612" spans="1:12" x14ac:dyDescent="0.3">
      <c r="A612" s="12" t="s">
        <v>8219</v>
      </c>
      <c r="B612">
        <v>66</v>
      </c>
      <c r="K612" s="11" t="s">
        <v>8394</v>
      </c>
      <c r="L612">
        <v>1</v>
      </c>
    </row>
    <row r="613" spans="1:12" x14ac:dyDescent="0.3">
      <c r="A613" s="12" t="s">
        <v>8219</v>
      </c>
      <c r="B613">
        <v>109</v>
      </c>
      <c r="K613" s="11" t="s">
        <v>8394</v>
      </c>
      <c r="L613">
        <v>4</v>
      </c>
    </row>
    <row r="614" spans="1:12" x14ac:dyDescent="0.3">
      <c r="A614" s="12" t="s">
        <v>8219</v>
      </c>
      <c r="B614">
        <v>168</v>
      </c>
      <c r="K614" s="11" t="s">
        <v>8394</v>
      </c>
      <c r="L614">
        <v>3</v>
      </c>
    </row>
    <row r="615" spans="1:12" x14ac:dyDescent="0.3">
      <c r="A615" s="12" t="s">
        <v>8219</v>
      </c>
      <c r="B615">
        <v>31</v>
      </c>
      <c r="K615" s="11" t="s">
        <v>8394</v>
      </c>
      <c r="L615">
        <v>135</v>
      </c>
    </row>
    <row r="616" spans="1:12" x14ac:dyDescent="0.3">
      <c r="A616" s="12" t="s">
        <v>8219</v>
      </c>
      <c r="B616">
        <v>133</v>
      </c>
      <c r="K616" s="11" t="s">
        <v>8394</v>
      </c>
      <c r="L616">
        <v>10</v>
      </c>
    </row>
    <row r="617" spans="1:12" x14ac:dyDescent="0.3">
      <c r="A617" s="12" t="s">
        <v>8219</v>
      </c>
      <c r="B617">
        <v>151</v>
      </c>
      <c r="K617" s="11" t="s">
        <v>8394</v>
      </c>
      <c r="L617">
        <v>0</v>
      </c>
    </row>
    <row r="618" spans="1:12" x14ac:dyDescent="0.3">
      <c r="A618" s="12" t="s">
        <v>8219</v>
      </c>
      <c r="B618">
        <v>5</v>
      </c>
      <c r="K618" s="11" t="s">
        <v>8394</v>
      </c>
      <c r="L618">
        <v>6</v>
      </c>
    </row>
    <row r="619" spans="1:12" x14ac:dyDescent="0.3">
      <c r="A619" s="12" t="s">
        <v>8219</v>
      </c>
      <c r="B619">
        <v>73</v>
      </c>
      <c r="K619" s="11" t="s">
        <v>8394</v>
      </c>
      <c r="L619">
        <v>36</v>
      </c>
    </row>
    <row r="620" spans="1:12" x14ac:dyDescent="0.3">
      <c r="A620" s="12" t="s">
        <v>8219</v>
      </c>
      <c r="B620">
        <v>148</v>
      </c>
      <c r="K620" s="11" t="s">
        <v>8394</v>
      </c>
      <c r="L620">
        <v>336</v>
      </c>
    </row>
    <row r="621" spans="1:12" x14ac:dyDescent="0.3">
      <c r="A621" s="12" t="s">
        <v>8219</v>
      </c>
      <c r="B621">
        <v>93</v>
      </c>
      <c r="K621" s="11" t="s">
        <v>8394</v>
      </c>
      <c r="L621">
        <v>34</v>
      </c>
    </row>
    <row r="622" spans="1:12" x14ac:dyDescent="0.3">
      <c r="A622" s="12" t="s">
        <v>8219</v>
      </c>
      <c r="B622">
        <v>63</v>
      </c>
      <c r="K622" s="11" t="s">
        <v>8394</v>
      </c>
      <c r="L622">
        <v>10</v>
      </c>
    </row>
    <row r="623" spans="1:12" x14ac:dyDescent="0.3">
      <c r="A623" s="12" t="s">
        <v>8219</v>
      </c>
      <c r="B623">
        <v>134</v>
      </c>
      <c r="K623" s="11" t="s">
        <v>8394</v>
      </c>
      <c r="L623">
        <v>201</v>
      </c>
    </row>
    <row r="624" spans="1:12" x14ac:dyDescent="0.3">
      <c r="A624" s="12" t="s">
        <v>8219</v>
      </c>
      <c r="B624">
        <v>14</v>
      </c>
      <c r="K624" s="11" t="s">
        <v>8394</v>
      </c>
      <c r="L624">
        <v>296</v>
      </c>
    </row>
    <row r="625" spans="1:12" x14ac:dyDescent="0.3">
      <c r="A625" s="12" t="s">
        <v>8219</v>
      </c>
      <c r="B625">
        <v>78</v>
      </c>
      <c r="K625" s="11" t="s">
        <v>8394</v>
      </c>
      <c r="L625">
        <v>7</v>
      </c>
    </row>
    <row r="626" spans="1:12" x14ac:dyDescent="0.3">
      <c r="A626" s="12" t="s">
        <v>8219</v>
      </c>
      <c r="B626">
        <v>112</v>
      </c>
      <c r="K626" s="11" t="s">
        <v>8394</v>
      </c>
      <c r="L626">
        <v>7</v>
      </c>
    </row>
    <row r="627" spans="1:12" x14ac:dyDescent="0.3">
      <c r="A627" s="12" t="s">
        <v>8219</v>
      </c>
      <c r="B627">
        <v>34</v>
      </c>
      <c r="K627" s="11" t="s">
        <v>8394</v>
      </c>
      <c r="L627">
        <v>1</v>
      </c>
    </row>
    <row r="628" spans="1:12" x14ac:dyDescent="0.3">
      <c r="A628" s="12" t="s">
        <v>8219</v>
      </c>
      <c r="B628">
        <v>19</v>
      </c>
      <c r="K628" s="11" t="s">
        <v>8394</v>
      </c>
      <c r="L628">
        <v>114</v>
      </c>
    </row>
    <row r="629" spans="1:12" x14ac:dyDescent="0.3">
      <c r="A629" s="12" t="s">
        <v>8219</v>
      </c>
      <c r="B629">
        <v>13</v>
      </c>
      <c r="K629" s="11" t="s">
        <v>8394</v>
      </c>
      <c r="L629">
        <v>29</v>
      </c>
    </row>
    <row r="630" spans="1:12" x14ac:dyDescent="0.3">
      <c r="A630" s="12" t="s">
        <v>8219</v>
      </c>
      <c r="B630">
        <v>104</v>
      </c>
      <c r="K630" s="11" t="s">
        <v>8394</v>
      </c>
      <c r="L630">
        <v>890</v>
      </c>
    </row>
    <row r="631" spans="1:12" x14ac:dyDescent="0.3">
      <c r="A631" s="12" t="s">
        <v>8219</v>
      </c>
      <c r="B631">
        <v>52</v>
      </c>
      <c r="K631" s="11" t="s">
        <v>8394</v>
      </c>
      <c r="L631">
        <v>31</v>
      </c>
    </row>
    <row r="632" spans="1:12" x14ac:dyDescent="0.3">
      <c r="A632" s="12" t="s">
        <v>8219</v>
      </c>
      <c r="B632">
        <v>17</v>
      </c>
      <c r="K632" s="11" t="s">
        <v>8394</v>
      </c>
      <c r="L632">
        <v>21</v>
      </c>
    </row>
    <row r="633" spans="1:12" x14ac:dyDescent="0.3">
      <c r="A633" s="12" t="s">
        <v>8219</v>
      </c>
      <c r="B633">
        <v>82</v>
      </c>
      <c r="K633" s="11" t="s">
        <v>8394</v>
      </c>
      <c r="L633">
        <v>37</v>
      </c>
    </row>
    <row r="634" spans="1:12" x14ac:dyDescent="0.3">
      <c r="A634" s="12" t="s">
        <v>8219</v>
      </c>
      <c r="B634">
        <v>73</v>
      </c>
      <c r="K634" s="11" t="s">
        <v>8394</v>
      </c>
      <c r="L634">
        <v>7</v>
      </c>
    </row>
    <row r="635" spans="1:12" x14ac:dyDescent="0.3">
      <c r="A635" s="12" t="s">
        <v>8219</v>
      </c>
      <c r="B635">
        <v>158</v>
      </c>
      <c r="K635" s="11" t="s">
        <v>8394</v>
      </c>
      <c r="L635">
        <v>4</v>
      </c>
    </row>
    <row r="636" spans="1:12" x14ac:dyDescent="0.3">
      <c r="A636" s="12" t="s">
        <v>8219</v>
      </c>
      <c r="B636">
        <v>65</v>
      </c>
      <c r="K636" s="11" t="s">
        <v>8394</v>
      </c>
      <c r="L636">
        <v>5</v>
      </c>
    </row>
    <row r="637" spans="1:12" x14ac:dyDescent="0.3">
      <c r="A637" s="12" t="s">
        <v>8219</v>
      </c>
      <c r="B637">
        <v>184</v>
      </c>
      <c r="K637" s="11" t="s">
        <v>8394</v>
      </c>
      <c r="L637">
        <v>0</v>
      </c>
    </row>
    <row r="638" spans="1:12" x14ac:dyDescent="0.3">
      <c r="A638" s="12" t="s">
        <v>8219</v>
      </c>
      <c r="B638">
        <v>34</v>
      </c>
      <c r="K638" s="11" t="s">
        <v>8394</v>
      </c>
      <c r="L638">
        <v>456</v>
      </c>
    </row>
    <row r="639" spans="1:12" x14ac:dyDescent="0.3">
      <c r="A639" s="12" t="s">
        <v>8219</v>
      </c>
      <c r="B639">
        <v>240</v>
      </c>
      <c r="K639" s="11" t="s">
        <v>8394</v>
      </c>
      <c r="L639">
        <v>369</v>
      </c>
    </row>
    <row r="640" spans="1:12" x14ac:dyDescent="0.3">
      <c r="A640" s="12" t="s">
        <v>8219</v>
      </c>
      <c r="B640">
        <v>113</v>
      </c>
      <c r="K640" s="11" t="s">
        <v>8394</v>
      </c>
      <c r="L640">
        <v>2</v>
      </c>
    </row>
    <row r="641" spans="1:12" x14ac:dyDescent="0.3">
      <c r="A641" s="12" t="s">
        <v>8219</v>
      </c>
      <c r="B641">
        <v>66</v>
      </c>
      <c r="K641" s="11" t="s">
        <v>8394</v>
      </c>
      <c r="L641">
        <v>0</v>
      </c>
    </row>
    <row r="642" spans="1:12" x14ac:dyDescent="0.3">
      <c r="A642" s="12" t="s">
        <v>8219</v>
      </c>
      <c r="B642">
        <v>340</v>
      </c>
      <c r="K642" s="11" t="s">
        <v>8394</v>
      </c>
      <c r="L642">
        <v>338</v>
      </c>
    </row>
    <row r="643" spans="1:12" x14ac:dyDescent="0.3">
      <c r="A643" s="12" t="s">
        <v>8219</v>
      </c>
      <c r="B643">
        <v>150</v>
      </c>
      <c r="K643" s="11" t="s">
        <v>8394</v>
      </c>
      <c r="L643">
        <v>4</v>
      </c>
    </row>
    <row r="644" spans="1:12" x14ac:dyDescent="0.3">
      <c r="A644" s="12" t="s">
        <v>8219</v>
      </c>
      <c r="B644">
        <v>25</v>
      </c>
      <c r="K644" s="11" t="s">
        <v>8394</v>
      </c>
      <c r="L644">
        <v>1</v>
      </c>
    </row>
    <row r="645" spans="1:12" x14ac:dyDescent="0.3">
      <c r="A645" s="12" t="s">
        <v>8219</v>
      </c>
      <c r="B645">
        <v>234</v>
      </c>
      <c r="K645" s="11" t="s">
        <v>8394</v>
      </c>
      <c r="L645">
        <v>28</v>
      </c>
    </row>
    <row r="646" spans="1:12" x14ac:dyDescent="0.3">
      <c r="A646" s="12" t="s">
        <v>8219</v>
      </c>
      <c r="B646">
        <v>2602</v>
      </c>
      <c r="K646" s="11" t="s">
        <v>8394</v>
      </c>
      <c r="L646">
        <v>12</v>
      </c>
    </row>
    <row r="647" spans="1:12" x14ac:dyDescent="0.3">
      <c r="A647" s="12" t="s">
        <v>8219</v>
      </c>
      <c r="B647">
        <v>248</v>
      </c>
      <c r="K647" s="11" t="s">
        <v>8394</v>
      </c>
      <c r="L647">
        <v>16</v>
      </c>
    </row>
    <row r="648" spans="1:12" x14ac:dyDescent="0.3">
      <c r="A648" s="12" t="s">
        <v>8219</v>
      </c>
      <c r="B648">
        <v>600</v>
      </c>
      <c r="K648" s="11" t="s">
        <v>8394</v>
      </c>
      <c r="L648">
        <v>4</v>
      </c>
    </row>
    <row r="649" spans="1:12" x14ac:dyDescent="0.3">
      <c r="A649" s="12" t="s">
        <v>8219</v>
      </c>
      <c r="B649">
        <v>293</v>
      </c>
      <c r="K649" s="11" t="s">
        <v>8394</v>
      </c>
      <c r="L649">
        <v>4</v>
      </c>
    </row>
    <row r="650" spans="1:12" x14ac:dyDescent="0.3">
      <c r="A650" s="12" t="s">
        <v>8219</v>
      </c>
      <c r="B650">
        <v>321</v>
      </c>
      <c r="K650" s="11" t="s">
        <v>8394</v>
      </c>
      <c r="L650">
        <v>10</v>
      </c>
    </row>
    <row r="651" spans="1:12" x14ac:dyDescent="0.3">
      <c r="A651" s="12" t="s">
        <v>8219</v>
      </c>
      <c r="B651">
        <v>81</v>
      </c>
      <c r="K651" s="11" t="s">
        <v>8394</v>
      </c>
      <c r="L651">
        <v>0</v>
      </c>
    </row>
    <row r="652" spans="1:12" x14ac:dyDescent="0.3">
      <c r="A652" s="12" t="s">
        <v>8219</v>
      </c>
      <c r="B652">
        <v>343</v>
      </c>
      <c r="K652" s="11" t="s">
        <v>8394</v>
      </c>
      <c r="L652">
        <v>6</v>
      </c>
    </row>
    <row r="653" spans="1:12" x14ac:dyDescent="0.3">
      <c r="A653" s="12" t="s">
        <v>8219</v>
      </c>
      <c r="B653">
        <v>336</v>
      </c>
      <c r="K653" s="11" t="s">
        <v>8394</v>
      </c>
      <c r="L653">
        <v>0</v>
      </c>
    </row>
    <row r="654" spans="1:12" x14ac:dyDescent="0.3">
      <c r="A654" s="12" t="s">
        <v>8219</v>
      </c>
      <c r="B654">
        <v>47</v>
      </c>
      <c r="K654" s="11" t="s">
        <v>8394</v>
      </c>
      <c r="L654">
        <v>1</v>
      </c>
    </row>
    <row r="655" spans="1:12" x14ac:dyDescent="0.3">
      <c r="A655" s="12" t="s">
        <v>8219</v>
      </c>
      <c r="B655">
        <v>76</v>
      </c>
      <c r="K655" s="11" t="s">
        <v>8394</v>
      </c>
      <c r="L655">
        <v>0</v>
      </c>
    </row>
    <row r="656" spans="1:12" x14ac:dyDescent="0.3">
      <c r="A656" s="12" t="s">
        <v>8219</v>
      </c>
      <c r="B656">
        <v>441</v>
      </c>
      <c r="K656" s="11" t="s">
        <v>8394</v>
      </c>
      <c r="L656">
        <v>44</v>
      </c>
    </row>
    <row r="657" spans="1:12" x14ac:dyDescent="0.3">
      <c r="A657" s="12" t="s">
        <v>8219</v>
      </c>
      <c r="B657">
        <v>916</v>
      </c>
      <c r="K657" s="11" t="s">
        <v>8394</v>
      </c>
      <c r="L657">
        <v>0</v>
      </c>
    </row>
    <row r="658" spans="1:12" x14ac:dyDescent="0.3">
      <c r="A658" s="12" t="s">
        <v>8219</v>
      </c>
      <c r="B658">
        <v>369</v>
      </c>
      <c r="K658" s="11" t="s">
        <v>8394</v>
      </c>
      <c r="L658">
        <v>3</v>
      </c>
    </row>
    <row r="659" spans="1:12" x14ac:dyDescent="0.3">
      <c r="A659" s="12" t="s">
        <v>8219</v>
      </c>
      <c r="B659">
        <v>20242</v>
      </c>
      <c r="K659" s="11" t="s">
        <v>8394</v>
      </c>
      <c r="L659">
        <v>0</v>
      </c>
    </row>
    <row r="660" spans="1:12" x14ac:dyDescent="0.3">
      <c r="A660" s="12" t="s">
        <v>8219</v>
      </c>
      <c r="B660">
        <v>71</v>
      </c>
      <c r="K660" s="11" t="s">
        <v>8394</v>
      </c>
      <c r="L660">
        <v>52</v>
      </c>
    </row>
    <row r="661" spans="1:12" x14ac:dyDescent="0.3">
      <c r="A661" s="12" t="s">
        <v>8219</v>
      </c>
      <c r="B661">
        <v>635</v>
      </c>
      <c r="K661" s="11" t="s">
        <v>8394</v>
      </c>
      <c r="L661">
        <v>0</v>
      </c>
    </row>
    <row r="662" spans="1:12" x14ac:dyDescent="0.3">
      <c r="A662" s="12" t="s">
        <v>8219</v>
      </c>
      <c r="B662">
        <v>885</v>
      </c>
      <c r="K662" s="11" t="s">
        <v>8394</v>
      </c>
      <c r="L662">
        <v>1</v>
      </c>
    </row>
    <row r="663" spans="1:12" x14ac:dyDescent="0.3">
      <c r="A663" s="12" t="s">
        <v>8219</v>
      </c>
      <c r="B663">
        <v>329</v>
      </c>
      <c r="K663" s="11" t="s">
        <v>8394</v>
      </c>
      <c r="L663">
        <v>1</v>
      </c>
    </row>
    <row r="664" spans="1:12" x14ac:dyDescent="0.3">
      <c r="A664" s="12" t="s">
        <v>8219</v>
      </c>
      <c r="B664">
        <v>71</v>
      </c>
      <c r="K664" s="11" t="s">
        <v>8394</v>
      </c>
      <c r="L664">
        <v>2</v>
      </c>
    </row>
    <row r="665" spans="1:12" x14ac:dyDescent="0.3">
      <c r="A665" s="12" t="s">
        <v>8219</v>
      </c>
      <c r="B665">
        <v>269</v>
      </c>
      <c r="K665" s="11" t="s">
        <v>8394</v>
      </c>
      <c r="L665">
        <v>9</v>
      </c>
    </row>
    <row r="666" spans="1:12" x14ac:dyDescent="0.3">
      <c r="A666" s="12" t="s">
        <v>8219</v>
      </c>
      <c r="B666">
        <v>345</v>
      </c>
      <c r="K666" s="11" t="s">
        <v>8394</v>
      </c>
      <c r="L666">
        <v>5</v>
      </c>
    </row>
    <row r="667" spans="1:12" x14ac:dyDescent="0.3">
      <c r="A667" s="12" t="s">
        <v>8219</v>
      </c>
      <c r="B667">
        <v>43</v>
      </c>
      <c r="K667" s="11" t="s">
        <v>8394</v>
      </c>
      <c r="L667">
        <v>57</v>
      </c>
    </row>
    <row r="668" spans="1:12" x14ac:dyDescent="0.3">
      <c r="A668" s="12" t="s">
        <v>8219</v>
      </c>
      <c r="B668">
        <v>33</v>
      </c>
      <c r="K668" s="11" t="s">
        <v>8394</v>
      </c>
      <c r="L668">
        <v>3</v>
      </c>
    </row>
    <row r="669" spans="1:12" x14ac:dyDescent="0.3">
      <c r="A669" s="12" t="s">
        <v>8219</v>
      </c>
      <c r="B669">
        <v>211</v>
      </c>
      <c r="K669" s="11" t="s">
        <v>8394</v>
      </c>
      <c r="L669">
        <v>1</v>
      </c>
    </row>
    <row r="670" spans="1:12" x14ac:dyDescent="0.3">
      <c r="A670" s="12" t="s">
        <v>8219</v>
      </c>
      <c r="B670">
        <v>196</v>
      </c>
      <c r="K670" s="11" t="s">
        <v>8394</v>
      </c>
      <c r="L670">
        <v>6</v>
      </c>
    </row>
    <row r="671" spans="1:12" x14ac:dyDescent="0.3">
      <c r="A671" s="12" t="s">
        <v>8219</v>
      </c>
      <c r="B671">
        <v>405</v>
      </c>
      <c r="K671" s="11" t="s">
        <v>8394</v>
      </c>
      <c r="L671">
        <v>48</v>
      </c>
    </row>
    <row r="672" spans="1:12" x14ac:dyDescent="0.3">
      <c r="A672" s="12" t="s">
        <v>8219</v>
      </c>
      <c r="B672">
        <v>206</v>
      </c>
      <c r="K672" s="11" t="s">
        <v>8394</v>
      </c>
      <c r="L672">
        <v>2</v>
      </c>
    </row>
    <row r="673" spans="1:12" x14ac:dyDescent="0.3">
      <c r="A673" s="12" t="s">
        <v>8219</v>
      </c>
      <c r="B673">
        <v>335</v>
      </c>
      <c r="K673" s="11" t="s">
        <v>8394</v>
      </c>
      <c r="L673">
        <v>4</v>
      </c>
    </row>
    <row r="674" spans="1:12" x14ac:dyDescent="0.3">
      <c r="A674" s="12" t="s">
        <v>8219</v>
      </c>
      <c r="B674">
        <v>215</v>
      </c>
      <c r="K674" s="11" t="s">
        <v>8394</v>
      </c>
      <c r="L674">
        <v>5</v>
      </c>
    </row>
    <row r="675" spans="1:12" x14ac:dyDescent="0.3">
      <c r="A675" s="12" t="s">
        <v>8219</v>
      </c>
      <c r="B675">
        <v>176</v>
      </c>
      <c r="K675" s="11" t="s">
        <v>8394</v>
      </c>
      <c r="L675">
        <v>79</v>
      </c>
    </row>
    <row r="676" spans="1:12" x14ac:dyDescent="0.3">
      <c r="A676" s="12" t="s">
        <v>8219</v>
      </c>
      <c r="B676">
        <v>555</v>
      </c>
      <c r="K676" s="11" t="s">
        <v>8394</v>
      </c>
      <c r="L676">
        <v>2</v>
      </c>
    </row>
    <row r="677" spans="1:12" x14ac:dyDescent="0.3">
      <c r="A677" s="12" t="s">
        <v>8219</v>
      </c>
      <c r="B677">
        <v>116</v>
      </c>
      <c r="K677" s="11" t="s">
        <v>8394</v>
      </c>
      <c r="L677">
        <v>11</v>
      </c>
    </row>
    <row r="678" spans="1:12" x14ac:dyDescent="0.3">
      <c r="A678" s="12" t="s">
        <v>8219</v>
      </c>
      <c r="B678">
        <v>615</v>
      </c>
      <c r="K678" s="11" t="s">
        <v>8394</v>
      </c>
      <c r="L678">
        <v>11</v>
      </c>
    </row>
    <row r="679" spans="1:12" x14ac:dyDescent="0.3">
      <c r="A679" s="12" t="s">
        <v>8219</v>
      </c>
      <c r="B679">
        <v>236</v>
      </c>
      <c r="K679" s="11" t="s">
        <v>8394</v>
      </c>
      <c r="L679">
        <v>1</v>
      </c>
    </row>
    <row r="680" spans="1:12" x14ac:dyDescent="0.3">
      <c r="A680" s="12" t="s">
        <v>8219</v>
      </c>
      <c r="B680">
        <v>145</v>
      </c>
      <c r="K680" s="11" t="s">
        <v>8394</v>
      </c>
      <c r="L680">
        <v>3</v>
      </c>
    </row>
    <row r="681" spans="1:12" x14ac:dyDescent="0.3">
      <c r="A681" s="12" t="s">
        <v>8219</v>
      </c>
      <c r="B681">
        <v>167</v>
      </c>
      <c r="K681" s="11" t="s">
        <v>8394</v>
      </c>
      <c r="L681">
        <v>5</v>
      </c>
    </row>
    <row r="682" spans="1:12" x14ac:dyDescent="0.3">
      <c r="A682" s="12" t="s">
        <v>8219</v>
      </c>
      <c r="B682">
        <v>235</v>
      </c>
      <c r="K682" s="11" t="s">
        <v>8394</v>
      </c>
      <c r="L682">
        <v>12</v>
      </c>
    </row>
    <row r="683" spans="1:12" x14ac:dyDescent="0.3">
      <c r="A683" s="12" t="s">
        <v>8219</v>
      </c>
      <c r="B683">
        <v>452</v>
      </c>
      <c r="K683" s="11" t="s">
        <v>8394</v>
      </c>
      <c r="L683">
        <v>2</v>
      </c>
    </row>
    <row r="684" spans="1:12" x14ac:dyDescent="0.3">
      <c r="A684" s="12" t="s">
        <v>8219</v>
      </c>
      <c r="B684">
        <v>241</v>
      </c>
      <c r="K684" s="11" t="s">
        <v>8394</v>
      </c>
      <c r="L684">
        <v>5</v>
      </c>
    </row>
    <row r="685" spans="1:12" x14ac:dyDescent="0.3">
      <c r="A685" s="12" t="s">
        <v>8219</v>
      </c>
      <c r="B685">
        <v>28</v>
      </c>
      <c r="K685" s="11" t="s">
        <v>8394</v>
      </c>
      <c r="L685">
        <v>21</v>
      </c>
    </row>
    <row r="686" spans="1:12" x14ac:dyDescent="0.3">
      <c r="A686" s="12" t="s">
        <v>8219</v>
      </c>
      <c r="B686">
        <v>140</v>
      </c>
      <c r="K686" s="11" t="s">
        <v>8394</v>
      </c>
      <c r="L686">
        <v>0</v>
      </c>
    </row>
    <row r="687" spans="1:12" x14ac:dyDescent="0.3">
      <c r="A687" s="12" t="s">
        <v>8219</v>
      </c>
      <c r="B687">
        <v>280</v>
      </c>
      <c r="K687" s="11" t="s">
        <v>8394</v>
      </c>
      <c r="L687">
        <v>45</v>
      </c>
    </row>
    <row r="688" spans="1:12" x14ac:dyDescent="0.3">
      <c r="A688" s="12" t="s">
        <v>8219</v>
      </c>
      <c r="B688">
        <v>70</v>
      </c>
      <c r="K688" s="11" t="s">
        <v>8394</v>
      </c>
      <c r="L688">
        <v>29</v>
      </c>
    </row>
    <row r="689" spans="1:12" x14ac:dyDescent="0.3">
      <c r="A689" s="12" t="s">
        <v>8219</v>
      </c>
      <c r="B689">
        <v>160</v>
      </c>
      <c r="K689" s="11" t="s">
        <v>8394</v>
      </c>
      <c r="L689">
        <v>2</v>
      </c>
    </row>
    <row r="690" spans="1:12" x14ac:dyDescent="0.3">
      <c r="A690" s="12" t="s">
        <v>8219</v>
      </c>
      <c r="B690">
        <v>141</v>
      </c>
      <c r="K690" s="11" t="s">
        <v>8394</v>
      </c>
      <c r="L690">
        <v>30</v>
      </c>
    </row>
    <row r="691" spans="1:12" x14ac:dyDescent="0.3">
      <c r="A691" s="12" t="s">
        <v>8219</v>
      </c>
      <c r="B691">
        <v>874</v>
      </c>
      <c r="K691" s="11" t="s">
        <v>8394</v>
      </c>
      <c r="L691">
        <v>8</v>
      </c>
    </row>
    <row r="692" spans="1:12" x14ac:dyDescent="0.3">
      <c r="A692" s="12" t="s">
        <v>8219</v>
      </c>
      <c r="B692">
        <v>73</v>
      </c>
      <c r="K692" s="11" t="s">
        <v>8394</v>
      </c>
      <c r="L692">
        <v>1</v>
      </c>
    </row>
    <row r="693" spans="1:12" x14ac:dyDescent="0.3">
      <c r="A693" s="12" t="s">
        <v>8219</v>
      </c>
      <c r="B693">
        <v>294</v>
      </c>
      <c r="K693" s="11" t="s">
        <v>8394</v>
      </c>
      <c r="L693">
        <v>14</v>
      </c>
    </row>
    <row r="694" spans="1:12" x14ac:dyDescent="0.3">
      <c r="A694" s="12" t="s">
        <v>8219</v>
      </c>
      <c r="B694">
        <v>740</v>
      </c>
      <c r="K694" s="11" t="s">
        <v>8394</v>
      </c>
      <c r="L694">
        <v>24</v>
      </c>
    </row>
    <row r="695" spans="1:12" x14ac:dyDescent="0.3">
      <c r="A695" s="12" t="s">
        <v>8219</v>
      </c>
      <c r="B695">
        <v>369</v>
      </c>
      <c r="K695" s="11" t="s">
        <v>8394</v>
      </c>
      <c r="L695">
        <v>2</v>
      </c>
    </row>
    <row r="696" spans="1:12" x14ac:dyDescent="0.3">
      <c r="A696" s="12" t="s">
        <v>8219</v>
      </c>
      <c r="B696">
        <v>110</v>
      </c>
      <c r="K696" s="11" t="s">
        <v>8394</v>
      </c>
      <c r="L696">
        <v>21</v>
      </c>
    </row>
    <row r="697" spans="1:12" x14ac:dyDescent="0.3">
      <c r="A697" s="12" t="s">
        <v>8219</v>
      </c>
      <c r="B697">
        <v>455</v>
      </c>
      <c r="K697" s="11" t="s">
        <v>8394</v>
      </c>
      <c r="L697">
        <v>7</v>
      </c>
    </row>
    <row r="698" spans="1:12" x14ac:dyDescent="0.3">
      <c r="A698" s="12" t="s">
        <v>8219</v>
      </c>
      <c r="B698">
        <v>224</v>
      </c>
      <c r="K698" s="11" t="s">
        <v>8394</v>
      </c>
      <c r="L698">
        <v>0</v>
      </c>
    </row>
    <row r="699" spans="1:12" x14ac:dyDescent="0.3">
      <c r="A699" s="12" t="s">
        <v>8219</v>
      </c>
      <c r="B699">
        <v>46</v>
      </c>
      <c r="K699" s="11" t="s">
        <v>8394</v>
      </c>
      <c r="L699">
        <v>4</v>
      </c>
    </row>
    <row r="700" spans="1:12" x14ac:dyDescent="0.3">
      <c r="A700" s="12" t="s">
        <v>8219</v>
      </c>
      <c r="B700">
        <v>284</v>
      </c>
      <c r="K700" s="11" t="s">
        <v>8394</v>
      </c>
      <c r="L700">
        <v>32</v>
      </c>
    </row>
    <row r="701" spans="1:12" x14ac:dyDescent="0.3">
      <c r="A701" s="12" t="s">
        <v>8219</v>
      </c>
      <c r="B701">
        <v>98</v>
      </c>
      <c r="K701" s="11" t="s">
        <v>8394</v>
      </c>
      <c r="L701">
        <v>4</v>
      </c>
    </row>
    <row r="702" spans="1:12" x14ac:dyDescent="0.3">
      <c r="A702" s="12" t="s">
        <v>8219</v>
      </c>
      <c r="B702">
        <v>56</v>
      </c>
      <c r="K702" s="11" t="s">
        <v>8394</v>
      </c>
      <c r="L702">
        <v>9</v>
      </c>
    </row>
    <row r="703" spans="1:12" x14ac:dyDescent="0.3">
      <c r="A703" s="12" t="s">
        <v>8219</v>
      </c>
      <c r="B703">
        <v>32</v>
      </c>
      <c r="K703" s="11" t="s">
        <v>8394</v>
      </c>
      <c r="L703">
        <v>17</v>
      </c>
    </row>
    <row r="704" spans="1:12" x14ac:dyDescent="0.3">
      <c r="A704" s="12" t="s">
        <v>8219</v>
      </c>
      <c r="B704">
        <v>30</v>
      </c>
      <c r="K704" s="11" t="s">
        <v>8394</v>
      </c>
      <c r="L704">
        <v>5</v>
      </c>
    </row>
    <row r="705" spans="1:12" x14ac:dyDescent="0.3">
      <c r="A705" s="12" t="s">
        <v>8219</v>
      </c>
      <c r="B705">
        <v>70</v>
      </c>
      <c r="K705" s="11" t="s">
        <v>8394</v>
      </c>
      <c r="L705">
        <v>53</v>
      </c>
    </row>
    <row r="706" spans="1:12" x14ac:dyDescent="0.3">
      <c r="A706" s="12" t="s">
        <v>8219</v>
      </c>
      <c r="B706">
        <v>44</v>
      </c>
      <c r="K706" s="11" t="s">
        <v>8394</v>
      </c>
      <c r="L706">
        <v>7</v>
      </c>
    </row>
    <row r="707" spans="1:12" x14ac:dyDescent="0.3">
      <c r="A707" s="12" t="s">
        <v>8219</v>
      </c>
      <c r="B707">
        <v>92</v>
      </c>
      <c r="K707" s="11" t="s">
        <v>8394</v>
      </c>
      <c r="L707">
        <v>72</v>
      </c>
    </row>
    <row r="708" spans="1:12" x14ac:dyDescent="0.3">
      <c r="A708" s="12" t="s">
        <v>8219</v>
      </c>
      <c r="B708">
        <v>205</v>
      </c>
      <c r="K708" s="11" t="s">
        <v>8394</v>
      </c>
      <c r="L708">
        <v>0</v>
      </c>
    </row>
    <row r="709" spans="1:12" x14ac:dyDescent="0.3">
      <c r="A709" s="12" t="s">
        <v>8219</v>
      </c>
      <c r="B709">
        <v>23</v>
      </c>
      <c r="K709" s="11" t="s">
        <v>8394</v>
      </c>
      <c r="L709">
        <v>2</v>
      </c>
    </row>
    <row r="710" spans="1:12" x14ac:dyDescent="0.3">
      <c r="A710" s="12" t="s">
        <v>8219</v>
      </c>
      <c r="B710">
        <v>4</v>
      </c>
      <c r="K710" s="11" t="s">
        <v>8394</v>
      </c>
      <c r="L710">
        <v>8</v>
      </c>
    </row>
    <row r="711" spans="1:12" x14ac:dyDescent="0.3">
      <c r="A711" s="12" t="s">
        <v>8219</v>
      </c>
      <c r="B711">
        <v>112</v>
      </c>
      <c r="K711" s="11" t="s">
        <v>8394</v>
      </c>
      <c r="L711">
        <v>2</v>
      </c>
    </row>
    <row r="712" spans="1:12" x14ac:dyDescent="0.3">
      <c r="A712" s="12" t="s">
        <v>8219</v>
      </c>
      <c r="B712">
        <v>27</v>
      </c>
      <c r="K712" s="11" t="s">
        <v>8394</v>
      </c>
      <c r="L712">
        <v>0</v>
      </c>
    </row>
    <row r="713" spans="1:12" x14ac:dyDescent="0.3">
      <c r="A713" s="12" t="s">
        <v>8219</v>
      </c>
      <c r="B713">
        <v>11</v>
      </c>
      <c r="K713" s="11" t="s">
        <v>8394</v>
      </c>
      <c r="L713">
        <v>3</v>
      </c>
    </row>
    <row r="714" spans="1:12" x14ac:dyDescent="0.3">
      <c r="A714" s="12" t="s">
        <v>8219</v>
      </c>
      <c r="B714">
        <v>26</v>
      </c>
      <c r="K714" s="11" t="s">
        <v>8394</v>
      </c>
      <c r="L714">
        <v>4</v>
      </c>
    </row>
    <row r="715" spans="1:12" x14ac:dyDescent="0.3">
      <c r="A715" s="12" t="s">
        <v>8219</v>
      </c>
      <c r="B715">
        <v>77</v>
      </c>
      <c r="K715" s="11" t="s">
        <v>8394</v>
      </c>
      <c r="L715">
        <v>3</v>
      </c>
    </row>
    <row r="716" spans="1:12" x14ac:dyDescent="0.3">
      <c r="A716" s="12" t="s">
        <v>8219</v>
      </c>
      <c r="B716">
        <v>136</v>
      </c>
      <c r="K716" s="11" t="s">
        <v>8394</v>
      </c>
      <c r="L716">
        <v>6</v>
      </c>
    </row>
    <row r="717" spans="1:12" x14ac:dyDescent="0.3">
      <c r="A717" s="12" t="s">
        <v>8219</v>
      </c>
      <c r="B717">
        <v>157</v>
      </c>
      <c r="K717" s="11" t="s">
        <v>8394</v>
      </c>
      <c r="L717">
        <v>0</v>
      </c>
    </row>
    <row r="718" spans="1:12" x14ac:dyDescent="0.3">
      <c r="A718" s="12" t="s">
        <v>8219</v>
      </c>
      <c r="B718">
        <v>158</v>
      </c>
      <c r="K718" s="11" t="s">
        <v>8394</v>
      </c>
      <c r="L718">
        <v>0</v>
      </c>
    </row>
    <row r="719" spans="1:12" x14ac:dyDescent="0.3">
      <c r="A719" s="12" t="s">
        <v>8219</v>
      </c>
      <c r="B719">
        <v>27</v>
      </c>
      <c r="K719" s="11" t="s">
        <v>8394</v>
      </c>
      <c r="L719">
        <v>0</v>
      </c>
    </row>
    <row r="720" spans="1:12" x14ac:dyDescent="0.3">
      <c r="A720" s="12" t="s">
        <v>8219</v>
      </c>
      <c r="B720">
        <v>23</v>
      </c>
      <c r="K720" s="11" t="s">
        <v>8394</v>
      </c>
      <c r="L720">
        <v>8</v>
      </c>
    </row>
    <row r="721" spans="1:12" x14ac:dyDescent="0.3">
      <c r="A721" s="12" t="s">
        <v>8219</v>
      </c>
      <c r="B721">
        <v>17</v>
      </c>
      <c r="K721" s="11" t="s">
        <v>8394</v>
      </c>
      <c r="L721">
        <v>5</v>
      </c>
    </row>
    <row r="722" spans="1:12" x14ac:dyDescent="0.3">
      <c r="A722" s="12" t="s">
        <v>8219</v>
      </c>
      <c r="B722">
        <v>37</v>
      </c>
      <c r="K722" s="11" t="s">
        <v>8394</v>
      </c>
      <c r="L722">
        <v>0</v>
      </c>
    </row>
    <row r="723" spans="1:12" x14ac:dyDescent="0.3">
      <c r="A723" s="12" t="s">
        <v>8219</v>
      </c>
      <c r="B723">
        <v>65</v>
      </c>
      <c r="K723" s="11" t="s">
        <v>8394</v>
      </c>
      <c r="L723">
        <v>2</v>
      </c>
    </row>
    <row r="724" spans="1:12" x14ac:dyDescent="0.3">
      <c r="A724" s="12" t="s">
        <v>8219</v>
      </c>
      <c r="B724">
        <v>18</v>
      </c>
      <c r="K724" s="11" t="s">
        <v>8394</v>
      </c>
      <c r="L724">
        <v>24</v>
      </c>
    </row>
    <row r="725" spans="1:12" x14ac:dyDescent="0.3">
      <c r="A725" s="12" t="s">
        <v>8219</v>
      </c>
      <c r="B725">
        <v>25</v>
      </c>
      <c r="K725" s="11" t="s">
        <v>8394</v>
      </c>
      <c r="L725">
        <v>0</v>
      </c>
    </row>
    <row r="726" spans="1:12" x14ac:dyDescent="0.3">
      <c r="A726" s="12" t="s">
        <v>8219</v>
      </c>
      <c r="B726">
        <v>104</v>
      </c>
      <c r="K726" s="11" t="s">
        <v>8394</v>
      </c>
      <c r="L726">
        <v>9</v>
      </c>
    </row>
    <row r="727" spans="1:12" x14ac:dyDescent="0.3">
      <c r="A727" s="12" t="s">
        <v>8219</v>
      </c>
      <c r="B727">
        <v>108</v>
      </c>
      <c r="K727" s="11" t="s">
        <v>8394</v>
      </c>
      <c r="L727">
        <v>0</v>
      </c>
    </row>
    <row r="728" spans="1:12" x14ac:dyDescent="0.3">
      <c r="A728" s="12" t="s">
        <v>8219</v>
      </c>
      <c r="B728">
        <v>38</v>
      </c>
      <c r="K728" s="11" t="s">
        <v>8394</v>
      </c>
      <c r="L728">
        <v>1</v>
      </c>
    </row>
    <row r="729" spans="1:12" x14ac:dyDescent="0.3">
      <c r="A729" s="12" t="s">
        <v>8219</v>
      </c>
      <c r="B729">
        <v>88</v>
      </c>
      <c r="K729" s="11" t="s">
        <v>8394</v>
      </c>
      <c r="L729">
        <v>10</v>
      </c>
    </row>
    <row r="730" spans="1:12" x14ac:dyDescent="0.3">
      <c r="A730" s="12" t="s">
        <v>8219</v>
      </c>
      <c r="B730">
        <v>82</v>
      </c>
      <c r="K730" s="11" t="s">
        <v>8394</v>
      </c>
      <c r="L730">
        <v>1</v>
      </c>
    </row>
    <row r="731" spans="1:12" x14ac:dyDescent="0.3">
      <c r="A731" s="12" t="s">
        <v>8219</v>
      </c>
      <c r="B731">
        <v>126</v>
      </c>
      <c r="K731" s="11" t="s">
        <v>8394</v>
      </c>
      <c r="L731">
        <v>0</v>
      </c>
    </row>
    <row r="732" spans="1:12" x14ac:dyDescent="0.3">
      <c r="A732" s="12" t="s">
        <v>8219</v>
      </c>
      <c r="B732">
        <v>133</v>
      </c>
      <c r="K732" s="11" t="s">
        <v>8394</v>
      </c>
      <c r="L732">
        <v>20</v>
      </c>
    </row>
    <row r="733" spans="1:12" x14ac:dyDescent="0.3">
      <c r="A733" s="12" t="s">
        <v>8219</v>
      </c>
      <c r="B733">
        <v>47</v>
      </c>
      <c r="K733" s="11" t="s">
        <v>8394</v>
      </c>
      <c r="L733">
        <v>30</v>
      </c>
    </row>
    <row r="734" spans="1:12" x14ac:dyDescent="0.3">
      <c r="A734" s="12" t="s">
        <v>8219</v>
      </c>
      <c r="B734">
        <v>58</v>
      </c>
      <c r="K734" s="11" t="s">
        <v>8394</v>
      </c>
      <c r="L734">
        <v>6</v>
      </c>
    </row>
    <row r="735" spans="1:12" x14ac:dyDescent="0.3">
      <c r="A735" s="12" t="s">
        <v>8219</v>
      </c>
      <c r="B735">
        <v>32</v>
      </c>
      <c r="K735" s="11" t="s">
        <v>8394</v>
      </c>
      <c r="L735">
        <v>15</v>
      </c>
    </row>
    <row r="736" spans="1:12" x14ac:dyDescent="0.3">
      <c r="A736" s="12" t="s">
        <v>8219</v>
      </c>
      <c r="B736">
        <v>37</v>
      </c>
      <c r="K736" s="11" t="s">
        <v>8394</v>
      </c>
      <c r="L736">
        <v>5</v>
      </c>
    </row>
    <row r="737" spans="1:12" x14ac:dyDescent="0.3">
      <c r="A737" s="12" t="s">
        <v>8219</v>
      </c>
      <c r="B737">
        <v>87</v>
      </c>
      <c r="K737" s="11" t="s">
        <v>8394</v>
      </c>
      <c r="L737">
        <v>0</v>
      </c>
    </row>
    <row r="738" spans="1:12" x14ac:dyDescent="0.3">
      <c r="A738" s="12" t="s">
        <v>8219</v>
      </c>
      <c r="B738">
        <v>15</v>
      </c>
      <c r="K738" s="11" t="s">
        <v>8394</v>
      </c>
      <c r="L738">
        <v>0</v>
      </c>
    </row>
    <row r="739" spans="1:12" x14ac:dyDescent="0.3">
      <c r="A739" s="12" t="s">
        <v>8219</v>
      </c>
      <c r="B739">
        <v>27</v>
      </c>
      <c r="K739" s="11" t="s">
        <v>8394</v>
      </c>
      <c r="L739">
        <v>28</v>
      </c>
    </row>
    <row r="740" spans="1:12" x14ac:dyDescent="0.3">
      <c r="A740" s="12" t="s">
        <v>8219</v>
      </c>
      <c r="B740">
        <v>19</v>
      </c>
      <c r="K740" s="11" t="s">
        <v>8394</v>
      </c>
      <c r="L740">
        <v>0</v>
      </c>
    </row>
    <row r="741" spans="1:12" x14ac:dyDescent="0.3">
      <c r="A741" s="12" t="s">
        <v>8219</v>
      </c>
      <c r="B741">
        <v>17</v>
      </c>
      <c r="K741" s="11" t="s">
        <v>8394</v>
      </c>
      <c r="L741">
        <v>5</v>
      </c>
    </row>
    <row r="742" spans="1:12" x14ac:dyDescent="0.3">
      <c r="A742" s="12" t="s">
        <v>8219</v>
      </c>
      <c r="B742">
        <v>26</v>
      </c>
      <c r="K742" s="11" t="s">
        <v>8394</v>
      </c>
      <c r="L742">
        <v>7</v>
      </c>
    </row>
    <row r="743" spans="1:12" x14ac:dyDescent="0.3">
      <c r="A743" s="12" t="s">
        <v>8219</v>
      </c>
      <c r="B743">
        <v>28</v>
      </c>
      <c r="K743" s="11" t="s">
        <v>8394</v>
      </c>
      <c r="L743">
        <v>30</v>
      </c>
    </row>
    <row r="744" spans="1:12" x14ac:dyDescent="0.3">
      <c r="A744" s="12" t="s">
        <v>8219</v>
      </c>
      <c r="B744">
        <v>37</v>
      </c>
      <c r="K744" s="11" t="s">
        <v>8394</v>
      </c>
      <c r="L744">
        <v>2</v>
      </c>
    </row>
    <row r="745" spans="1:12" x14ac:dyDescent="0.3">
      <c r="A745" s="12" t="s">
        <v>8219</v>
      </c>
      <c r="B745">
        <v>128</v>
      </c>
      <c r="K745" s="11" t="s">
        <v>8394</v>
      </c>
      <c r="L745">
        <v>30</v>
      </c>
    </row>
    <row r="746" spans="1:12" x14ac:dyDescent="0.3">
      <c r="A746" s="12" t="s">
        <v>8219</v>
      </c>
      <c r="B746">
        <v>10</v>
      </c>
      <c r="K746" s="11" t="s">
        <v>8394</v>
      </c>
      <c r="L746">
        <v>2</v>
      </c>
    </row>
    <row r="747" spans="1:12" x14ac:dyDescent="0.3">
      <c r="A747" s="12" t="s">
        <v>8219</v>
      </c>
      <c r="B747">
        <v>83</v>
      </c>
      <c r="K747" s="11" t="s">
        <v>8394</v>
      </c>
      <c r="L747">
        <v>0</v>
      </c>
    </row>
    <row r="748" spans="1:12" x14ac:dyDescent="0.3">
      <c r="A748" s="12" t="s">
        <v>8219</v>
      </c>
      <c r="B748">
        <v>46</v>
      </c>
      <c r="K748" s="11" t="s">
        <v>8394</v>
      </c>
      <c r="L748">
        <v>2</v>
      </c>
    </row>
    <row r="749" spans="1:12" x14ac:dyDescent="0.3">
      <c r="A749" s="12" t="s">
        <v>8219</v>
      </c>
      <c r="B749">
        <v>90</v>
      </c>
      <c r="K749" s="11" t="s">
        <v>8394</v>
      </c>
      <c r="L749">
        <v>1</v>
      </c>
    </row>
    <row r="750" spans="1:12" x14ac:dyDescent="0.3">
      <c r="A750" s="12" t="s">
        <v>8219</v>
      </c>
      <c r="B750">
        <v>81</v>
      </c>
      <c r="K750" s="11" t="s">
        <v>8394</v>
      </c>
      <c r="L750">
        <v>2</v>
      </c>
    </row>
    <row r="751" spans="1:12" x14ac:dyDescent="0.3">
      <c r="A751" s="12" t="s">
        <v>8219</v>
      </c>
      <c r="B751">
        <v>32</v>
      </c>
      <c r="K751" s="11" t="s">
        <v>8394</v>
      </c>
      <c r="L751">
        <v>14</v>
      </c>
    </row>
    <row r="752" spans="1:12" x14ac:dyDescent="0.3">
      <c r="A752" s="12" t="s">
        <v>8219</v>
      </c>
      <c r="B752">
        <v>20</v>
      </c>
      <c r="K752" s="11" t="s">
        <v>8394</v>
      </c>
      <c r="L752">
        <v>31</v>
      </c>
    </row>
    <row r="753" spans="1:12" x14ac:dyDescent="0.3">
      <c r="A753" s="12" t="s">
        <v>8219</v>
      </c>
      <c r="B753">
        <v>70</v>
      </c>
      <c r="K753" s="11" t="s">
        <v>8394</v>
      </c>
      <c r="L753">
        <v>16</v>
      </c>
    </row>
    <row r="754" spans="1:12" x14ac:dyDescent="0.3">
      <c r="A754" s="12" t="s">
        <v>8219</v>
      </c>
      <c r="B754">
        <v>168</v>
      </c>
      <c r="K754" s="11" t="s">
        <v>8394</v>
      </c>
      <c r="L754">
        <v>12</v>
      </c>
    </row>
    <row r="755" spans="1:12" x14ac:dyDescent="0.3">
      <c r="A755" s="12" t="s">
        <v>8219</v>
      </c>
      <c r="B755">
        <v>34</v>
      </c>
      <c r="K755" s="11" t="s">
        <v>8394</v>
      </c>
      <c r="L755">
        <v>96</v>
      </c>
    </row>
    <row r="756" spans="1:12" x14ac:dyDescent="0.3">
      <c r="A756" s="12" t="s">
        <v>8219</v>
      </c>
      <c r="B756">
        <v>48</v>
      </c>
      <c r="K756" s="11" t="s">
        <v>8394</v>
      </c>
      <c r="L756">
        <v>16</v>
      </c>
    </row>
    <row r="757" spans="1:12" x14ac:dyDescent="0.3">
      <c r="A757" s="12" t="s">
        <v>8219</v>
      </c>
      <c r="B757">
        <v>48</v>
      </c>
      <c r="K757" s="11" t="s">
        <v>8394</v>
      </c>
      <c r="L757">
        <v>5</v>
      </c>
    </row>
    <row r="758" spans="1:12" x14ac:dyDescent="0.3">
      <c r="A758" s="12" t="s">
        <v>8219</v>
      </c>
      <c r="B758">
        <v>221</v>
      </c>
      <c r="K758" s="11" t="s">
        <v>8394</v>
      </c>
      <c r="L758">
        <v>0</v>
      </c>
    </row>
    <row r="759" spans="1:12" x14ac:dyDescent="0.3">
      <c r="A759" s="12" t="s">
        <v>8219</v>
      </c>
      <c r="B759">
        <v>107</v>
      </c>
      <c r="K759" s="11" t="s">
        <v>8394</v>
      </c>
      <c r="L759">
        <v>8</v>
      </c>
    </row>
    <row r="760" spans="1:12" x14ac:dyDescent="0.3">
      <c r="A760" s="12" t="s">
        <v>8219</v>
      </c>
      <c r="B760">
        <v>45</v>
      </c>
      <c r="K760" s="11" t="s">
        <v>8394</v>
      </c>
      <c r="L760">
        <v>7</v>
      </c>
    </row>
    <row r="761" spans="1:12" x14ac:dyDescent="0.3">
      <c r="A761" s="12" t="s">
        <v>8219</v>
      </c>
      <c r="B761">
        <v>36</v>
      </c>
      <c r="K761" s="11" t="s">
        <v>8394</v>
      </c>
      <c r="L761">
        <v>24</v>
      </c>
    </row>
    <row r="762" spans="1:12" x14ac:dyDescent="0.3">
      <c r="A762" s="12" t="s">
        <v>8219</v>
      </c>
      <c r="B762">
        <v>101</v>
      </c>
      <c r="K762" s="11" t="s">
        <v>8394</v>
      </c>
      <c r="L762">
        <v>121</v>
      </c>
    </row>
    <row r="763" spans="1:12" x14ac:dyDescent="0.3">
      <c r="A763" s="12" t="s">
        <v>8219</v>
      </c>
      <c r="B763">
        <v>62</v>
      </c>
      <c r="K763" s="11" t="s">
        <v>8394</v>
      </c>
      <c r="L763">
        <v>196</v>
      </c>
    </row>
    <row r="764" spans="1:12" x14ac:dyDescent="0.3">
      <c r="A764" s="12" t="s">
        <v>8219</v>
      </c>
      <c r="B764">
        <v>32</v>
      </c>
      <c r="K764" s="11" t="s">
        <v>8394</v>
      </c>
      <c r="L764">
        <v>5</v>
      </c>
    </row>
    <row r="765" spans="1:12" x14ac:dyDescent="0.3">
      <c r="A765" s="12" t="s">
        <v>8219</v>
      </c>
      <c r="B765">
        <v>89</v>
      </c>
      <c r="K765" s="11" t="s">
        <v>8394</v>
      </c>
      <c r="L765">
        <v>73</v>
      </c>
    </row>
    <row r="766" spans="1:12" x14ac:dyDescent="0.3">
      <c r="A766" s="12" t="s">
        <v>8219</v>
      </c>
      <c r="B766">
        <v>93</v>
      </c>
      <c r="K766" s="11" t="s">
        <v>8394</v>
      </c>
      <c r="L766">
        <v>93</v>
      </c>
    </row>
    <row r="767" spans="1:12" x14ac:dyDescent="0.3">
      <c r="A767" s="12" t="s">
        <v>8219</v>
      </c>
      <c r="B767">
        <v>98</v>
      </c>
      <c r="K767" s="11" t="s">
        <v>8394</v>
      </c>
      <c r="L767">
        <v>17</v>
      </c>
    </row>
    <row r="768" spans="1:12" x14ac:dyDescent="0.3">
      <c r="A768" s="12" t="s">
        <v>8219</v>
      </c>
      <c r="B768">
        <v>82</v>
      </c>
      <c r="K768" s="11" t="s">
        <v>8394</v>
      </c>
      <c r="L768">
        <v>7</v>
      </c>
    </row>
    <row r="769" spans="1:12" x14ac:dyDescent="0.3">
      <c r="A769" s="12" t="s">
        <v>8219</v>
      </c>
      <c r="B769">
        <v>116</v>
      </c>
      <c r="K769" s="11" t="s">
        <v>8394</v>
      </c>
      <c r="L769">
        <v>17</v>
      </c>
    </row>
    <row r="770" spans="1:12" x14ac:dyDescent="0.3">
      <c r="A770" s="12" t="s">
        <v>8219</v>
      </c>
      <c r="B770">
        <v>52</v>
      </c>
      <c r="K770" s="11" t="s">
        <v>8394</v>
      </c>
      <c r="L770">
        <v>171</v>
      </c>
    </row>
    <row r="771" spans="1:12" x14ac:dyDescent="0.3">
      <c r="A771" s="12" t="s">
        <v>8219</v>
      </c>
      <c r="B771">
        <v>23</v>
      </c>
      <c r="K771" s="11" t="s">
        <v>8394</v>
      </c>
      <c r="L771">
        <v>188</v>
      </c>
    </row>
    <row r="772" spans="1:12" x14ac:dyDescent="0.3">
      <c r="A772" s="12" t="s">
        <v>8219</v>
      </c>
      <c r="B772">
        <v>77</v>
      </c>
      <c r="K772" s="11" t="s">
        <v>8394</v>
      </c>
      <c r="L772">
        <v>110</v>
      </c>
    </row>
    <row r="773" spans="1:12" x14ac:dyDescent="0.3">
      <c r="A773" s="12" t="s">
        <v>8219</v>
      </c>
      <c r="B773">
        <v>49</v>
      </c>
      <c r="K773" s="11" t="s">
        <v>8394</v>
      </c>
      <c r="L773">
        <v>37</v>
      </c>
    </row>
    <row r="774" spans="1:12" x14ac:dyDescent="0.3">
      <c r="A774" s="12" t="s">
        <v>8219</v>
      </c>
      <c r="B774">
        <v>59</v>
      </c>
      <c r="K774" s="11" t="s">
        <v>8394</v>
      </c>
      <c r="L774">
        <v>9</v>
      </c>
    </row>
    <row r="775" spans="1:12" x14ac:dyDescent="0.3">
      <c r="A775" s="12" t="s">
        <v>8219</v>
      </c>
      <c r="B775">
        <v>113</v>
      </c>
      <c r="K775" s="11" t="s">
        <v>8394</v>
      </c>
      <c r="L775">
        <v>29</v>
      </c>
    </row>
    <row r="776" spans="1:12" x14ac:dyDescent="0.3">
      <c r="A776" s="12" t="s">
        <v>8219</v>
      </c>
      <c r="B776">
        <v>34</v>
      </c>
      <c r="K776" s="11" t="s">
        <v>8394</v>
      </c>
      <c r="L776">
        <v>6</v>
      </c>
    </row>
    <row r="777" spans="1:12" x14ac:dyDescent="0.3">
      <c r="A777" s="12" t="s">
        <v>8219</v>
      </c>
      <c r="B777">
        <v>42</v>
      </c>
      <c r="K777" s="11" t="s">
        <v>8394</v>
      </c>
      <c r="L777">
        <v>30</v>
      </c>
    </row>
    <row r="778" spans="1:12" x14ac:dyDescent="0.3">
      <c r="A778" s="12" t="s">
        <v>8219</v>
      </c>
      <c r="B778">
        <v>42</v>
      </c>
      <c r="K778" s="11" t="s">
        <v>8394</v>
      </c>
      <c r="L778">
        <v>81</v>
      </c>
    </row>
    <row r="779" spans="1:12" x14ac:dyDescent="0.3">
      <c r="A779" s="12" t="s">
        <v>8219</v>
      </c>
      <c r="B779">
        <v>49</v>
      </c>
      <c r="K779" s="11" t="s">
        <v>8394</v>
      </c>
      <c r="L779">
        <v>4</v>
      </c>
    </row>
    <row r="780" spans="1:12" x14ac:dyDescent="0.3">
      <c r="A780" s="12" t="s">
        <v>8219</v>
      </c>
      <c r="B780">
        <v>56</v>
      </c>
      <c r="K780" s="11" t="s">
        <v>8394</v>
      </c>
      <c r="L780">
        <v>11</v>
      </c>
    </row>
    <row r="781" spans="1:12" x14ac:dyDescent="0.3">
      <c r="A781" s="12" t="s">
        <v>8219</v>
      </c>
      <c r="B781">
        <v>25</v>
      </c>
      <c r="K781" s="11" t="s">
        <v>8394</v>
      </c>
      <c r="L781">
        <v>14</v>
      </c>
    </row>
    <row r="782" spans="1:12" x14ac:dyDescent="0.3">
      <c r="A782" s="12" t="s">
        <v>8219</v>
      </c>
      <c r="B782">
        <v>52</v>
      </c>
      <c r="K782" s="11" t="s">
        <v>8394</v>
      </c>
      <c r="L782">
        <v>5</v>
      </c>
    </row>
    <row r="783" spans="1:12" x14ac:dyDescent="0.3">
      <c r="A783" s="12" t="s">
        <v>8219</v>
      </c>
      <c r="B783">
        <v>34</v>
      </c>
      <c r="K783" s="11" t="s">
        <v>8394</v>
      </c>
      <c r="L783">
        <v>45</v>
      </c>
    </row>
    <row r="784" spans="1:12" x14ac:dyDescent="0.3">
      <c r="A784" s="12" t="s">
        <v>8219</v>
      </c>
      <c r="B784">
        <v>67</v>
      </c>
      <c r="K784" s="11" t="s">
        <v>8394</v>
      </c>
      <c r="L784">
        <v>8</v>
      </c>
    </row>
    <row r="785" spans="1:12" x14ac:dyDescent="0.3">
      <c r="A785" s="12" t="s">
        <v>8219</v>
      </c>
      <c r="B785">
        <v>70</v>
      </c>
      <c r="K785" s="11" t="s">
        <v>8394</v>
      </c>
      <c r="L785">
        <v>3</v>
      </c>
    </row>
    <row r="786" spans="1:12" x14ac:dyDescent="0.3">
      <c r="A786" s="12" t="s">
        <v>8219</v>
      </c>
      <c r="B786">
        <v>89</v>
      </c>
      <c r="K786" s="11" t="s">
        <v>8394</v>
      </c>
      <c r="L786">
        <v>24</v>
      </c>
    </row>
    <row r="787" spans="1:12" x14ac:dyDescent="0.3">
      <c r="A787" s="12" t="s">
        <v>8219</v>
      </c>
      <c r="B787">
        <v>107</v>
      </c>
      <c r="K787" s="11" t="s">
        <v>8394</v>
      </c>
      <c r="L787">
        <v>18</v>
      </c>
    </row>
    <row r="788" spans="1:12" x14ac:dyDescent="0.3">
      <c r="A788" s="12" t="s">
        <v>8219</v>
      </c>
      <c r="B788">
        <v>159</v>
      </c>
      <c r="K788" s="11" t="s">
        <v>8394</v>
      </c>
      <c r="L788">
        <v>12</v>
      </c>
    </row>
    <row r="789" spans="1:12" x14ac:dyDescent="0.3">
      <c r="A789" s="12" t="s">
        <v>8219</v>
      </c>
      <c r="B789">
        <v>181</v>
      </c>
      <c r="K789" s="11" t="s">
        <v>8394</v>
      </c>
      <c r="L789">
        <v>123</v>
      </c>
    </row>
    <row r="790" spans="1:12" x14ac:dyDescent="0.3">
      <c r="A790" s="12" t="s">
        <v>8219</v>
      </c>
      <c r="B790">
        <v>131</v>
      </c>
      <c r="K790" s="11" t="s">
        <v>8394</v>
      </c>
      <c r="L790">
        <v>96</v>
      </c>
    </row>
    <row r="791" spans="1:12" x14ac:dyDescent="0.3">
      <c r="A791" s="12" t="s">
        <v>8219</v>
      </c>
      <c r="B791">
        <v>125</v>
      </c>
      <c r="K791" s="11" t="s">
        <v>8394</v>
      </c>
      <c r="L791">
        <v>31</v>
      </c>
    </row>
    <row r="792" spans="1:12" x14ac:dyDescent="0.3">
      <c r="A792" s="12" t="s">
        <v>8219</v>
      </c>
      <c r="B792">
        <v>61</v>
      </c>
      <c r="K792" s="11" t="s">
        <v>8394</v>
      </c>
      <c r="L792">
        <v>4</v>
      </c>
    </row>
    <row r="793" spans="1:12" x14ac:dyDescent="0.3">
      <c r="A793" s="12" t="s">
        <v>8219</v>
      </c>
      <c r="B793">
        <v>90</v>
      </c>
      <c r="K793" s="11" t="s">
        <v>8394</v>
      </c>
      <c r="L793">
        <v>3</v>
      </c>
    </row>
    <row r="794" spans="1:12" x14ac:dyDescent="0.3">
      <c r="A794" s="12" t="s">
        <v>8219</v>
      </c>
      <c r="B794">
        <v>35</v>
      </c>
      <c r="K794" s="11" t="s">
        <v>8394</v>
      </c>
      <c r="L794">
        <v>179</v>
      </c>
    </row>
    <row r="795" spans="1:12" x14ac:dyDescent="0.3">
      <c r="A795" s="12" t="s">
        <v>8219</v>
      </c>
      <c r="B795">
        <v>90</v>
      </c>
      <c r="K795" s="11" t="s">
        <v>8394</v>
      </c>
      <c r="L795">
        <v>3</v>
      </c>
    </row>
    <row r="796" spans="1:12" x14ac:dyDescent="0.3">
      <c r="A796" s="12" t="s">
        <v>8219</v>
      </c>
      <c r="B796">
        <v>4</v>
      </c>
      <c r="K796" s="11" t="s">
        <v>8394</v>
      </c>
      <c r="L796">
        <v>23</v>
      </c>
    </row>
    <row r="797" spans="1:12" x14ac:dyDescent="0.3">
      <c r="A797" s="12" t="s">
        <v>8219</v>
      </c>
      <c r="B797">
        <v>120</v>
      </c>
      <c r="K797" s="11" t="s">
        <v>8394</v>
      </c>
      <c r="L797">
        <v>23</v>
      </c>
    </row>
    <row r="798" spans="1:12" x14ac:dyDescent="0.3">
      <c r="A798" s="12" t="s">
        <v>8219</v>
      </c>
      <c r="B798">
        <v>14</v>
      </c>
      <c r="K798" s="11" t="s">
        <v>8394</v>
      </c>
      <c r="L798">
        <v>41</v>
      </c>
    </row>
    <row r="799" spans="1:12" x14ac:dyDescent="0.3">
      <c r="A799" s="12" t="s">
        <v>8219</v>
      </c>
      <c r="B799">
        <v>27</v>
      </c>
      <c r="K799" s="11" t="s">
        <v>8394</v>
      </c>
      <c r="L799">
        <v>0</v>
      </c>
    </row>
    <row r="800" spans="1:12" x14ac:dyDescent="0.3">
      <c r="A800" s="12" t="s">
        <v>8219</v>
      </c>
      <c r="B800">
        <v>49</v>
      </c>
      <c r="K800" s="11" t="s">
        <v>8394</v>
      </c>
      <c r="L800">
        <v>32</v>
      </c>
    </row>
    <row r="801" spans="1:12" x14ac:dyDescent="0.3">
      <c r="A801" s="12" t="s">
        <v>8219</v>
      </c>
      <c r="B801">
        <v>102</v>
      </c>
      <c r="K801" s="11" t="s">
        <v>8394</v>
      </c>
      <c r="L801">
        <v>2</v>
      </c>
    </row>
    <row r="802" spans="1:12" x14ac:dyDescent="0.3">
      <c r="A802" s="12" t="s">
        <v>8219</v>
      </c>
      <c r="B802">
        <v>3</v>
      </c>
      <c r="K802" s="11" t="s">
        <v>8394</v>
      </c>
      <c r="L802">
        <v>7</v>
      </c>
    </row>
    <row r="803" spans="1:12" x14ac:dyDescent="0.3">
      <c r="A803" s="12" t="s">
        <v>8219</v>
      </c>
      <c r="B803">
        <v>25</v>
      </c>
      <c r="K803" s="11" t="s">
        <v>8394</v>
      </c>
      <c r="L803">
        <v>4</v>
      </c>
    </row>
    <row r="804" spans="1:12" x14ac:dyDescent="0.3">
      <c r="A804" s="12" t="s">
        <v>8219</v>
      </c>
      <c r="B804">
        <v>118</v>
      </c>
      <c r="K804" s="11" t="s">
        <v>8394</v>
      </c>
      <c r="L804">
        <v>196</v>
      </c>
    </row>
    <row r="805" spans="1:12" x14ac:dyDescent="0.3">
      <c r="A805" s="12" t="s">
        <v>8219</v>
      </c>
      <c r="B805">
        <v>57</v>
      </c>
      <c r="K805" s="11" t="s">
        <v>8394</v>
      </c>
      <c r="L805">
        <v>11</v>
      </c>
    </row>
    <row r="806" spans="1:12" x14ac:dyDescent="0.3">
      <c r="A806" s="12" t="s">
        <v>8219</v>
      </c>
      <c r="B806">
        <v>11</v>
      </c>
      <c r="K806" s="11" t="s">
        <v>8394</v>
      </c>
      <c r="L806">
        <v>9</v>
      </c>
    </row>
    <row r="807" spans="1:12" x14ac:dyDescent="0.3">
      <c r="A807" s="12" t="s">
        <v>8219</v>
      </c>
      <c r="B807">
        <v>33</v>
      </c>
      <c r="K807" s="11" t="s">
        <v>8394</v>
      </c>
      <c r="L807">
        <v>5</v>
      </c>
    </row>
    <row r="808" spans="1:12" x14ac:dyDescent="0.3">
      <c r="A808" s="12" t="s">
        <v>8219</v>
      </c>
      <c r="B808">
        <v>40</v>
      </c>
      <c r="K808" s="11" t="s">
        <v>8394</v>
      </c>
      <c r="L808">
        <v>8</v>
      </c>
    </row>
    <row r="809" spans="1:12" x14ac:dyDescent="0.3">
      <c r="A809" s="12" t="s">
        <v>8219</v>
      </c>
      <c r="B809">
        <v>50</v>
      </c>
      <c r="K809" s="11" t="s">
        <v>8394</v>
      </c>
      <c r="L809">
        <v>229</v>
      </c>
    </row>
    <row r="810" spans="1:12" x14ac:dyDescent="0.3">
      <c r="A810" s="12" t="s">
        <v>8219</v>
      </c>
      <c r="B810">
        <v>38</v>
      </c>
      <c r="K810" s="11" t="s">
        <v>8394</v>
      </c>
      <c r="L810">
        <v>40</v>
      </c>
    </row>
    <row r="811" spans="1:12" x14ac:dyDescent="0.3">
      <c r="A811" s="12" t="s">
        <v>8219</v>
      </c>
      <c r="B811">
        <v>96</v>
      </c>
      <c r="K811" s="11" t="s">
        <v>8394</v>
      </c>
      <c r="L811">
        <v>123</v>
      </c>
    </row>
    <row r="812" spans="1:12" x14ac:dyDescent="0.3">
      <c r="A812" s="12" t="s">
        <v>8219</v>
      </c>
      <c r="B812">
        <v>48</v>
      </c>
      <c r="K812" s="11" t="s">
        <v>8394</v>
      </c>
      <c r="L812">
        <v>5</v>
      </c>
    </row>
    <row r="813" spans="1:12" x14ac:dyDescent="0.3">
      <c r="A813" s="12" t="s">
        <v>8219</v>
      </c>
      <c r="B813">
        <v>33</v>
      </c>
      <c r="K813" s="11" t="s">
        <v>8394</v>
      </c>
      <c r="L813">
        <v>148</v>
      </c>
    </row>
    <row r="814" spans="1:12" x14ac:dyDescent="0.3">
      <c r="A814" s="12" t="s">
        <v>8219</v>
      </c>
      <c r="B814">
        <v>226</v>
      </c>
      <c r="K814" s="11" t="s">
        <v>8394</v>
      </c>
      <c r="L814">
        <v>10</v>
      </c>
    </row>
    <row r="815" spans="1:12" x14ac:dyDescent="0.3">
      <c r="A815" s="12" t="s">
        <v>8219</v>
      </c>
      <c r="B815">
        <v>14</v>
      </c>
      <c r="K815" s="11" t="s">
        <v>8394</v>
      </c>
      <c r="L815">
        <v>4</v>
      </c>
    </row>
    <row r="816" spans="1:12" x14ac:dyDescent="0.3">
      <c r="A816" s="12" t="s">
        <v>8219</v>
      </c>
      <c r="B816">
        <v>20</v>
      </c>
      <c r="K816" s="11" t="s">
        <v>8394</v>
      </c>
      <c r="L816">
        <v>21</v>
      </c>
    </row>
    <row r="817" spans="1:12" x14ac:dyDescent="0.3">
      <c r="A817" s="12" t="s">
        <v>8219</v>
      </c>
      <c r="B817">
        <v>25</v>
      </c>
      <c r="K817" s="11" t="s">
        <v>8394</v>
      </c>
      <c r="L817">
        <v>2</v>
      </c>
    </row>
    <row r="818" spans="1:12" x14ac:dyDescent="0.3">
      <c r="A818" s="12" t="s">
        <v>8219</v>
      </c>
      <c r="B818">
        <v>90</v>
      </c>
      <c r="K818" s="11" t="s">
        <v>8394</v>
      </c>
      <c r="L818">
        <v>0</v>
      </c>
    </row>
    <row r="819" spans="1:12" x14ac:dyDescent="0.3">
      <c r="A819" s="12" t="s">
        <v>8219</v>
      </c>
      <c r="B819">
        <v>11</v>
      </c>
      <c r="K819" s="11" t="s">
        <v>8394</v>
      </c>
      <c r="L819">
        <v>4</v>
      </c>
    </row>
    <row r="820" spans="1:12" x14ac:dyDescent="0.3">
      <c r="A820" s="12" t="s">
        <v>8219</v>
      </c>
      <c r="B820">
        <v>55</v>
      </c>
      <c r="K820" s="11" t="s">
        <v>8394</v>
      </c>
      <c r="L820">
        <v>1</v>
      </c>
    </row>
    <row r="821" spans="1:12" x14ac:dyDescent="0.3">
      <c r="A821" s="12" t="s">
        <v>8219</v>
      </c>
      <c r="B821">
        <v>30</v>
      </c>
      <c r="K821" s="11" t="s">
        <v>8394</v>
      </c>
      <c r="L821">
        <v>30</v>
      </c>
    </row>
    <row r="822" spans="1:12" x14ac:dyDescent="0.3">
      <c r="A822" s="12" t="s">
        <v>8219</v>
      </c>
      <c r="B822">
        <v>28</v>
      </c>
      <c r="K822" s="11" t="s">
        <v>8394</v>
      </c>
      <c r="L822">
        <v>3</v>
      </c>
    </row>
    <row r="823" spans="1:12" x14ac:dyDescent="0.3">
      <c r="A823" s="12" t="s">
        <v>8219</v>
      </c>
      <c r="B823">
        <v>45</v>
      </c>
      <c r="K823" s="11" t="s">
        <v>8394</v>
      </c>
      <c r="L823">
        <v>975</v>
      </c>
    </row>
    <row r="824" spans="1:12" x14ac:dyDescent="0.3">
      <c r="A824" s="12" t="s">
        <v>8219</v>
      </c>
      <c r="B824">
        <v>13</v>
      </c>
      <c r="K824" s="11" t="s">
        <v>8394</v>
      </c>
      <c r="L824">
        <v>167</v>
      </c>
    </row>
    <row r="825" spans="1:12" x14ac:dyDescent="0.3">
      <c r="A825" s="12" t="s">
        <v>8219</v>
      </c>
      <c r="B825">
        <v>40</v>
      </c>
      <c r="K825" s="11" t="s">
        <v>8394</v>
      </c>
      <c r="L825">
        <v>5</v>
      </c>
    </row>
    <row r="826" spans="1:12" x14ac:dyDescent="0.3">
      <c r="A826" s="12" t="s">
        <v>8219</v>
      </c>
      <c r="B826">
        <v>21</v>
      </c>
      <c r="K826" s="11" t="s">
        <v>8394</v>
      </c>
      <c r="L826">
        <v>18</v>
      </c>
    </row>
    <row r="827" spans="1:12" x14ac:dyDescent="0.3">
      <c r="A827" s="12" t="s">
        <v>8219</v>
      </c>
      <c r="B827">
        <v>134</v>
      </c>
      <c r="K827" s="11" t="s">
        <v>8394</v>
      </c>
      <c r="L827">
        <v>98</v>
      </c>
    </row>
    <row r="828" spans="1:12" x14ac:dyDescent="0.3">
      <c r="A828" s="12" t="s">
        <v>8219</v>
      </c>
      <c r="B828">
        <v>20</v>
      </c>
      <c r="K828" s="11" t="s">
        <v>8394</v>
      </c>
      <c r="L828">
        <v>4</v>
      </c>
    </row>
    <row r="829" spans="1:12" x14ac:dyDescent="0.3">
      <c r="A829" s="12" t="s">
        <v>8219</v>
      </c>
      <c r="B829">
        <v>19</v>
      </c>
      <c r="K829" s="11" t="s">
        <v>8394</v>
      </c>
      <c r="L829">
        <v>3</v>
      </c>
    </row>
    <row r="830" spans="1:12" x14ac:dyDescent="0.3">
      <c r="A830" s="12" t="s">
        <v>8219</v>
      </c>
      <c r="B830">
        <v>209</v>
      </c>
      <c r="K830" s="11" t="s">
        <v>8394</v>
      </c>
      <c r="L830">
        <v>1</v>
      </c>
    </row>
    <row r="831" spans="1:12" x14ac:dyDescent="0.3">
      <c r="A831" s="12" t="s">
        <v>8219</v>
      </c>
      <c r="B831">
        <v>38</v>
      </c>
      <c r="K831" s="11" t="s">
        <v>8394</v>
      </c>
      <c r="L831">
        <v>0</v>
      </c>
    </row>
    <row r="832" spans="1:12" x14ac:dyDescent="0.3">
      <c r="A832" s="12" t="s">
        <v>8219</v>
      </c>
      <c r="B832">
        <v>24</v>
      </c>
      <c r="K832" s="11" t="s">
        <v>8394</v>
      </c>
      <c r="L832">
        <v>9</v>
      </c>
    </row>
    <row r="833" spans="1:12" x14ac:dyDescent="0.3">
      <c r="A833" s="12" t="s">
        <v>8219</v>
      </c>
      <c r="B833">
        <v>8</v>
      </c>
      <c r="K833" s="11" t="s">
        <v>8394</v>
      </c>
      <c r="L833">
        <v>2</v>
      </c>
    </row>
    <row r="834" spans="1:12" x14ac:dyDescent="0.3">
      <c r="A834" s="12" t="s">
        <v>8219</v>
      </c>
      <c r="B834">
        <v>179</v>
      </c>
      <c r="K834" s="11" t="s">
        <v>8394</v>
      </c>
      <c r="L834">
        <v>0</v>
      </c>
    </row>
    <row r="835" spans="1:12" x14ac:dyDescent="0.3">
      <c r="A835" s="12" t="s">
        <v>8219</v>
      </c>
      <c r="B835">
        <v>26</v>
      </c>
      <c r="K835" s="11" t="s">
        <v>8394</v>
      </c>
      <c r="L835">
        <v>147</v>
      </c>
    </row>
    <row r="836" spans="1:12" x14ac:dyDescent="0.3">
      <c r="A836" s="12" t="s">
        <v>8219</v>
      </c>
      <c r="B836">
        <v>131</v>
      </c>
      <c r="K836" s="11" t="s">
        <v>8394</v>
      </c>
      <c r="L836">
        <v>49</v>
      </c>
    </row>
    <row r="837" spans="1:12" x14ac:dyDescent="0.3">
      <c r="A837" s="12" t="s">
        <v>8219</v>
      </c>
      <c r="B837">
        <v>14</v>
      </c>
      <c r="K837" s="11" t="s">
        <v>8394</v>
      </c>
      <c r="L837">
        <v>1</v>
      </c>
    </row>
    <row r="838" spans="1:12" x14ac:dyDescent="0.3">
      <c r="A838" s="12" t="s">
        <v>8219</v>
      </c>
      <c r="B838">
        <v>174</v>
      </c>
      <c r="K838" s="11" t="s">
        <v>8394</v>
      </c>
      <c r="L838">
        <v>2</v>
      </c>
    </row>
    <row r="839" spans="1:12" x14ac:dyDescent="0.3">
      <c r="A839" s="12" t="s">
        <v>8219</v>
      </c>
      <c r="B839">
        <v>191</v>
      </c>
      <c r="K839" s="11" t="s">
        <v>8394</v>
      </c>
      <c r="L839">
        <v>7</v>
      </c>
    </row>
    <row r="840" spans="1:12" x14ac:dyDescent="0.3">
      <c r="A840" s="12" t="s">
        <v>8219</v>
      </c>
      <c r="B840">
        <v>38</v>
      </c>
      <c r="K840" s="11" t="s">
        <v>8394</v>
      </c>
      <c r="L840">
        <v>4</v>
      </c>
    </row>
    <row r="841" spans="1:12" x14ac:dyDescent="0.3">
      <c r="A841" s="12" t="s">
        <v>8219</v>
      </c>
      <c r="B841">
        <v>22</v>
      </c>
      <c r="K841" s="11" t="s">
        <v>8394</v>
      </c>
      <c r="L841">
        <v>27</v>
      </c>
    </row>
    <row r="842" spans="1:12" x14ac:dyDescent="0.3">
      <c r="A842" s="12" t="s">
        <v>8219</v>
      </c>
      <c r="B842">
        <v>149</v>
      </c>
      <c r="K842" s="11" t="s">
        <v>8394</v>
      </c>
      <c r="L842">
        <v>94</v>
      </c>
    </row>
    <row r="843" spans="1:12" x14ac:dyDescent="0.3">
      <c r="A843" s="12" t="s">
        <v>8219</v>
      </c>
      <c r="B843">
        <v>56</v>
      </c>
      <c r="K843" s="11" t="s">
        <v>8394</v>
      </c>
      <c r="L843">
        <v>29</v>
      </c>
    </row>
    <row r="844" spans="1:12" x14ac:dyDescent="0.3">
      <c r="A844" s="12" t="s">
        <v>8219</v>
      </c>
      <c r="B844">
        <v>19</v>
      </c>
      <c r="K844" s="11" t="s">
        <v>8394</v>
      </c>
      <c r="L844">
        <v>7</v>
      </c>
    </row>
    <row r="845" spans="1:12" x14ac:dyDescent="0.3">
      <c r="A845" s="12" t="s">
        <v>8219</v>
      </c>
      <c r="B845">
        <v>70</v>
      </c>
      <c r="K845" s="11" t="s">
        <v>8394</v>
      </c>
      <c r="L845">
        <v>22</v>
      </c>
    </row>
    <row r="846" spans="1:12" x14ac:dyDescent="0.3">
      <c r="A846" s="12" t="s">
        <v>8219</v>
      </c>
      <c r="B846">
        <v>81</v>
      </c>
      <c r="K846" s="11" t="s">
        <v>8394</v>
      </c>
      <c r="L846">
        <v>1</v>
      </c>
    </row>
    <row r="847" spans="1:12" x14ac:dyDescent="0.3">
      <c r="A847" s="12" t="s">
        <v>8219</v>
      </c>
      <c r="B847">
        <v>32</v>
      </c>
      <c r="K847" s="11" t="s">
        <v>8394</v>
      </c>
      <c r="L847">
        <v>10</v>
      </c>
    </row>
    <row r="848" spans="1:12" x14ac:dyDescent="0.3">
      <c r="A848" s="12" t="s">
        <v>8219</v>
      </c>
      <c r="B848">
        <v>26</v>
      </c>
      <c r="K848" s="11" t="s">
        <v>8394</v>
      </c>
      <c r="L848">
        <v>6</v>
      </c>
    </row>
    <row r="849" spans="1:12" x14ac:dyDescent="0.3">
      <c r="A849" s="12" t="s">
        <v>8219</v>
      </c>
      <c r="B849">
        <v>105</v>
      </c>
      <c r="K849" s="11" t="s">
        <v>8394</v>
      </c>
      <c r="L849">
        <v>24</v>
      </c>
    </row>
    <row r="850" spans="1:12" x14ac:dyDescent="0.3">
      <c r="A850" s="12" t="s">
        <v>8219</v>
      </c>
      <c r="B850">
        <v>29</v>
      </c>
      <c r="K850" s="11" t="s">
        <v>8394</v>
      </c>
      <c r="L850">
        <v>15</v>
      </c>
    </row>
    <row r="851" spans="1:12" x14ac:dyDescent="0.3">
      <c r="A851" s="12" t="s">
        <v>8219</v>
      </c>
      <c r="B851">
        <v>8</v>
      </c>
      <c r="K851" s="11" t="s">
        <v>8394</v>
      </c>
      <c r="L851">
        <v>37</v>
      </c>
    </row>
    <row r="852" spans="1:12" x14ac:dyDescent="0.3">
      <c r="A852" s="12" t="s">
        <v>8219</v>
      </c>
      <c r="B852">
        <v>89</v>
      </c>
      <c r="K852" s="11" t="s">
        <v>8394</v>
      </c>
      <c r="L852">
        <v>20</v>
      </c>
    </row>
    <row r="853" spans="1:12" x14ac:dyDescent="0.3">
      <c r="A853" s="12" t="s">
        <v>8219</v>
      </c>
      <c r="B853">
        <v>44</v>
      </c>
      <c r="K853" s="11" t="s">
        <v>8394</v>
      </c>
      <c r="L853">
        <v>7</v>
      </c>
    </row>
    <row r="854" spans="1:12" x14ac:dyDescent="0.3">
      <c r="A854" s="12" t="s">
        <v>8219</v>
      </c>
      <c r="B854">
        <v>246</v>
      </c>
      <c r="K854" s="11" t="s">
        <v>8394</v>
      </c>
      <c r="L854">
        <v>0</v>
      </c>
    </row>
    <row r="855" spans="1:12" x14ac:dyDescent="0.3">
      <c r="A855" s="12" t="s">
        <v>8219</v>
      </c>
      <c r="B855">
        <v>120</v>
      </c>
      <c r="K855" s="11" t="s">
        <v>8394</v>
      </c>
      <c r="L855">
        <v>21</v>
      </c>
    </row>
    <row r="856" spans="1:12" x14ac:dyDescent="0.3">
      <c r="A856" s="12" t="s">
        <v>8219</v>
      </c>
      <c r="B856">
        <v>26</v>
      </c>
      <c r="K856" s="11" t="s">
        <v>8394</v>
      </c>
      <c r="L856">
        <v>3</v>
      </c>
    </row>
    <row r="857" spans="1:12" x14ac:dyDescent="0.3">
      <c r="A857" s="12" t="s">
        <v>8219</v>
      </c>
      <c r="B857">
        <v>45</v>
      </c>
      <c r="K857" s="11" t="s">
        <v>8394</v>
      </c>
      <c r="L857">
        <v>11</v>
      </c>
    </row>
    <row r="858" spans="1:12" x14ac:dyDescent="0.3">
      <c r="A858" s="12" t="s">
        <v>8219</v>
      </c>
      <c r="B858">
        <v>20</v>
      </c>
      <c r="K858" s="11" t="s">
        <v>8394</v>
      </c>
      <c r="L858">
        <v>1</v>
      </c>
    </row>
    <row r="859" spans="1:12" x14ac:dyDescent="0.3">
      <c r="A859" s="12" t="s">
        <v>8219</v>
      </c>
      <c r="B859">
        <v>47</v>
      </c>
      <c r="K859" s="11" t="s">
        <v>8394</v>
      </c>
      <c r="L859">
        <v>312</v>
      </c>
    </row>
    <row r="860" spans="1:12" x14ac:dyDescent="0.3">
      <c r="A860" s="12" t="s">
        <v>8219</v>
      </c>
      <c r="B860">
        <v>13</v>
      </c>
      <c r="K860" s="11" t="s">
        <v>8394</v>
      </c>
      <c r="L860">
        <v>1</v>
      </c>
    </row>
    <row r="861" spans="1:12" x14ac:dyDescent="0.3">
      <c r="A861" s="12" t="s">
        <v>8219</v>
      </c>
      <c r="B861">
        <v>183</v>
      </c>
      <c r="K861" s="11" t="s">
        <v>8394</v>
      </c>
      <c r="L861">
        <v>3</v>
      </c>
    </row>
    <row r="862" spans="1:12" x14ac:dyDescent="0.3">
      <c r="A862" s="12" t="s">
        <v>8219</v>
      </c>
      <c r="B862">
        <v>21</v>
      </c>
      <c r="K862" s="11" t="s">
        <v>8394</v>
      </c>
      <c r="L862">
        <v>4</v>
      </c>
    </row>
    <row r="863" spans="1:12" x14ac:dyDescent="0.3">
      <c r="A863" s="12" t="s">
        <v>8219</v>
      </c>
      <c r="B863">
        <v>42</v>
      </c>
      <c r="K863" s="11" t="s">
        <v>8394</v>
      </c>
      <c r="L863">
        <v>10</v>
      </c>
    </row>
    <row r="864" spans="1:12" x14ac:dyDescent="0.3">
      <c r="A864" s="12" t="s">
        <v>8219</v>
      </c>
      <c r="B864">
        <v>54</v>
      </c>
      <c r="K864" s="11" t="s">
        <v>8394</v>
      </c>
      <c r="L864">
        <v>8</v>
      </c>
    </row>
    <row r="865" spans="1:12" x14ac:dyDescent="0.3">
      <c r="A865" s="12" t="s">
        <v>8219</v>
      </c>
      <c r="B865">
        <v>38</v>
      </c>
      <c r="K865" s="11" t="s">
        <v>8394</v>
      </c>
      <c r="L865">
        <v>3</v>
      </c>
    </row>
    <row r="866" spans="1:12" x14ac:dyDescent="0.3">
      <c r="A866" s="12" t="s">
        <v>8219</v>
      </c>
      <c r="B866">
        <v>64</v>
      </c>
      <c r="K866" s="11" t="s">
        <v>8394</v>
      </c>
      <c r="L866">
        <v>1</v>
      </c>
    </row>
    <row r="867" spans="1:12" x14ac:dyDescent="0.3">
      <c r="A867" s="12" t="s">
        <v>8219</v>
      </c>
      <c r="B867">
        <v>13</v>
      </c>
      <c r="K867" s="11" t="s">
        <v>8394</v>
      </c>
      <c r="L867">
        <v>0</v>
      </c>
    </row>
    <row r="868" spans="1:12" x14ac:dyDescent="0.3">
      <c r="A868" s="12" t="s">
        <v>8219</v>
      </c>
      <c r="B868">
        <v>33</v>
      </c>
      <c r="K868" s="11" t="s">
        <v>8394</v>
      </c>
      <c r="L868">
        <v>5</v>
      </c>
    </row>
    <row r="869" spans="1:12" x14ac:dyDescent="0.3">
      <c r="A869" s="12" t="s">
        <v>8219</v>
      </c>
      <c r="B869">
        <v>52</v>
      </c>
      <c r="K869" s="11" t="s">
        <v>8394</v>
      </c>
      <c r="L869">
        <v>0</v>
      </c>
    </row>
    <row r="870" spans="1:12" x14ac:dyDescent="0.3">
      <c r="A870" s="12" t="s">
        <v>8219</v>
      </c>
      <c r="B870">
        <v>107</v>
      </c>
      <c r="K870" s="11" t="s">
        <v>8394</v>
      </c>
      <c r="L870">
        <v>3</v>
      </c>
    </row>
    <row r="871" spans="1:12" x14ac:dyDescent="0.3">
      <c r="A871" s="12" t="s">
        <v>8219</v>
      </c>
      <c r="B871">
        <v>11</v>
      </c>
      <c r="K871" s="11" t="s">
        <v>8394</v>
      </c>
      <c r="L871">
        <v>7</v>
      </c>
    </row>
    <row r="872" spans="1:12" x14ac:dyDescent="0.3">
      <c r="A872" s="12" t="s">
        <v>8219</v>
      </c>
      <c r="B872">
        <v>34</v>
      </c>
      <c r="K872" s="11" t="s">
        <v>8394</v>
      </c>
      <c r="L872">
        <v>0</v>
      </c>
    </row>
    <row r="873" spans="1:12" x14ac:dyDescent="0.3">
      <c r="A873" s="12" t="s">
        <v>8219</v>
      </c>
      <c r="B873">
        <v>75</v>
      </c>
      <c r="K873" s="11" t="s">
        <v>8394</v>
      </c>
      <c r="L873">
        <v>2</v>
      </c>
    </row>
    <row r="874" spans="1:12" x14ac:dyDescent="0.3">
      <c r="A874" s="12" t="s">
        <v>8219</v>
      </c>
      <c r="B874">
        <v>26</v>
      </c>
      <c r="K874" s="11" t="s">
        <v>8394</v>
      </c>
      <c r="L874">
        <v>23</v>
      </c>
    </row>
    <row r="875" spans="1:12" x14ac:dyDescent="0.3">
      <c r="A875" s="12" t="s">
        <v>8219</v>
      </c>
      <c r="B875">
        <v>50</v>
      </c>
      <c r="K875" s="11" t="s">
        <v>8394</v>
      </c>
      <c r="L875">
        <v>1</v>
      </c>
    </row>
    <row r="876" spans="1:12" x14ac:dyDescent="0.3">
      <c r="A876" s="12" t="s">
        <v>8219</v>
      </c>
      <c r="B876">
        <v>80</v>
      </c>
      <c r="K876" s="11" t="s">
        <v>8394</v>
      </c>
      <c r="L876">
        <v>2</v>
      </c>
    </row>
    <row r="877" spans="1:12" x14ac:dyDescent="0.3">
      <c r="A877" s="12" t="s">
        <v>8219</v>
      </c>
      <c r="B877">
        <v>110</v>
      </c>
      <c r="K877" s="11" t="s">
        <v>8394</v>
      </c>
      <c r="L877">
        <v>3</v>
      </c>
    </row>
    <row r="878" spans="1:12" x14ac:dyDescent="0.3">
      <c r="A878" s="12" t="s">
        <v>8219</v>
      </c>
      <c r="B878">
        <v>77</v>
      </c>
      <c r="K878" s="11" t="s">
        <v>8394</v>
      </c>
      <c r="L878">
        <v>0</v>
      </c>
    </row>
    <row r="879" spans="1:12" x14ac:dyDescent="0.3">
      <c r="A879" s="12" t="s">
        <v>8219</v>
      </c>
      <c r="B879">
        <v>50</v>
      </c>
      <c r="K879" s="11" t="s">
        <v>8394</v>
      </c>
      <c r="L879">
        <v>13</v>
      </c>
    </row>
    <row r="880" spans="1:12" x14ac:dyDescent="0.3">
      <c r="A880" s="12" t="s">
        <v>8219</v>
      </c>
      <c r="B880">
        <v>145</v>
      </c>
      <c r="K880" s="11" t="s">
        <v>8394</v>
      </c>
      <c r="L880">
        <v>1</v>
      </c>
    </row>
    <row r="881" spans="1:12" x14ac:dyDescent="0.3">
      <c r="A881" s="12" t="s">
        <v>8219</v>
      </c>
      <c r="B881">
        <v>29</v>
      </c>
      <c r="K881" s="11" t="s">
        <v>8394</v>
      </c>
      <c r="L881">
        <v>1</v>
      </c>
    </row>
    <row r="882" spans="1:12" x14ac:dyDescent="0.3">
      <c r="A882" s="12" t="s">
        <v>8219</v>
      </c>
      <c r="B882">
        <v>114</v>
      </c>
      <c r="K882" s="11" t="s">
        <v>8394</v>
      </c>
      <c r="L882">
        <v>1</v>
      </c>
    </row>
    <row r="883" spans="1:12" x14ac:dyDescent="0.3">
      <c r="A883" s="12" t="s">
        <v>8219</v>
      </c>
      <c r="B883">
        <v>96</v>
      </c>
      <c r="K883" s="11" t="s">
        <v>8394</v>
      </c>
      <c r="L883">
        <v>6</v>
      </c>
    </row>
    <row r="884" spans="1:12" x14ac:dyDescent="0.3">
      <c r="A884" s="12" t="s">
        <v>8219</v>
      </c>
      <c r="B884">
        <v>31</v>
      </c>
      <c r="K884" s="11" t="s">
        <v>8394</v>
      </c>
      <c r="L884">
        <v>39</v>
      </c>
    </row>
    <row r="885" spans="1:12" x14ac:dyDescent="0.3">
      <c r="A885" s="12" t="s">
        <v>8219</v>
      </c>
      <c r="B885">
        <v>4883</v>
      </c>
      <c r="K885" s="11" t="s">
        <v>8394</v>
      </c>
      <c r="L885">
        <v>4</v>
      </c>
    </row>
    <row r="886" spans="1:12" x14ac:dyDescent="0.3">
      <c r="A886" s="12" t="s">
        <v>8219</v>
      </c>
      <c r="B886">
        <v>95</v>
      </c>
      <c r="K886" s="11" t="s">
        <v>8394</v>
      </c>
      <c r="L886">
        <v>1</v>
      </c>
    </row>
    <row r="887" spans="1:12" x14ac:dyDescent="0.3">
      <c r="A887" s="12" t="s">
        <v>8219</v>
      </c>
      <c r="B887">
        <v>2478</v>
      </c>
      <c r="K887" s="11" t="s">
        <v>8394</v>
      </c>
      <c r="L887">
        <v>0</v>
      </c>
    </row>
    <row r="888" spans="1:12" x14ac:dyDescent="0.3">
      <c r="A888" s="12" t="s">
        <v>8219</v>
      </c>
      <c r="B888">
        <v>1789</v>
      </c>
      <c r="K888" s="11" t="s">
        <v>8394</v>
      </c>
      <c r="L888">
        <v>0</v>
      </c>
    </row>
    <row r="889" spans="1:12" x14ac:dyDescent="0.3">
      <c r="A889" s="12" t="s">
        <v>8219</v>
      </c>
      <c r="B889">
        <v>680</v>
      </c>
      <c r="K889" s="11" t="s">
        <v>8394</v>
      </c>
      <c r="L889">
        <v>0</v>
      </c>
    </row>
    <row r="890" spans="1:12" x14ac:dyDescent="0.3">
      <c r="A890" s="12" t="s">
        <v>8219</v>
      </c>
      <c r="B890">
        <v>70</v>
      </c>
      <c r="K890" s="11" t="s">
        <v>8394</v>
      </c>
      <c r="L890">
        <v>8</v>
      </c>
    </row>
    <row r="891" spans="1:12" x14ac:dyDescent="0.3">
      <c r="A891" s="12" t="s">
        <v>8219</v>
      </c>
      <c r="B891">
        <v>23</v>
      </c>
      <c r="K891" s="11" t="s">
        <v>8394</v>
      </c>
      <c r="L891">
        <v>0</v>
      </c>
    </row>
    <row r="892" spans="1:12" x14ac:dyDescent="0.3">
      <c r="A892" s="12" t="s">
        <v>8219</v>
      </c>
      <c r="B892">
        <v>4245</v>
      </c>
      <c r="K892" s="11" t="s">
        <v>8394</v>
      </c>
      <c r="L892">
        <v>1</v>
      </c>
    </row>
    <row r="893" spans="1:12" x14ac:dyDescent="0.3">
      <c r="A893" s="12" t="s">
        <v>8219</v>
      </c>
      <c r="B893">
        <v>943</v>
      </c>
      <c r="K893" s="11" t="s">
        <v>8394</v>
      </c>
      <c r="L893">
        <v>12</v>
      </c>
    </row>
    <row r="894" spans="1:12" x14ac:dyDescent="0.3">
      <c r="A894" s="12" t="s">
        <v>8219</v>
      </c>
      <c r="B894">
        <v>1876</v>
      </c>
      <c r="K894" s="11" t="s">
        <v>8394</v>
      </c>
      <c r="L894">
        <v>0</v>
      </c>
    </row>
    <row r="895" spans="1:12" x14ac:dyDescent="0.3">
      <c r="A895" s="12" t="s">
        <v>8219</v>
      </c>
      <c r="B895">
        <v>834</v>
      </c>
      <c r="K895" s="11" t="s">
        <v>8394</v>
      </c>
      <c r="L895">
        <v>3</v>
      </c>
    </row>
    <row r="896" spans="1:12" x14ac:dyDescent="0.3">
      <c r="A896" s="12" t="s">
        <v>8219</v>
      </c>
      <c r="B896">
        <v>682</v>
      </c>
      <c r="K896" s="11" t="s">
        <v>8394</v>
      </c>
      <c r="L896">
        <v>2</v>
      </c>
    </row>
    <row r="897" spans="1:12" x14ac:dyDescent="0.3">
      <c r="A897" s="12" t="s">
        <v>8219</v>
      </c>
      <c r="B897">
        <v>147</v>
      </c>
      <c r="K897" s="11" t="s">
        <v>8394</v>
      </c>
      <c r="L897">
        <v>6</v>
      </c>
    </row>
    <row r="898" spans="1:12" x14ac:dyDescent="0.3">
      <c r="A898" s="12" t="s">
        <v>8219</v>
      </c>
      <c r="B898">
        <v>415</v>
      </c>
      <c r="K898" s="11" t="s">
        <v>8394</v>
      </c>
      <c r="L898">
        <v>0</v>
      </c>
    </row>
    <row r="899" spans="1:12" x14ac:dyDescent="0.3">
      <c r="A899" s="12" t="s">
        <v>8219</v>
      </c>
      <c r="B899">
        <v>290</v>
      </c>
      <c r="K899" s="11" t="s">
        <v>8394</v>
      </c>
      <c r="L899">
        <v>15</v>
      </c>
    </row>
    <row r="900" spans="1:12" x14ac:dyDescent="0.3">
      <c r="A900" s="12" t="s">
        <v>8219</v>
      </c>
      <c r="B900">
        <v>365</v>
      </c>
      <c r="K900" s="11" t="s">
        <v>8394</v>
      </c>
      <c r="L900">
        <v>1</v>
      </c>
    </row>
    <row r="901" spans="1:12" x14ac:dyDescent="0.3">
      <c r="A901" s="12" t="s">
        <v>8219</v>
      </c>
      <c r="B901">
        <v>660</v>
      </c>
      <c r="K901" s="11" t="s">
        <v>8394</v>
      </c>
      <c r="L901">
        <v>3</v>
      </c>
    </row>
    <row r="902" spans="1:12" x14ac:dyDescent="0.3">
      <c r="A902" s="12" t="s">
        <v>8219</v>
      </c>
      <c r="B902">
        <v>1356</v>
      </c>
      <c r="K902" s="11" t="s">
        <v>8394</v>
      </c>
      <c r="L902">
        <v>8</v>
      </c>
    </row>
    <row r="903" spans="1:12" x14ac:dyDescent="0.3">
      <c r="A903" s="12" t="s">
        <v>8219</v>
      </c>
      <c r="B903">
        <v>424</v>
      </c>
      <c r="K903" s="11" t="s">
        <v>8394</v>
      </c>
      <c r="L903">
        <v>0</v>
      </c>
    </row>
    <row r="904" spans="1:12" x14ac:dyDescent="0.3">
      <c r="A904" s="12" t="s">
        <v>8219</v>
      </c>
      <c r="B904">
        <v>33</v>
      </c>
      <c r="K904" s="11" t="s">
        <v>8394</v>
      </c>
      <c r="L904">
        <v>3</v>
      </c>
    </row>
    <row r="905" spans="1:12" x14ac:dyDescent="0.3">
      <c r="A905" s="12" t="s">
        <v>8219</v>
      </c>
      <c r="B905">
        <v>1633</v>
      </c>
      <c r="K905" s="11" t="s">
        <v>8394</v>
      </c>
      <c r="L905">
        <v>3</v>
      </c>
    </row>
    <row r="906" spans="1:12" x14ac:dyDescent="0.3">
      <c r="A906" s="12" t="s">
        <v>8219</v>
      </c>
      <c r="B906">
        <v>306</v>
      </c>
      <c r="K906" s="11" t="s">
        <v>8394</v>
      </c>
      <c r="L906">
        <v>0</v>
      </c>
    </row>
    <row r="907" spans="1:12" x14ac:dyDescent="0.3">
      <c r="A907" s="12" t="s">
        <v>8219</v>
      </c>
      <c r="B907">
        <v>205</v>
      </c>
      <c r="K907" s="11" t="s">
        <v>8394</v>
      </c>
      <c r="L907">
        <v>19</v>
      </c>
    </row>
    <row r="908" spans="1:12" x14ac:dyDescent="0.3">
      <c r="A908" s="12" t="s">
        <v>8219</v>
      </c>
      <c r="B908">
        <v>1281</v>
      </c>
      <c r="K908" s="11" t="s">
        <v>8394</v>
      </c>
      <c r="L908">
        <v>0</v>
      </c>
    </row>
    <row r="909" spans="1:12" x14ac:dyDescent="0.3">
      <c r="A909" s="12" t="s">
        <v>8219</v>
      </c>
      <c r="B909">
        <v>103</v>
      </c>
      <c r="K909" s="11" t="s">
        <v>8394</v>
      </c>
      <c r="L909">
        <v>2</v>
      </c>
    </row>
    <row r="910" spans="1:12" x14ac:dyDescent="0.3">
      <c r="A910" s="12" t="s">
        <v>8219</v>
      </c>
      <c r="B910">
        <v>1513</v>
      </c>
      <c r="K910" s="11" t="s">
        <v>8394</v>
      </c>
      <c r="L910">
        <v>0</v>
      </c>
    </row>
    <row r="911" spans="1:12" x14ac:dyDescent="0.3">
      <c r="A911" s="12" t="s">
        <v>8219</v>
      </c>
      <c r="B911">
        <v>405</v>
      </c>
      <c r="K911" s="11" t="s">
        <v>8394</v>
      </c>
      <c r="L911">
        <v>0</v>
      </c>
    </row>
    <row r="912" spans="1:12" x14ac:dyDescent="0.3">
      <c r="A912" s="12" t="s">
        <v>8219</v>
      </c>
      <c r="B912">
        <v>510</v>
      </c>
      <c r="K912" s="11" t="s">
        <v>8394</v>
      </c>
      <c r="L912">
        <v>25</v>
      </c>
    </row>
    <row r="913" spans="1:12" x14ac:dyDescent="0.3">
      <c r="A913" s="12" t="s">
        <v>8219</v>
      </c>
      <c r="B913">
        <v>1887</v>
      </c>
      <c r="K913" s="11" t="s">
        <v>8394</v>
      </c>
      <c r="L913">
        <v>8</v>
      </c>
    </row>
    <row r="914" spans="1:12" x14ac:dyDescent="0.3">
      <c r="A914" s="12" t="s">
        <v>8219</v>
      </c>
      <c r="B914">
        <v>701</v>
      </c>
      <c r="K914" s="11" t="s">
        <v>8394</v>
      </c>
      <c r="L914">
        <v>16</v>
      </c>
    </row>
    <row r="915" spans="1:12" x14ac:dyDescent="0.3">
      <c r="A915" s="12" t="s">
        <v>8219</v>
      </c>
      <c r="B915">
        <v>3863</v>
      </c>
      <c r="K915" s="11" t="s">
        <v>8394</v>
      </c>
      <c r="L915">
        <v>3</v>
      </c>
    </row>
    <row r="916" spans="1:12" x14ac:dyDescent="0.3">
      <c r="A916" s="12" t="s">
        <v>8219</v>
      </c>
      <c r="B916">
        <v>238</v>
      </c>
      <c r="K916" s="11" t="s">
        <v>8394</v>
      </c>
      <c r="L916">
        <v>3</v>
      </c>
    </row>
    <row r="917" spans="1:12" x14ac:dyDescent="0.3">
      <c r="A917" s="12" t="s">
        <v>8219</v>
      </c>
      <c r="B917">
        <v>2051</v>
      </c>
      <c r="K917" s="11" t="s">
        <v>8394</v>
      </c>
      <c r="L917">
        <v>2</v>
      </c>
    </row>
    <row r="918" spans="1:12" x14ac:dyDescent="0.3">
      <c r="A918" s="12" t="s">
        <v>8219</v>
      </c>
      <c r="B918">
        <v>402</v>
      </c>
      <c r="K918" s="11" t="s">
        <v>8394</v>
      </c>
      <c r="L918">
        <v>1</v>
      </c>
    </row>
    <row r="919" spans="1:12" x14ac:dyDescent="0.3">
      <c r="A919" s="12" t="s">
        <v>8219</v>
      </c>
      <c r="B919">
        <v>253</v>
      </c>
      <c r="K919" s="11" t="s">
        <v>8394</v>
      </c>
      <c r="L919">
        <v>0</v>
      </c>
    </row>
    <row r="920" spans="1:12" x14ac:dyDescent="0.3">
      <c r="A920" s="12" t="s">
        <v>8219</v>
      </c>
      <c r="B920">
        <v>473</v>
      </c>
      <c r="K920" s="11" t="s">
        <v>8394</v>
      </c>
      <c r="L920">
        <v>1</v>
      </c>
    </row>
    <row r="921" spans="1:12" x14ac:dyDescent="0.3">
      <c r="A921" s="12" t="s">
        <v>8219</v>
      </c>
      <c r="B921">
        <v>821</v>
      </c>
      <c r="K921" s="11" t="s">
        <v>8394</v>
      </c>
      <c r="L921">
        <v>19</v>
      </c>
    </row>
    <row r="922" spans="1:12" x14ac:dyDescent="0.3">
      <c r="A922" s="12" t="s">
        <v>8219</v>
      </c>
      <c r="B922">
        <v>388</v>
      </c>
      <c r="K922" s="11" t="s">
        <v>8394</v>
      </c>
      <c r="L922">
        <v>9</v>
      </c>
    </row>
    <row r="923" spans="1:12" x14ac:dyDescent="0.3">
      <c r="A923" s="12" t="s">
        <v>8219</v>
      </c>
      <c r="B923">
        <v>813</v>
      </c>
      <c r="K923" s="11" t="s">
        <v>8394</v>
      </c>
      <c r="L923">
        <v>1</v>
      </c>
    </row>
    <row r="924" spans="1:12" x14ac:dyDescent="0.3">
      <c r="A924" s="12" t="s">
        <v>8219</v>
      </c>
      <c r="B924">
        <v>1945</v>
      </c>
      <c r="K924" s="11" t="s">
        <v>8394</v>
      </c>
      <c r="L924">
        <v>0</v>
      </c>
    </row>
    <row r="925" spans="1:12" x14ac:dyDescent="0.3">
      <c r="A925" s="12" t="s">
        <v>8219</v>
      </c>
      <c r="B925">
        <v>1637</v>
      </c>
      <c r="K925" s="11" t="s">
        <v>8394</v>
      </c>
      <c r="L925">
        <v>1</v>
      </c>
    </row>
    <row r="926" spans="1:12" x14ac:dyDescent="0.3">
      <c r="A926" s="12" t="s">
        <v>8219</v>
      </c>
      <c r="B926">
        <v>1375</v>
      </c>
      <c r="K926" s="11" t="s">
        <v>8394</v>
      </c>
      <c r="L926">
        <v>5</v>
      </c>
    </row>
    <row r="927" spans="1:12" x14ac:dyDescent="0.3">
      <c r="A927" s="12" t="s">
        <v>8219</v>
      </c>
      <c r="B927">
        <v>17</v>
      </c>
      <c r="K927" s="11" t="s">
        <v>8394</v>
      </c>
      <c r="L927">
        <v>85</v>
      </c>
    </row>
    <row r="928" spans="1:12" x14ac:dyDescent="0.3">
      <c r="A928" s="12" t="s">
        <v>8219</v>
      </c>
      <c r="B928">
        <v>354</v>
      </c>
      <c r="K928" s="11" t="s">
        <v>8394</v>
      </c>
      <c r="L928">
        <v>3</v>
      </c>
    </row>
    <row r="929" spans="1:12" x14ac:dyDescent="0.3">
      <c r="A929" s="12" t="s">
        <v>8219</v>
      </c>
      <c r="B929">
        <v>191</v>
      </c>
      <c r="K929" s="11" t="s">
        <v>8394</v>
      </c>
      <c r="L929">
        <v>4</v>
      </c>
    </row>
    <row r="930" spans="1:12" x14ac:dyDescent="0.3">
      <c r="A930" s="12" t="s">
        <v>8219</v>
      </c>
      <c r="B930">
        <v>303</v>
      </c>
      <c r="K930" s="11" t="s">
        <v>8394</v>
      </c>
      <c r="L930">
        <v>3</v>
      </c>
    </row>
    <row r="931" spans="1:12" x14ac:dyDescent="0.3">
      <c r="A931" s="12" t="s">
        <v>8219</v>
      </c>
      <c r="B931">
        <v>137</v>
      </c>
      <c r="K931" s="11" t="s">
        <v>8394</v>
      </c>
      <c r="L931">
        <v>5</v>
      </c>
    </row>
    <row r="932" spans="1:12" x14ac:dyDescent="0.3">
      <c r="A932" s="12" t="s">
        <v>8219</v>
      </c>
      <c r="B932">
        <v>41</v>
      </c>
      <c r="K932" s="11" t="s">
        <v>8394</v>
      </c>
      <c r="L932">
        <v>17</v>
      </c>
    </row>
    <row r="933" spans="1:12" x14ac:dyDescent="0.3">
      <c r="A933" s="12" t="s">
        <v>8219</v>
      </c>
      <c r="B933">
        <v>398</v>
      </c>
      <c r="K933" s="11" t="s">
        <v>8394</v>
      </c>
      <c r="L933">
        <v>3</v>
      </c>
    </row>
    <row r="934" spans="1:12" x14ac:dyDescent="0.3">
      <c r="A934" s="12" t="s">
        <v>8219</v>
      </c>
      <c r="B934">
        <v>1737</v>
      </c>
      <c r="K934" s="11" t="s">
        <v>8394</v>
      </c>
      <c r="L934">
        <v>2</v>
      </c>
    </row>
    <row r="935" spans="1:12" x14ac:dyDescent="0.3">
      <c r="A935" s="12" t="s">
        <v>8219</v>
      </c>
      <c r="B935">
        <v>971</v>
      </c>
      <c r="K935" s="11" t="s">
        <v>8394</v>
      </c>
      <c r="L935">
        <v>6</v>
      </c>
    </row>
    <row r="936" spans="1:12" x14ac:dyDescent="0.3">
      <c r="A936" s="12" t="s">
        <v>8219</v>
      </c>
      <c r="B936">
        <v>183</v>
      </c>
      <c r="K936" s="11" t="s">
        <v>8394</v>
      </c>
      <c r="L936">
        <v>0</v>
      </c>
    </row>
    <row r="937" spans="1:12" x14ac:dyDescent="0.3">
      <c r="A937" s="12" t="s">
        <v>8219</v>
      </c>
      <c r="B937">
        <v>4562</v>
      </c>
      <c r="K937" s="11" t="s">
        <v>8394</v>
      </c>
      <c r="L937">
        <v>1</v>
      </c>
    </row>
    <row r="938" spans="1:12" x14ac:dyDescent="0.3">
      <c r="A938" s="12" t="s">
        <v>8219</v>
      </c>
      <c r="B938">
        <v>26457</v>
      </c>
      <c r="K938" s="11" t="s">
        <v>8394</v>
      </c>
      <c r="L938">
        <v>3</v>
      </c>
    </row>
    <row r="939" spans="1:12" x14ac:dyDescent="0.3">
      <c r="A939" s="12" t="s">
        <v>8219</v>
      </c>
      <c r="B939">
        <v>162</v>
      </c>
      <c r="K939" s="11" t="s">
        <v>8394</v>
      </c>
      <c r="L939">
        <v>13</v>
      </c>
    </row>
    <row r="940" spans="1:12" x14ac:dyDescent="0.3">
      <c r="A940" s="12" t="s">
        <v>8219</v>
      </c>
      <c r="B940">
        <v>479</v>
      </c>
      <c r="K940" s="11" t="s">
        <v>8394</v>
      </c>
      <c r="L940">
        <v>1</v>
      </c>
    </row>
    <row r="941" spans="1:12" x14ac:dyDescent="0.3">
      <c r="A941" s="12" t="s">
        <v>8219</v>
      </c>
      <c r="B941">
        <v>426</v>
      </c>
      <c r="K941" s="11" t="s">
        <v>8394</v>
      </c>
      <c r="L941">
        <v>1</v>
      </c>
    </row>
    <row r="942" spans="1:12" x14ac:dyDescent="0.3">
      <c r="A942" s="12" t="s">
        <v>8219</v>
      </c>
      <c r="B942">
        <v>450</v>
      </c>
      <c r="K942" s="11" t="s">
        <v>8394</v>
      </c>
      <c r="L942">
        <v>9</v>
      </c>
    </row>
    <row r="943" spans="1:12" x14ac:dyDescent="0.3">
      <c r="A943" s="12" t="s">
        <v>8219</v>
      </c>
      <c r="B943">
        <v>1780</v>
      </c>
      <c r="K943" s="11" t="s">
        <v>8394</v>
      </c>
      <c r="L943">
        <v>0</v>
      </c>
    </row>
    <row r="944" spans="1:12" x14ac:dyDescent="0.3">
      <c r="A944" s="12" t="s">
        <v>8219</v>
      </c>
      <c r="B944">
        <v>122</v>
      </c>
      <c r="K944" s="11" t="s">
        <v>8394</v>
      </c>
      <c r="L944">
        <v>2</v>
      </c>
    </row>
    <row r="945" spans="1:12" x14ac:dyDescent="0.3">
      <c r="A945" s="12" t="s">
        <v>8219</v>
      </c>
      <c r="B945">
        <v>95</v>
      </c>
      <c r="K945" s="11" t="s">
        <v>8394</v>
      </c>
      <c r="L945">
        <v>1</v>
      </c>
    </row>
    <row r="946" spans="1:12" x14ac:dyDescent="0.3">
      <c r="A946" s="12" t="s">
        <v>8219</v>
      </c>
      <c r="B946">
        <v>325</v>
      </c>
      <c r="K946" s="11" t="s">
        <v>8394</v>
      </c>
      <c r="L946">
        <v>10</v>
      </c>
    </row>
    <row r="947" spans="1:12" x14ac:dyDescent="0.3">
      <c r="A947" s="12" t="s">
        <v>8219</v>
      </c>
      <c r="B947">
        <v>353</v>
      </c>
      <c r="K947" s="11" t="s">
        <v>8394</v>
      </c>
      <c r="L947">
        <v>3</v>
      </c>
    </row>
    <row r="948" spans="1:12" x14ac:dyDescent="0.3">
      <c r="A948" s="12" t="s">
        <v>8219</v>
      </c>
      <c r="B948">
        <v>105</v>
      </c>
      <c r="K948" s="11" t="s">
        <v>8394</v>
      </c>
      <c r="L948">
        <v>2</v>
      </c>
    </row>
    <row r="949" spans="1:12" x14ac:dyDescent="0.3">
      <c r="A949" s="12" t="s">
        <v>8219</v>
      </c>
      <c r="B949">
        <v>729</v>
      </c>
      <c r="K949" s="11" t="s">
        <v>8394</v>
      </c>
      <c r="L949">
        <v>2</v>
      </c>
    </row>
    <row r="950" spans="1:12" x14ac:dyDescent="0.3">
      <c r="A950" s="12" t="s">
        <v>8219</v>
      </c>
      <c r="B950">
        <v>454</v>
      </c>
      <c r="K950" s="11" t="s">
        <v>8394</v>
      </c>
      <c r="L950">
        <v>1</v>
      </c>
    </row>
    <row r="951" spans="1:12" x14ac:dyDescent="0.3">
      <c r="A951" s="12" t="s">
        <v>8219</v>
      </c>
      <c r="B951">
        <v>539</v>
      </c>
      <c r="K951" s="11" t="s">
        <v>8394</v>
      </c>
      <c r="L951">
        <v>14</v>
      </c>
    </row>
    <row r="952" spans="1:12" x14ac:dyDescent="0.3">
      <c r="A952" s="12" t="s">
        <v>8219</v>
      </c>
      <c r="B952">
        <v>79</v>
      </c>
      <c r="K952" s="11" t="s">
        <v>8394</v>
      </c>
      <c r="L952">
        <v>0</v>
      </c>
    </row>
    <row r="953" spans="1:12" x14ac:dyDescent="0.3">
      <c r="A953" s="12" t="s">
        <v>8219</v>
      </c>
      <c r="B953">
        <v>94</v>
      </c>
      <c r="K953" s="11" t="s">
        <v>8394</v>
      </c>
      <c r="L953">
        <v>0</v>
      </c>
    </row>
    <row r="954" spans="1:12" x14ac:dyDescent="0.3">
      <c r="A954" s="12" t="s">
        <v>8219</v>
      </c>
      <c r="B954">
        <v>625</v>
      </c>
      <c r="K954" s="11" t="s">
        <v>8394</v>
      </c>
      <c r="L954">
        <v>4</v>
      </c>
    </row>
    <row r="955" spans="1:12" x14ac:dyDescent="0.3">
      <c r="A955" s="12" t="s">
        <v>8219</v>
      </c>
      <c r="B955">
        <v>508</v>
      </c>
      <c r="K955" s="11" t="s">
        <v>8394</v>
      </c>
      <c r="L955">
        <v>3</v>
      </c>
    </row>
    <row r="956" spans="1:12" x14ac:dyDescent="0.3">
      <c r="A956" s="12" t="s">
        <v>8219</v>
      </c>
      <c r="B956">
        <v>531</v>
      </c>
      <c r="K956" s="11" t="s">
        <v>8394</v>
      </c>
      <c r="L956">
        <v>0</v>
      </c>
    </row>
    <row r="957" spans="1:12" x14ac:dyDescent="0.3">
      <c r="A957" s="12" t="s">
        <v>8219</v>
      </c>
      <c r="B957">
        <v>158</v>
      </c>
      <c r="K957" s="11" t="s">
        <v>8394</v>
      </c>
      <c r="L957">
        <v>5</v>
      </c>
    </row>
    <row r="958" spans="1:12" x14ac:dyDescent="0.3">
      <c r="A958" s="12" t="s">
        <v>8219</v>
      </c>
      <c r="B958">
        <v>508</v>
      </c>
      <c r="K958" s="11" t="s">
        <v>8394</v>
      </c>
      <c r="L958">
        <v>47</v>
      </c>
    </row>
    <row r="959" spans="1:12" x14ac:dyDescent="0.3">
      <c r="A959" s="12" t="s">
        <v>8219</v>
      </c>
      <c r="B959">
        <v>644</v>
      </c>
      <c r="K959" s="11" t="s">
        <v>8394</v>
      </c>
      <c r="L959">
        <v>0</v>
      </c>
    </row>
    <row r="960" spans="1:12" x14ac:dyDescent="0.3">
      <c r="A960" s="12" t="s">
        <v>8219</v>
      </c>
      <c r="B960">
        <v>848</v>
      </c>
      <c r="K960" s="11" t="s">
        <v>8394</v>
      </c>
      <c r="L960">
        <v>10</v>
      </c>
    </row>
    <row r="961" spans="1:12" x14ac:dyDescent="0.3">
      <c r="A961" s="12" t="s">
        <v>8219</v>
      </c>
      <c r="B961">
        <v>429</v>
      </c>
      <c r="K961" s="11" t="s">
        <v>8394</v>
      </c>
      <c r="L961">
        <v>11</v>
      </c>
    </row>
    <row r="962" spans="1:12" x14ac:dyDescent="0.3">
      <c r="A962" s="12" t="s">
        <v>8219</v>
      </c>
      <c r="B962">
        <v>204</v>
      </c>
      <c r="K962" s="11" t="s">
        <v>8394</v>
      </c>
      <c r="L962">
        <v>2</v>
      </c>
    </row>
    <row r="963" spans="1:12" x14ac:dyDescent="0.3">
      <c r="A963" s="12" t="s">
        <v>8219</v>
      </c>
      <c r="B963">
        <v>379</v>
      </c>
      <c r="K963" s="11" t="s">
        <v>8394</v>
      </c>
      <c r="L963">
        <v>2</v>
      </c>
    </row>
    <row r="964" spans="1:12" x14ac:dyDescent="0.3">
      <c r="A964" s="12" t="s">
        <v>8219</v>
      </c>
      <c r="B964">
        <v>271</v>
      </c>
      <c r="K964" s="11" t="s">
        <v>8394</v>
      </c>
      <c r="L964">
        <v>22</v>
      </c>
    </row>
    <row r="965" spans="1:12" x14ac:dyDescent="0.3">
      <c r="A965" s="12" t="s">
        <v>8219</v>
      </c>
      <c r="B965">
        <v>120</v>
      </c>
      <c r="K965" s="11" t="s">
        <v>8394</v>
      </c>
      <c r="L965">
        <v>8</v>
      </c>
    </row>
    <row r="966" spans="1:12" x14ac:dyDescent="0.3">
      <c r="A966" s="12" t="s">
        <v>8219</v>
      </c>
      <c r="B966">
        <v>140</v>
      </c>
      <c r="K966" s="11" t="s">
        <v>8394</v>
      </c>
      <c r="L966">
        <v>6</v>
      </c>
    </row>
    <row r="967" spans="1:12" x14ac:dyDescent="0.3">
      <c r="A967" s="12" t="s">
        <v>8219</v>
      </c>
      <c r="B967">
        <v>193</v>
      </c>
      <c r="K967" s="11" t="s">
        <v>8394</v>
      </c>
      <c r="L967">
        <v>1</v>
      </c>
    </row>
    <row r="968" spans="1:12" x14ac:dyDescent="0.3">
      <c r="A968" s="12" t="s">
        <v>8219</v>
      </c>
      <c r="B968">
        <v>180</v>
      </c>
      <c r="K968" s="11" t="s">
        <v>8394</v>
      </c>
      <c r="L968">
        <v>3</v>
      </c>
    </row>
    <row r="969" spans="1:12" x14ac:dyDescent="0.3">
      <c r="A969" s="12" t="s">
        <v>8219</v>
      </c>
      <c r="B969">
        <v>263</v>
      </c>
      <c r="K969" s="11" t="s">
        <v>8394</v>
      </c>
      <c r="L969">
        <v>0</v>
      </c>
    </row>
    <row r="970" spans="1:12" x14ac:dyDescent="0.3">
      <c r="A970" s="12" t="s">
        <v>8219</v>
      </c>
      <c r="B970">
        <v>217</v>
      </c>
      <c r="K970" s="11" t="s">
        <v>8394</v>
      </c>
      <c r="L970">
        <v>0</v>
      </c>
    </row>
    <row r="971" spans="1:12" x14ac:dyDescent="0.3">
      <c r="A971" s="12" t="s">
        <v>8219</v>
      </c>
      <c r="B971">
        <v>443</v>
      </c>
      <c r="K971" s="11" t="s">
        <v>8394</v>
      </c>
      <c r="L971">
        <v>0</v>
      </c>
    </row>
    <row r="972" spans="1:12" x14ac:dyDescent="0.3">
      <c r="A972" s="12" t="s">
        <v>8219</v>
      </c>
      <c r="B972">
        <v>1373</v>
      </c>
      <c r="K972" s="11" t="s">
        <v>8394</v>
      </c>
      <c r="L972">
        <v>0</v>
      </c>
    </row>
    <row r="973" spans="1:12" x14ac:dyDescent="0.3">
      <c r="A973" s="12" t="s">
        <v>8219</v>
      </c>
      <c r="B973">
        <v>742</v>
      </c>
      <c r="K973" s="11" t="s">
        <v>8394</v>
      </c>
      <c r="L973">
        <v>0</v>
      </c>
    </row>
    <row r="974" spans="1:12" x14ac:dyDescent="0.3">
      <c r="A974" s="12" t="s">
        <v>8219</v>
      </c>
      <c r="B974">
        <v>170</v>
      </c>
      <c r="K974" s="11" t="s">
        <v>8394</v>
      </c>
      <c r="L974">
        <v>3</v>
      </c>
    </row>
    <row r="975" spans="1:12" x14ac:dyDescent="0.3">
      <c r="A975" s="12" t="s">
        <v>8219</v>
      </c>
      <c r="B975">
        <v>242</v>
      </c>
      <c r="K975" s="11" t="s">
        <v>8394</v>
      </c>
      <c r="L975">
        <v>0</v>
      </c>
    </row>
    <row r="976" spans="1:12" x14ac:dyDescent="0.3">
      <c r="A976" s="12" t="s">
        <v>8219</v>
      </c>
      <c r="B976">
        <v>541</v>
      </c>
      <c r="K976" s="11" t="s">
        <v>8394</v>
      </c>
      <c r="L976">
        <v>0</v>
      </c>
    </row>
    <row r="977" spans="1:12" x14ac:dyDescent="0.3">
      <c r="A977" s="12" t="s">
        <v>8219</v>
      </c>
      <c r="B977">
        <v>121</v>
      </c>
      <c r="K977" s="11" t="s">
        <v>8394</v>
      </c>
      <c r="L977">
        <v>1</v>
      </c>
    </row>
    <row r="978" spans="1:12" x14ac:dyDescent="0.3">
      <c r="A978" s="12" t="s">
        <v>8219</v>
      </c>
      <c r="B978">
        <v>621</v>
      </c>
      <c r="K978" s="11" t="s">
        <v>8394</v>
      </c>
      <c r="L978">
        <v>6</v>
      </c>
    </row>
    <row r="979" spans="1:12" x14ac:dyDescent="0.3">
      <c r="A979" s="12" t="s">
        <v>8219</v>
      </c>
      <c r="B979">
        <v>101</v>
      </c>
      <c r="K979" s="11" t="s">
        <v>8394</v>
      </c>
      <c r="L979">
        <v>1</v>
      </c>
    </row>
    <row r="980" spans="1:12" x14ac:dyDescent="0.3">
      <c r="A980" s="12" t="s">
        <v>8219</v>
      </c>
      <c r="B980">
        <v>554</v>
      </c>
      <c r="K980" s="11" t="s">
        <v>8394</v>
      </c>
      <c r="L980">
        <v>2</v>
      </c>
    </row>
    <row r="981" spans="1:12" x14ac:dyDescent="0.3">
      <c r="A981" s="12" t="s">
        <v>8219</v>
      </c>
      <c r="B981">
        <v>666</v>
      </c>
      <c r="K981" s="11" t="s">
        <v>8394</v>
      </c>
      <c r="L981">
        <v>0</v>
      </c>
    </row>
    <row r="982" spans="1:12" x14ac:dyDescent="0.3">
      <c r="A982" s="12" t="s">
        <v>8219</v>
      </c>
      <c r="B982">
        <v>410</v>
      </c>
      <c r="K982" s="11" t="s">
        <v>8394</v>
      </c>
      <c r="L982">
        <v>3</v>
      </c>
    </row>
    <row r="983" spans="1:12" x14ac:dyDescent="0.3">
      <c r="A983" s="12" t="s">
        <v>8219</v>
      </c>
      <c r="B983">
        <v>375</v>
      </c>
      <c r="K983" s="11" t="s">
        <v>8394</v>
      </c>
      <c r="L983">
        <v>3</v>
      </c>
    </row>
    <row r="984" spans="1:12" x14ac:dyDescent="0.3">
      <c r="A984" s="12" t="s">
        <v>8219</v>
      </c>
      <c r="B984">
        <v>1364</v>
      </c>
      <c r="K984" s="11" t="s">
        <v>8394</v>
      </c>
      <c r="L984">
        <v>0</v>
      </c>
    </row>
    <row r="985" spans="1:12" x14ac:dyDescent="0.3">
      <c r="A985" s="12" t="s">
        <v>8219</v>
      </c>
      <c r="B985">
        <v>35</v>
      </c>
      <c r="K985" s="11" t="s">
        <v>8394</v>
      </c>
      <c r="L985">
        <v>6</v>
      </c>
    </row>
    <row r="986" spans="1:12" x14ac:dyDescent="0.3">
      <c r="A986" s="12" t="s">
        <v>8219</v>
      </c>
      <c r="B986">
        <v>203</v>
      </c>
      <c r="K986" s="11" t="s">
        <v>8394</v>
      </c>
      <c r="L986">
        <v>0</v>
      </c>
    </row>
    <row r="987" spans="1:12" x14ac:dyDescent="0.3">
      <c r="A987" s="12" t="s">
        <v>8219</v>
      </c>
      <c r="B987">
        <v>49</v>
      </c>
      <c r="K987" s="11" t="s">
        <v>8394</v>
      </c>
      <c r="L987">
        <v>19</v>
      </c>
    </row>
    <row r="988" spans="1:12" x14ac:dyDescent="0.3">
      <c r="A988" s="12" t="s">
        <v>8219</v>
      </c>
      <c r="B988">
        <v>5812</v>
      </c>
      <c r="K988" s="11" t="s">
        <v>8394</v>
      </c>
      <c r="L988">
        <v>1</v>
      </c>
    </row>
    <row r="989" spans="1:12" x14ac:dyDescent="0.3">
      <c r="A989" s="12" t="s">
        <v>8219</v>
      </c>
      <c r="B989">
        <v>1556</v>
      </c>
      <c r="K989" s="11" t="s">
        <v>8394</v>
      </c>
      <c r="L989">
        <v>2</v>
      </c>
    </row>
    <row r="990" spans="1:12" x14ac:dyDescent="0.3">
      <c r="A990" s="12" t="s">
        <v>8219</v>
      </c>
      <c r="B990">
        <v>65</v>
      </c>
      <c r="K990" s="11" t="s">
        <v>8394</v>
      </c>
      <c r="L990">
        <v>0</v>
      </c>
    </row>
    <row r="991" spans="1:12" x14ac:dyDescent="0.3">
      <c r="A991" s="12" t="s">
        <v>8219</v>
      </c>
      <c r="B991">
        <v>10</v>
      </c>
      <c r="K991" s="11" t="s">
        <v>8394</v>
      </c>
      <c r="L991">
        <v>11</v>
      </c>
    </row>
    <row r="992" spans="1:12" x14ac:dyDescent="0.3">
      <c r="A992" s="12" t="s">
        <v>8219</v>
      </c>
      <c r="B992">
        <v>76</v>
      </c>
      <c r="K992" s="11" t="s">
        <v>8394</v>
      </c>
      <c r="L992">
        <v>0</v>
      </c>
    </row>
    <row r="993" spans="1:12" x14ac:dyDescent="0.3">
      <c r="A993" s="12" t="s">
        <v>8219</v>
      </c>
      <c r="B993">
        <v>263</v>
      </c>
      <c r="K993" s="11" t="s">
        <v>8394</v>
      </c>
      <c r="L993">
        <v>0</v>
      </c>
    </row>
    <row r="994" spans="1:12" x14ac:dyDescent="0.3">
      <c r="A994" s="12" t="s">
        <v>8219</v>
      </c>
      <c r="B994">
        <v>1530</v>
      </c>
      <c r="K994" s="11" t="s">
        <v>8394</v>
      </c>
      <c r="L994">
        <v>1</v>
      </c>
    </row>
    <row r="995" spans="1:12" x14ac:dyDescent="0.3">
      <c r="A995" s="12" t="s">
        <v>8219</v>
      </c>
      <c r="B995">
        <v>278</v>
      </c>
      <c r="K995" s="11" t="s">
        <v>8394</v>
      </c>
      <c r="L995">
        <v>3</v>
      </c>
    </row>
    <row r="996" spans="1:12" x14ac:dyDescent="0.3">
      <c r="A996" s="12" t="s">
        <v>8219</v>
      </c>
      <c r="B996">
        <v>350</v>
      </c>
      <c r="K996" s="11" t="s">
        <v>8394</v>
      </c>
      <c r="L996">
        <v>1</v>
      </c>
    </row>
    <row r="997" spans="1:12" x14ac:dyDescent="0.3">
      <c r="A997" s="12" t="s">
        <v>8219</v>
      </c>
      <c r="B997">
        <v>470</v>
      </c>
      <c r="K997" s="11" t="s">
        <v>8394</v>
      </c>
      <c r="L997">
        <v>15</v>
      </c>
    </row>
    <row r="998" spans="1:12" x14ac:dyDescent="0.3">
      <c r="A998" s="12" t="s">
        <v>8219</v>
      </c>
      <c r="B998">
        <v>3</v>
      </c>
      <c r="K998" s="11" t="s">
        <v>8394</v>
      </c>
      <c r="L998">
        <v>2</v>
      </c>
    </row>
    <row r="999" spans="1:12" x14ac:dyDescent="0.3">
      <c r="A999" s="12" t="s">
        <v>8219</v>
      </c>
      <c r="B999">
        <v>8200</v>
      </c>
      <c r="K999" s="11" t="s">
        <v>8394</v>
      </c>
      <c r="L999">
        <v>1</v>
      </c>
    </row>
    <row r="1000" spans="1:12" x14ac:dyDescent="0.3">
      <c r="A1000" s="12" t="s">
        <v>8219</v>
      </c>
      <c r="B1000">
        <v>8359</v>
      </c>
      <c r="K1000" s="11" t="s">
        <v>8394</v>
      </c>
      <c r="L1000">
        <v>1</v>
      </c>
    </row>
    <row r="1001" spans="1:12" x14ac:dyDescent="0.3">
      <c r="A1001" s="12" t="s">
        <v>8219</v>
      </c>
      <c r="B1001">
        <v>188</v>
      </c>
      <c r="K1001" s="11" t="s">
        <v>8394</v>
      </c>
      <c r="L1001">
        <v>0</v>
      </c>
    </row>
    <row r="1002" spans="1:12" x14ac:dyDescent="0.3">
      <c r="A1002" s="12" t="s">
        <v>8219</v>
      </c>
      <c r="B1002">
        <v>48</v>
      </c>
      <c r="K1002" s="11" t="s">
        <v>8394</v>
      </c>
      <c r="L1002">
        <v>1</v>
      </c>
    </row>
    <row r="1003" spans="1:12" x14ac:dyDescent="0.3">
      <c r="A1003" s="12" t="s">
        <v>8219</v>
      </c>
      <c r="B1003">
        <v>607</v>
      </c>
      <c r="K1003" s="11" t="s">
        <v>8394</v>
      </c>
      <c r="L1003">
        <v>11</v>
      </c>
    </row>
    <row r="1004" spans="1:12" x14ac:dyDescent="0.3">
      <c r="A1004" s="12" t="s">
        <v>8219</v>
      </c>
      <c r="B1004">
        <v>50</v>
      </c>
      <c r="K1004" s="11" t="s">
        <v>8394</v>
      </c>
      <c r="L1004">
        <v>0</v>
      </c>
    </row>
    <row r="1005" spans="1:12" x14ac:dyDescent="0.3">
      <c r="A1005" s="12" t="s">
        <v>8219</v>
      </c>
      <c r="B1005">
        <v>55</v>
      </c>
      <c r="K1005" s="11" t="s">
        <v>8394</v>
      </c>
      <c r="L1005">
        <v>1</v>
      </c>
    </row>
    <row r="1006" spans="1:12" x14ac:dyDescent="0.3">
      <c r="A1006" s="12" t="s">
        <v>8219</v>
      </c>
      <c r="B1006">
        <v>38</v>
      </c>
      <c r="K1006" s="11" t="s">
        <v>8394</v>
      </c>
      <c r="L1006">
        <v>6</v>
      </c>
    </row>
    <row r="1007" spans="1:12" x14ac:dyDescent="0.3">
      <c r="A1007" s="12" t="s">
        <v>8219</v>
      </c>
      <c r="B1007">
        <v>25</v>
      </c>
      <c r="K1007" s="11" t="s">
        <v>8394</v>
      </c>
      <c r="L1007">
        <v>7</v>
      </c>
    </row>
    <row r="1008" spans="1:12" x14ac:dyDescent="0.3">
      <c r="A1008" s="12" t="s">
        <v>8219</v>
      </c>
      <c r="B1008">
        <v>46</v>
      </c>
      <c r="K1008" s="11" t="s">
        <v>8394</v>
      </c>
      <c r="L1008">
        <v>0</v>
      </c>
    </row>
    <row r="1009" spans="1:12" x14ac:dyDescent="0.3">
      <c r="A1009" s="12" t="s">
        <v>8219</v>
      </c>
      <c r="B1009">
        <v>83</v>
      </c>
      <c r="K1009" s="11" t="s">
        <v>8394</v>
      </c>
      <c r="L1009">
        <v>16</v>
      </c>
    </row>
    <row r="1010" spans="1:12" x14ac:dyDescent="0.3">
      <c r="A1010" s="12" t="s">
        <v>8219</v>
      </c>
      <c r="B1010">
        <v>35</v>
      </c>
      <c r="K1010" s="11" t="s">
        <v>8394</v>
      </c>
      <c r="L1010">
        <v>0</v>
      </c>
    </row>
    <row r="1011" spans="1:12" x14ac:dyDescent="0.3">
      <c r="A1011" s="12" t="s">
        <v>8219</v>
      </c>
      <c r="B1011">
        <v>25</v>
      </c>
      <c r="K1011" s="11" t="s">
        <v>8394</v>
      </c>
      <c r="L1011">
        <v>0</v>
      </c>
    </row>
    <row r="1012" spans="1:12" x14ac:dyDescent="0.3">
      <c r="A1012" s="12" t="s">
        <v>8219</v>
      </c>
      <c r="B1012">
        <v>75</v>
      </c>
      <c r="K1012" s="11" t="s">
        <v>8394</v>
      </c>
      <c r="L1012">
        <v>0</v>
      </c>
    </row>
    <row r="1013" spans="1:12" x14ac:dyDescent="0.3">
      <c r="A1013" s="12" t="s">
        <v>8219</v>
      </c>
      <c r="B1013">
        <v>62</v>
      </c>
      <c r="K1013" s="11" t="s">
        <v>8394</v>
      </c>
      <c r="L1013">
        <v>12</v>
      </c>
    </row>
    <row r="1014" spans="1:12" x14ac:dyDescent="0.3">
      <c r="A1014" s="12" t="s">
        <v>8219</v>
      </c>
      <c r="B1014">
        <v>160</v>
      </c>
      <c r="K1014" s="11" t="s">
        <v>8394</v>
      </c>
      <c r="L1014">
        <v>1</v>
      </c>
    </row>
    <row r="1015" spans="1:12" x14ac:dyDescent="0.3">
      <c r="A1015" s="12" t="s">
        <v>8219</v>
      </c>
      <c r="B1015">
        <v>246</v>
      </c>
      <c r="K1015" s="11" t="s">
        <v>8394</v>
      </c>
      <c r="L1015">
        <v>3</v>
      </c>
    </row>
    <row r="1016" spans="1:12" x14ac:dyDescent="0.3">
      <c r="A1016" s="12" t="s">
        <v>8219</v>
      </c>
      <c r="B1016">
        <v>55</v>
      </c>
      <c r="K1016" s="11" t="s">
        <v>8394</v>
      </c>
      <c r="L1016">
        <v>1</v>
      </c>
    </row>
    <row r="1017" spans="1:12" x14ac:dyDescent="0.3">
      <c r="A1017" s="12" t="s">
        <v>8219</v>
      </c>
      <c r="B1017">
        <v>23</v>
      </c>
      <c r="K1017" s="11" t="s">
        <v>8394</v>
      </c>
      <c r="L1017">
        <v>4</v>
      </c>
    </row>
    <row r="1018" spans="1:12" x14ac:dyDescent="0.3">
      <c r="A1018" s="12" t="s">
        <v>8219</v>
      </c>
      <c r="B1018">
        <v>72</v>
      </c>
      <c r="K1018" s="11" t="s">
        <v>8394</v>
      </c>
      <c r="L1018">
        <v>1</v>
      </c>
    </row>
    <row r="1019" spans="1:12" x14ac:dyDescent="0.3">
      <c r="A1019" s="12" t="s">
        <v>8219</v>
      </c>
      <c r="B1019">
        <v>22</v>
      </c>
      <c r="K1019" s="11" t="s">
        <v>8394</v>
      </c>
      <c r="L1019">
        <v>3</v>
      </c>
    </row>
    <row r="1020" spans="1:12" x14ac:dyDescent="0.3">
      <c r="A1020" s="12" t="s">
        <v>8219</v>
      </c>
      <c r="B1020">
        <v>14</v>
      </c>
      <c r="K1020" s="11" t="s">
        <v>8394</v>
      </c>
      <c r="L1020">
        <v>1</v>
      </c>
    </row>
    <row r="1021" spans="1:12" x14ac:dyDescent="0.3">
      <c r="A1021" s="12" t="s">
        <v>8219</v>
      </c>
      <c r="B1021">
        <v>38</v>
      </c>
      <c r="K1021" s="11" t="s">
        <v>8394</v>
      </c>
      <c r="L1021">
        <v>0</v>
      </c>
    </row>
    <row r="1022" spans="1:12" x14ac:dyDescent="0.3">
      <c r="A1022" s="12" t="s">
        <v>8219</v>
      </c>
      <c r="B1022">
        <v>32</v>
      </c>
      <c r="K1022" s="11" t="s">
        <v>8394</v>
      </c>
      <c r="L1022">
        <v>12</v>
      </c>
    </row>
    <row r="1023" spans="1:12" x14ac:dyDescent="0.3">
      <c r="A1023" s="12" t="s">
        <v>8219</v>
      </c>
      <c r="B1023">
        <v>63</v>
      </c>
      <c r="K1023" s="11" t="s">
        <v>8394</v>
      </c>
      <c r="L1023">
        <v>0</v>
      </c>
    </row>
    <row r="1024" spans="1:12" x14ac:dyDescent="0.3">
      <c r="A1024" s="12" t="s">
        <v>8219</v>
      </c>
      <c r="B1024">
        <v>27</v>
      </c>
      <c r="K1024" s="11" t="s">
        <v>8394</v>
      </c>
      <c r="L1024">
        <v>1</v>
      </c>
    </row>
    <row r="1025" spans="1:12" x14ac:dyDescent="0.3">
      <c r="A1025" s="12" t="s">
        <v>8219</v>
      </c>
      <c r="B1025">
        <v>44</v>
      </c>
      <c r="K1025" s="11" t="s">
        <v>8394</v>
      </c>
      <c r="L1025">
        <v>0</v>
      </c>
    </row>
    <row r="1026" spans="1:12" x14ac:dyDescent="0.3">
      <c r="A1026" s="12" t="s">
        <v>8219</v>
      </c>
      <c r="B1026">
        <v>38</v>
      </c>
      <c r="K1026" s="11" t="s">
        <v>8394</v>
      </c>
      <c r="L1026">
        <v>0</v>
      </c>
    </row>
    <row r="1027" spans="1:12" x14ac:dyDescent="0.3">
      <c r="A1027" s="12" t="s">
        <v>8219</v>
      </c>
      <c r="B1027">
        <v>115</v>
      </c>
      <c r="K1027" s="11" t="s">
        <v>8394</v>
      </c>
      <c r="L1027">
        <v>2</v>
      </c>
    </row>
    <row r="1028" spans="1:12" x14ac:dyDescent="0.3">
      <c r="A1028" s="12" t="s">
        <v>8219</v>
      </c>
      <c r="B1028">
        <v>37</v>
      </c>
      <c r="K1028" s="11" t="s">
        <v>8394</v>
      </c>
      <c r="L1028">
        <v>92</v>
      </c>
    </row>
    <row r="1029" spans="1:12" x14ac:dyDescent="0.3">
      <c r="A1029" s="12" t="s">
        <v>8219</v>
      </c>
      <c r="B1029">
        <v>99</v>
      </c>
      <c r="K1029" s="11" t="s">
        <v>8394</v>
      </c>
      <c r="L1029">
        <v>0</v>
      </c>
    </row>
    <row r="1030" spans="1:12" x14ac:dyDescent="0.3">
      <c r="A1030" s="12" t="s">
        <v>8219</v>
      </c>
      <c r="B1030">
        <v>44</v>
      </c>
      <c r="K1030" s="11" t="s">
        <v>8394</v>
      </c>
      <c r="L1030">
        <v>3</v>
      </c>
    </row>
    <row r="1031" spans="1:12" x14ac:dyDescent="0.3">
      <c r="A1031" s="12" t="s">
        <v>8219</v>
      </c>
      <c r="B1031">
        <v>58</v>
      </c>
      <c r="K1031" s="11" t="s">
        <v>8394</v>
      </c>
      <c r="L1031">
        <v>10</v>
      </c>
    </row>
    <row r="1032" spans="1:12" x14ac:dyDescent="0.3">
      <c r="A1032" s="12" t="s">
        <v>8219</v>
      </c>
      <c r="B1032">
        <v>191</v>
      </c>
      <c r="K1032" s="11" t="s">
        <v>8394</v>
      </c>
      <c r="L1032">
        <v>7</v>
      </c>
    </row>
    <row r="1033" spans="1:12" x14ac:dyDescent="0.3">
      <c r="A1033" s="12" t="s">
        <v>8219</v>
      </c>
      <c r="B1033">
        <v>40</v>
      </c>
      <c r="K1033" s="11" t="s">
        <v>8394</v>
      </c>
      <c r="L1033">
        <v>3</v>
      </c>
    </row>
    <row r="1034" spans="1:12" x14ac:dyDescent="0.3">
      <c r="A1034" s="12" t="s">
        <v>8219</v>
      </c>
      <c r="B1034">
        <v>38</v>
      </c>
      <c r="K1034" s="11" t="s">
        <v>8394</v>
      </c>
      <c r="L1034">
        <v>0</v>
      </c>
    </row>
    <row r="1035" spans="1:12" x14ac:dyDescent="0.3">
      <c r="A1035" s="12" t="s">
        <v>8219</v>
      </c>
      <c r="B1035">
        <v>39</v>
      </c>
      <c r="K1035" s="11" t="s">
        <v>8394</v>
      </c>
      <c r="L1035">
        <v>1</v>
      </c>
    </row>
    <row r="1036" spans="1:12" x14ac:dyDescent="0.3">
      <c r="A1036" s="12" t="s">
        <v>8219</v>
      </c>
      <c r="B1036">
        <v>11</v>
      </c>
      <c r="K1036" s="11" t="s">
        <v>8394</v>
      </c>
      <c r="L1036">
        <v>0</v>
      </c>
    </row>
    <row r="1037" spans="1:12" x14ac:dyDescent="0.3">
      <c r="A1037" s="12" t="s">
        <v>8219</v>
      </c>
      <c r="B1037">
        <v>107</v>
      </c>
      <c r="K1037" s="11" t="s">
        <v>8394</v>
      </c>
      <c r="L1037">
        <v>9</v>
      </c>
    </row>
    <row r="1038" spans="1:12" x14ac:dyDescent="0.3">
      <c r="A1038" s="12" t="s">
        <v>8219</v>
      </c>
      <c r="B1038">
        <v>147</v>
      </c>
      <c r="K1038" s="11" t="s">
        <v>8394</v>
      </c>
      <c r="L1038">
        <v>2</v>
      </c>
    </row>
    <row r="1039" spans="1:12" x14ac:dyDescent="0.3">
      <c r="A1039" s="12" t="s">
        <v>8219</v>
      </c>
      <c r="B1039">
        <v>36</v>
      </c>
      <c r="K1039" s="11" t="s">
        <v>8394</v>
      </c>
      <c r="L1039">
        <v>1</v>
      </c>
    </row>
    <row r="1040" spans="1:12" x14ac:dyDescent="0.3">
      <c r="A1040" s="12" t="s">
        <v>8219</v>
      </c>
      <c r="B1040">
        <v>92</v>
      </c>
      <c r="K1040" s="11" t="s">
        <v>8394</v>
      </c>
      <c r="L1040">
        <v>2</v>
      </c>
    </row>
    <row r="1041" spans="1:12" x14ac:dyDescent="0.3">
      <c r="A1041" s="12" t="s">
        <v>8219</v>
      </c>
      <c r="B1041">
        <v>35</v>
      </c>
      <c r="K1041" s="11" t="s">
        <v>8394</v>
      </c>
      <c r="L1041">
        <v>11</v>
      </c>
    </row>
    <row r="1042" spans="1:12" x14ac:dyDescent="0.3">
      <c r="A1042" s="12" t="s">
        <v>8219</v>
      </c>
      <c r="B1042">
        <v>17</v>
      </c>
      <c r="K1042" s="11" t="s">
        <v>8394</v>
      </c>
      <c r="L1042">
        <v>0</v>
      </c>
    </row>
    <row r="1043" spans="1:12" x14ac:dyDescent="0.3">
      <c r="A1043" s="12" t="s">
        <v>8219</v>
      </c>
      <c r="B1043">
        <v>22</v>
      </c>
      <c r="K1043" s="11" t="s">
        <v>8394</v>
      </c>
      <c r="L1043">
        <v>0</v>
      </c>
    </row>
    <row r="1044" spans="1:12" x14ac:dyDescent="0.3">
      <c r="A1044" s="12" t="s">
        <v>8219</v>
      </c>
      <c r="B1044">
        <v>69</v>
      </c>
      <c r="K1044" s="11" t="s">
        <v>8394</v>
      </c>
      <c r="L1044">
        <v>9</v>
      </c>
    </row>
    <row r="1045" spans="1:12" x14ac:dyDescent="0.3">
      <c r="A1045" s="12" t="s">
        <v>8219</v>
      </c>
      <c r="B1045">
        <v>13</v>
      </c>
      <c r="K1045" s="11" t="s">
        <v>8394</v>
      </c>
      <c r="L1045">
        <v>0</v>
      </c>
    </row>
    <row r="1046" spans="1:12" x14ac:dyDescent="0.3">
      <c r="A1046" s="12" t="s">
        <v>8219</v>
      </c>
      <c r="B1046">
        <v>58</v>
      </c>
      <c r="K1046" s="11" t="s">
        <v>8394</v>
      </c>
      <c r="L1046">
        <v>4</v>
      </c>
    </row>
    <row r="1047" spans="1:12" x14ac:dyDescent="0.3">
      <c r="A1047" s="12" t="s">
        <v>8219</v>
      </c>
      <c r="B1047">
        <v>44</v>
      </c>
      <c r="K1047" s="11" t="s">
        <v>8394</v>
      </c>
      <c r="L1047">
        <v>1</v>
      </c>
    </row>
    <row r="1048" spans="1:12" x14ac:dyDescent="0.3">
      <c r="A1048" s="12" t="s">
        <v>8219</v>
      </c>
      <c r="B1048">
        <v>83</v>
      </c>
      <c r="K1048" s="11" t="s">
        <v>8394</v>
      </c>
      <c r="L1048">
        <v>2</v>
      </c>
    </row>
    <row r="1049" spans="1:12" x14ac:dyDescent="0.3">
      <c r="A1049" s="12" t="s">
        <v>8219</v>
      </c>
      <c r="B1049">
        <v>117</v>
      </c>
      <c r="K1049" s="11" t="s">
        <v>8394</v>
      </c>
      <c r="L1049">
        <v>0</v>
      </c>
    </row>
    <row r="1050" spans="1:12" x14ac:dyDescent="0.3">
      <c r="A1050" s="12" t="s">
        <v>8219</v>
      </c>
      <c r="B1050">
        <v>32</v>
      </c>
      <c r="K1050" s="11" t="s">
        <v>8394</v>
      </c>
      <c r="L1050">
        <v>1</v>
      </c>
    </row>
    <row r="1051" spans="1:12" x14ac:dyDescent="0.3">
      <c r="A1051" s="12" t="s">
        <v>8219</v>
      </c>
      <c r="B1051">
        <v>8</v>
      </c>
      <c r="K1051" s="11" t="s">
        <v>8394</v>
      </c>
      <c r="L1051">
        <v>17</v>
      </c>
    </row>
    <row r="1052" spans="1:12" x14ac:dyDescent="0.3">
      <c r="A1052" s="12" t="s">
        <v>8219</v>
      </c>
      <c r="B1052">
        <v>340</v>
      </c>
      <c r="K1052" s="11" t="s">
        <v>8394</v>
      </c>
      <c r="L1052">
        <v>2</v>
      </c>
    </row>
    <row r="1053" spans="1:12" x14ac:dyDescent="0.3">
      <c r="A1053" s="12" t="s">
        <v>8219</v>
      </c>
      <c r="B1053">
        <v>7</v>
      </c>
      <c r="K1053" s="11" t="s">
        <v>8394</v>
      </c>
      <c r="L1053">
        <v>3</v>
      </c>
    </row>
    <row r="1054" spans="1:12" x14ac:dyDescent="0.3">
      <c r="A1054" s="12" t="s">
        <v>8219</v>
      </c>
      <c r="B1054">
        <v>19</v>
      </c>
      <c r="K1054" s="11" t="s">
        <v>8394</v>
      </c>
      <c r="L1054">
        <v>41</v>
      </c>
    </row>
    <row r="1055" spans="1:12" x14ac:dyDescent="0.3">
      <c r="A1055" s="12" t="s">
        <v>8219</v>
      </c>
      <c r="B1055">
        <v>47</v>
      </c>
      <c r="K1055" s="11" t="s">
        <v>8394</v>
      </c>
      <c r="L1055">
        <v>2</v>
      </c>
    </row>
    <row r="1056" spans="1:12" x14ac:dyDescent="0.3">
      <c r="A1056" s="12" t="s">
        <v>8219</v>
      </c>
      <c r="B1056">
        <v>13</v>
      </c>
      <c r="K1056" s="11" t="s">
        <v>8394</v>
      </c>
      <c r="L1056">
        <v>3</v>
      </c>
    </row>
    <row r="1057" spans="1:12" x14ac:dyDescent="0.3">
      <c r="A1057" s="12" t="s">
        <v>8219</v>
      </c>
      <c r="B1057">
        <v>90</v>
      </c>
      <c r="K1057" s="11" t="s">
        <v>8394</v>
      </c>
      <c r="L1057">
        <v>8</v>
      </c>
    </row>
    <row r="1058" spans="1:12" x14ac:dyDescent="0.3">
      <c r="A1058" s="12" t="s">
        <v>8219</v>
      </c>
      <c r="B1058">
        <v>63</v>
      </c>
      <c r="K1058" s="11" t="s">
        <v>8394</v>
      </c>
      <c r="L1058">
        <v>0</v>
      </c>
    </row>
    <row r="1059" spans="1:12" x14ac:dyDescent="0.3">
      <c r="A1059" s="12" t="s">
        <v>8219</v>
      </c>
      <c r="B1059">
        <v>26</v>
      </c>
      <c r="K1059" s="11" t="s">
        <v>8394</v>
      </c>
      <c r="L1059">
        <v>1</v>
      </c>
    </row>
    <row r="1060" spans="1:12" x14ac:dyDescent="0.3">
      <c r="A1060" s="12" t="s">
        <v>8219</v>
      </c>
      <c r="B1060">
        <v>71</v>
      </c>
      <c r="K1060" s="11" t="s">
        <v>8394</v>
      </c>
      <c r="L1060">
        <v>3</v>
      </c>
    </row>
    <row r="1061" spans="1:12" x14ac:dyDescent="0.3">
      <c r="A1061" s="12" t="s">
        <v>8219</v>
      </c>
      <c r="B1061">
        <v>38</v>
      </c>
      <c r="K1061" s="11" t="s">
        <v>8394</v>
      </c>
      <c r="L1061">
        <v>4</v>
      </c>
    </row>
    <row r="1062" spans="1:12" x14ac:dyDescent="0.3">
      <c r="A1062" s="12" t="s">
        <v>8219</v>
      </c>
      <c r="B1062">
        <v>859</v>
      </c>
      <c r="K1062" s="11" t="s">
        <v>8394</v>
      </c>
      <c r="L1062">
        <v>9</v>
      </c>
    </row>
    <row r="1063" spans="1:12" x14ac:dyDescent="0.3">
      <c r="A1063" s="12" t="s">
        <v>8219</v>
      </c>
      <c r="B1063">
        <v>21</v>
      </c>
      <c r="K1063" s="11" t="s">
        <v>8394</v>
      </c>
      <c r="L1063">
        <v>16</v>
      </c>
    </row>
    <row r="1064" spans="1:12" x14ac:dyDescent="0.3">
      <c r="A1064" s="12" t="s">
        <v>8219</v>
      </c>
      <c r="B1064">
        <v>78</v>
      </c>
      <c r="K1064" s="11" t="s">
        <v>8394</v>
      </c>
      <c r="L1064">
        <v>1</v>
      </c>
    </row>
    <row r="1065" spans="1:12" x14ac:dyDescent="0.3">
      <c r="A1065" s="12" t="s">
        <v>8219</v>
      </c>
      <c r="B1065">
        <v>53</v>
      </c>
      <c r="K1065" s="11" t="s">
        <v>8394</v>
      </c>
      <c r="L1065">
        <v>7</v>
      </c>
    </row>
    <row r="1066" spans="1:12" x14ac:dyDescent="0.3">
      <c r="A1066" s="12" t="s">
        <v>8219</v>
      </c>
      <c r="B1066">
        <v>356</v>
      </c>
      <c r="K1066" s="11" t="s">
        <v>8394</v>
      </c>
      <c r="L1066">
        <v>0</v>
      </c>
    </row>
    <row r="1067" spans="1:12" x14ac:dyDescent="0.3">
      <c r="A1067" s="12" t="s">
        <v>8219</v>
      </c>
      <c r="B1067">
        <v>279</v>
      </c>
      <c r="K1067" s="11" t="s">
        <v>8394</v>
      </c>
      <c r="L1067">
        <v>0</v>
      </c>
    </row>
    <row r="1068" spans="1:12" x14ac:dyDescent="0.3">
      <c r="A1068" s="12" t="s">
        <v>8219</v>
      </c>
      <c r="B1068">
        <v>266</v>
      </c>
      <c r="K1068" s="11" t="s">
        <v>8394</v>
      </c>
      <c r="L1068">
        <v>0</v>
      </c>
    </row>
    <row r="1069" spans="1:12" x14ac:dyDescent="0.3">
      <c r="A1069" s="12" t="s">
        <v>8219</v>
      </c>
      <c r="B1069">
        <v>623</v>
      </c>
      <c r="K1069" s="11" t="s">
        <v>8394</v>
      </c>
      <c r="L1069">
        <v>0</v>
      </c>
    </row>
    <row r="1070" spans="1:12" x14ac:dyDescent="0.3">
      <c r="A1070" s="12" t="s">
        <v>8219</v>
      </c>
      <c r="B1070">
        <v>392</v>
      </c>
      <c r="K1070" s="11" t="s">
        <v>8394</v>
      </c>
      <c r="L1070">
        <v>0</v>
      </c>
    </row>
    <row r="1071" spans="1:12" x14ac:dyDescent="0.3">
      <c r="A1071" s="12" t="s">
        <v>8219</v>
      </c>
      <c r="B1071">
        <v>3562</v>
      </c>
      <c r="K1071" s="11" t="s">
        <v>8394</v>
      </c>
      <c r="L1071">
        <v>1</v>
      </c>
    </row>
    <row r="1072" spans="1:12" x14ac:dyDescent="0.3">
      <c r="A1072" s="12" t="s">
        <v>8219</v>
      </c>
      <c r="B1072">
        <v>514</v>
      </c>
      <c r="K1072" s="11" t="s">
        <v>8394</v>
      </c>
      <c r="L1072">
        <v>2</v>
      </c>
    </row>
    <row r="1073" spans="1:12" x14ac:dyDescent="0.3">
      <c r="A1073" s="12" t="s">
        <v>8219</v>
      </c>
      <c r="B1073">
        <v>88</v>
      </c>
      <c r="K1073" s="11" t="s">
        <v>8394</v>
      </c>
      <c r="L1073">
        <v>1</v>
      </c>
    </row>
    <row r="1074" spans="1:12" x14ac:dyDescent="0.3">
      <c r="A1074" s="12" t="s">
        <v>8219</v>
      </c>
      <c r="B1074">
        <v>537</v>
      </c>
      <c r="K1074" s="11" t="s">
        <v>8394</v>
      </c>
      <c r="L1074">
        <v>15</v>
      </c>
    </row>
    <row r="1075" spans="1:12" x14ac:dyDescent="0.3">
      <c r="A1075" s="12" t="s">
        <v>8219</v>
      </c>
      <c r="B1075">
        <v>25</v>
      </c>
      <c r="K1075" s="11" t="s">
        <v>8394</v>
      </c>
      <c r="L1075">
        <v>1</v>
      </c>
    </row>
    <row r="1076" spans="1:12" x14ac:dyDescent="0.3">
      <c r="A1076" s="12" t="s">
        <v>8219</v>
      </c>
      <c r="B1076">
        <v>3238</v>
      </c>
      <c r="K1076" s="11" t="s">
        <v>8394</v>
      </c>
      <c r="L1076">
        <v>1</v>
      </c>
    </row>
    <row r="1077" spans="1:12" x14ac:dyDescent="0.3">
      <c r="A1077" s="12" t="s">
        <v>8219</v>
      </c>
      <c r="B1077">
        <v>897</v>
      </c>
      <c r="K1077" s="11" t="s">
        <v>8394</v>
      </c>
      <c r="L1077">
        <v>0</v>
      </c>
    </row>
    <row r="1078" spans="1:12" x14ac:dyDescent="0.3">
      <c r="A1078" s="12" t="s">
        <v>8219</v>
      </c>
      <c r="B1078">
        <v>878</v>
      </c>
      <c r="K1078" s="11" t="s">
        <v>8394</v>
      </c>
      <c r="L1078">
        <v>39</v>
      </c>
    </row>
    <row r="1079" spans="1:12" x14ac:dyDescent="0.3">
      <c r="A1079" s="12" t="s">
        <v>8219</v>
      </c>
      <c r="B1079">
        <v>115</v>
      </c>
      <c r="K1079" s="11" t="s">
        <v>8394</v>
      </c>
      <c r="L1079">
        <v>103</v>
      </c>
    </row>
    <row r="1080" spans="1:12" x14ac:dyDescent="0.3">
      <c r="A1080" s="12" t="s">
        <v>8219</v>
      </c>
      <c r="B1080">
        <v>234</v>
      </c>
      <c r="K1080" s="11" t="s">
        <v>8394</v>
      </c>
      <c r="L1080">
        <v>0</v>
      </c>
    </row>
    <row r="1081" spans="1:12" x14ac:dyDescent="0.3">
      <c r="A1081" s="12" t="s">
        <v>8219</v>
      </c>
      <c r="B1081">
        <v>4330</v>
      </c>
      <c r="K1081" s="11" t="s">
        <v>8394</v>
      </c>
      <c r="L1081">
        <v>39</v>
      </c>
    </row>
    <row r="1082" spans="1:12" x14ac:dyDescent="0.3">
      <c r="A1082" s="12" t="s">
        <v>8219</v>
      </c>
      <c r="B1082">
        <v>651</v>
      </c>
      <c r="K1082" s="11" t="s">
        <v>8394</v>
      </c>
      <c r="L1082">
        <v>15</v>
      </c>
    </row>
    <row r="1083" spans="1:12" x14ac:dyDescent="0.3">
      <c r="A1083" s="12" t="s">
        <v>8219</v>
      </c>
      <c r="B1083">
        <v>251</v>
      </c>
      <c r="K1083" s="11" t="s">
        <v>8394</v>
      </c>
      <c r="L1083">
        <v>22</v>
      </c>
    </row>
    <row r="1084" spans="1:12" x14ac:dyDescent="0.3">
      <c r="A1084" s="12" t="s">
        <v>8219</v>
      </c>
      <c r="B1084">
        <v>263</v>
      </c>
      <c r="K1084" s="11" t="s">
        <v>8394</v>
      </c>
      <c r="L1084">
        <v>92</v>
      </c>
    </row>
    <row r="1085" spans="1:12" x14ac:dyDescent="0.3">
      <c r="A1085" s="12" t="s">
        <v>8219</v>
      </c>
      <c r="B1085">
        <v>28</v>
      </c>
      <c r="K1085" s="11" t="s">
        <v>8394</v>
      </c>
      <c r="L1085">
        <v>25</v>
      </c>
    </row>
    <row r="1086" spans="1:12" x14ac:dyDescent="0.3">
      <c r="A1086" s="12" t="s">
        <v>8219</v>
      </c>
      <c r="B1086">
        <v>721</v>
      </c>
      <c r="K1086" s="11" t="s">
        <v>8394</v>
      </c>
      <c r="L1086">
        <v>19</v>
      </c>
    </row>
    <row r="1087" spans="1:12" x14ac:dyDescent="0.3">
      <c r="A1087" s="12" t="s">
        <v>8219</v>
      </c>
      <c r="B1087">
        <v>50</v>
      </c>
      <c r="K1087" s="11" t="s">
        <v>8394</v>
      </c>
      <c r="L1087">
        <v>19</v>
      </c>
    </row>
    <row r="1088" spans="1:12" x14ac:dyDescent="0.3">
      <c r="A1088" s="12" t="s">
        <v>8219</v>
      </c>
      <c r="B1088">
        <v>73</v>
      </c>
      <c r="K1088" s="11" t="s">
        <v>8394</v>
      </c>
      <c r="L1088">
        <v>13</v>
      </c>
    </row>
    <row r="1089" spans="1:12" x14ac:dyDescent="0.3">
      <c r="A1089" s="12" t="s">
        <v>8219</v>
      </c>
      <c r="B1089">
        <v>27</v>
      </c>
      <c r="K1089" s="11" t="s">
        <v>8394</v>
      </c>
      <c r="L1089">
        <v>124</v>
      </c>
    </row>
    <row r="1090" spans="1:12" x14ac:dyDescent="0.3">
      <c r="A1090" s="12" t="s">
        <v>8219</v>
      </c>
      <c r="B1090">
        <v>34</v>
      </c>
      <c r="K1090" s="11" t="s">
        <v>8394</v>
      </c>
      <c r="L1090">
        <v>4</v>
      </c>
    </row>
    <row r="1091" spans="1:12" x14ac:dyDescent="0.3">
      <c r="A1091" s="12" t="s">
        <v>8219</v>
      </c>
      <c r="B1091">
        <v>7</v>
      </c>
      <c r="K1091" s="11" t="s">
        <v>8394</v>
      </c>
      <c r="L1091">
        <v>10</v>
      </c>
    </row>
    <row r="1092" spans="1:12" x14ac:dyDescent="0.3">
      <c r="A1092" s="12" t="s">
        <v>8219</v>
      </c>
      <c r="B1092">
        <v>24</v>
      </c>
      <c r="K1092" s="11" t="s">
        <v>8394</v>
      </c>
      <c r="L1092">
        <v>15</v>
      </c>
    </row>
    <row r="1093" spans="1:12" x14ac:dyDescent="0.3">
      <c r="A1093" s="12" t="s">
        <v>8219</v>
      </c>
      <c r="B1093">
        <v>15</v>
      </c>
      <c r="K1093" s="11" t="s">
        <v>8394</v>
      </c>
      <c r="L1093">
        <v>38</v>
      </c>
    </row>
    <row r="1094" spans="1:12" x14ac:dyDescent="0.3">
      <c r="A1094" s="12" t="s">
        <v>8219</v>
      </c>
      <c r="B1094">
        <v>72</v>
      </c>
      <c r="K1094" s="11" t="s">
        <v>8394</v>
      </c>
      <c r="L1094">
        <v>152</v>
      </c>
    </row>
    <row r="1095" spans="1:12" x14ac:dyDescent="0.3">
      <c r="A1095" s="12" t="s">
        <v>8219</v>
      </c>
      <c r="B1095">
        <v>120</v>
      </c>
      <c r="K1095" s="11" t="s">
        <v>8394</v>
      </c>
      <c r="L1095">
        <v>24</v>
      </c>
    </row>
    <row r="1096" spans="1:12" x14ac:dyDescent="0.3">
      <c r="A1096" s="12" t="s">
        <v>8219</v>
      </c>
      <c r="B1096">
        <v>123</v>
      </c>
      <c r="K1096" s="11" t="s">
        <v>8394</v>
      </c>
      <c r="L1096">
        <v>76</v>
      </c>
    </row>
    <row r="1097" spans="1:12" x14ac:dyDescent="0.3">
      <c r="A1097" s="12" t="s">
        <v>8219</v>
      </c>
      <c r="B1097">
        <v>1</v>
      </c>
      <c r="K1097" s="11" t="s">
        <v>8394</v>
      </c>
      <c r="L1097">
        <v>185</v>
      </c>
    </row>
    <row r="1098" spans="1:12" x14ac:dyDescent="0.3">
      <c r="A1098" s="12" t="s">
        <v>8219</v>
      </c>
      <c r="B1098">
        <v>24</v>
      </c>
      <c r="K1098" s="11" t="s">
        <v>8394</v>
      </c>
      <c r="L1098">
        <v>33</v>
      </c>
    </row>
    <row r="1099" spans="1:12" x14ac:dyDescent="0.3">
      <c r="A1099" s="12" t="s">
        <v>8219</v>
      </c>
      <c r="B1099">
        <v>33</v>
      </c>
      <c r="K1099" s="11" t="s">
        <v>8394</v>
      </c>
      <c r="L1099">
        <v>108</v>
      </c>
    </row>
    <row r="1100" spans="1:12" x14ac:dyDescent="0.3">
      <c r="A1100" s="12" t="s">
        <v>8219</v>
      </c>
      <c r="B1100">
        <v>14</v>
      </c>
      <c r="K1100" s="11" t="s">
        <v>8394</v>
      </c>
      <c r="L1100">
        <v>29</v>
      </c>
    </row>
    <row r="1101" spans="1:12" x14ac:dyDescent="0.3">
      <c r="A1101" s="12" t="s">
        <v>8219</v>
      </c>
      <c r="B1101">
        <v>9</v>
      </c>
      <c r="K1101" s="11" t="s">
        <v>8394</v>
      </c>
      <c r="L1101">
        <v>24</v>
      </c>
    </row>
    <row r="1102" spans="1:12" x14ac:dyDescent="0.3">
      <c r="A1102" s="12" t="s">
        <v>8219</v>
      </c>
      <c r="B1102">
        <v>76</v>
      </c>
      <c r="K1102" s="11" t="s">
        <v>8394</v>
      </c>
      <c r="L1102">
        <v>4</v>
      </c>
    </row>
    <row r="1103" spans="1:12" x14ac:dyDescent="0.3">
      <c r="A1103" s="12" t="s">
        <v>8219</v>
      </c>
      <c r="B1103">
        <v>19</v>
      </c>
      <c r="K1103" s="11" t="s">
        <v>8394</v>
      </c>
      <c r="L1103">
        <v>4</v>
      </c>
    </row>
    <row r="1104" spans="1:12" x14ac:dyDescent="0.3">
      <c r="A1104" s="12" t="s">
        <v>8219</v>
      </c>
      <c r="B1104">
        <v>69</v>
      </c>
      <c r="K1104" s="11" t="s">
        <v>8394</v>
      </c>
      <c r="L1104">
        <v>15</v>
      </c>
    </row>
    <row r="1105" spans="1:12" x14ac:dyDescent="0.3">
      <c r="A1105" s="12" t="s">
        <v>8219</v>
      </c>
      <c r="B1105">
        <v>218</v>
      </c>
      <c r="K1105" s="11" t="s">
        <v>8394</v>
      </c>
      <c r="L1105">
        <v>4</v>
      </c>
    </row>
    <row r="1106" spans="1:12" x14ac:dyDescent="0.3">
      <c r="A1106" s="12" t="s">
        <v>8219</v>
      </c>
      <c r="B1106">
        <v>30</v>
      </c>
      <c r="K1106" s="11" t="s">
        <v>8394</v>
      </c>
      <c r="L1106">
        <v>139</v>
      </c>
    </row>
    <row r="1107" spans="1:12" x14ac:dyDescent="0.3">
      <c r="A1107" s="12" t="s">
        <v>8219</v>
      </c>
      <c r="B1107">
        <v>100</v>
      </c>
      <c r="K1107" s="11" t="s">
        <v>8394</v>
      </c>
      <c r="L1107">
        <v>2</v>
      </c>
    </row>
    <row r="1108" spans="1:12" x14ac:dyDescent="0.3">
      <c r="A1108" s="12" t="s">
        <v>8219</v>
      </c>
      <c r="B1108">
        <v>296</v>
      </c>
      <c r="K1108" s="11" t="s">
        <v>8394</v>
      </c>
      <c r="L1108">
        <v>18</v>
      </c>
    </row>
    <row r="1109" spans="1:12" x14ac:dyDescent="0.3">
      <c r="A1109" s="12" t="s">
        <v>8219</v>
      </c>
      <c r="B1109">
        <v>1204</v>
      </c>
      <c r="K1109" s="11" t="s">
        <v>8394</v>
      </c>
      <c r="L1109">
        <v>81</v>
      </c>
    </row>
    <row r="1110" spans="1:12" x14ac:dyDescent="0.3">
      <c r="A1110" s="12" t="s">
        <v>8219</v>
      </c>
      <c r="B1110">
        <v>321</v>
      </c>
      <c r="K1110" s="11" t="s">
        <v>8394</v>
      </c>
      <c r="L1110">
        <v>86</v>
      </c>
    </row>
    <row r="1111" spans="1:12" x14ac:dyDescent="0.3">
      <c r="A1111" s="12" t="s">
        <v>8219</v>
      </c>
      <c r="B1111">
        <v>301</v>
      </c>
      <c r="K1111" s="11" t="s">
        <v>8394</v>
      </c>
      <c r="L1111">
        <v>140</v>
      </c>
    </row>
    <row r="1112" spans="1:12" x14ac:dyDescent="0.3">
      <c r="A1112" s="12" t="s">
        <v>8219</v>
      </c>
      <c r="B1112">
        <v>144</v>
      </c>
      <c r="K1112" s="11" t="s">
        <v>8394</v>
      </c>
      <c r="L1112">
        <v>37</v>
      </c>
    </row>
    <row r="1113" spans="1:12" x14ac:dyDescent="0.3">
      <c r="A1113" s="12" t="s">
        <v>8219</v>
      </c>
      <c r="B1113">
        <v>539</v>
      </c>
      <c r="K1113" s="11" t="s">
        <v>8394</v>
      </c>
      <c r="L1113">
        <v>6</v>
      </c>
    </row>
    <row r="1114" spans="1:12" x14ac:dyDescent="0.3">
      <c r="A1114" s="12" t="s">
        <v>8219</v>
      </c>
      <c r="B1114">
        <v>498</v>
      </c>
      <c r="K1114" s="11" t="s">
        <v>8394</v>
      </c>
      <c r="L1114">
        <v>113</v>
      </c>
    </row>
    <row r="1115" spans="1:12" x14ac:dyDescent="0.3">
      <c r="A1115" s="12" t="s">
        <v>8219</v>
      </c>
      <c r="B1115">
        <v>1113</v>
      </c>
      <c r="K1115" s="11" t="s">
        <v>8394</v>
      </c>
      <c r="L1115">
        <v>37</v>
      </c>
    </row>
    <row r="1116" spans="1:12" x14ac:dyDescent="0.3">
      <c r="A1116" s="12" t="s">
        <v>8219</v>
      </c>
      <c r="B1116">
        <v>988</v>
      </c>
      <c r="K1116" s="11" t="s">
        <v>8394</v>
      </c>
      <c r="L1116">
        <v>18</v>
      </c>
    </row>
    <row r="1117" spans="1:12" x14ac:dyDescent="0.3">
      <c r="A1117" s="12" t="s">
        <v>8219</v>
      </c>
      <c r="B1117">
        <v>391</v>
      </c>
      <c r="K1117" s="11" t="s">
        <v>8394</v>
      </c>
      <c r="L1117">
        <v>75</v>
      </c>
    </row>
    <row r="1118" spans="1:12" x14ac:dyDescent="0.3">
      <c r="A1118" s="12" t="s">
        <v>8219</v>
      </c>
      <c r="B1118">
        <v>28</v>
      </c>
      <c r="K1118" s="11" t="s">
        <v>8394</v>
      </c>
      <c r="L1118">
        <v>52</v>
      </c>
    </row>
    <row r="1119" spans="1:12" x14ac:dyDescent="0.3">
      <c r="A1119" s="12" t="s">
        <v>8219</v>
      </c>
      <c r="B1119">
        <v>147</v>
      </c>
      <c r="K1119" s="11" t="s">
        <v>8394</v>
      </c>
      <c r="L1119">
        <v>122</v>
      </c>
    </row>
    <row r="1120" spans="1:12" x14ac:dyDescent="0.3">
      <c r="A1120" s="12" t="s">
        <v>8219</v>
      </c>
      <c r="B1120">
        <v>680</v>
      </c>
      <c r="K1120" s="11" t="s">
        <v>8394</v>
      </c>
      <c r="L1120">
        <v>8</v>
      </c>
    </row>
    <row r="1121" spans="1:12" x14ac:dyDescent="0.3">
      <c r="A1121" s="12" t="s">
        <v>8219</v>
      </c>
      <c r="B1121">
        <v>983</v>
      </c>
      <c r="K1121" s="11" t="s">
        <v>8394</v>
      </c>
      <c r="L1121">
        <v>8</v>
      </c>
    </row>
    <row r="1122" spans="1:12" x14ac:dyDescent="0.3">
      <c r="A1122" s="12" t="s">
        <v>8219</v>
      </c>
      <c r="B1122">
        <v>79</v>
      </c>
      <c r="K1122" s="11" t="s">
        <v>8394</v>
      </c>
      <c r="L1122">
        <v>96</v>
      </c>
    </row>
    <row r="1123" spans="1:12" x14ac:dyDescent="0.3">
      <c r="A1123" s="12" t="s">
        <v>8219</v>
      </c>
      <c r="B1123">
        <v>426</v>
      </c>
      <c r="K1123" s="11" t="s">
        <v>8394</v>
      </c>
      <c r="L1123">
        <v>9</v>
      </c>
    </row>
    <row r="1124" spans="1:12" x14ac:dyDescent="0.3">
      <c r="A1124" s="12" t="s">
        <v>8219</v>
      </c>
      <c r="B1124">
        <v>96</v>
      </c>
      <c r="K1124" s="11" t="s">
        <v>8394</v>
      </c>
      <c r="L1124">
        <v>2</v>
      </c>
    </row>
    <row r="1125" spans="1:12" x14ac:dyDescent="0.3">
      <c r="A1125" s="12" t="s">
        <v>8219</v>
      </c>
      <c r="B1125">
        <v>163</v>
      </c>
      <c r="K1125" s="11" t="s">
        <v>8394</v>
      </c>
      <c r="L1125">
        <v>26</v>
      </c>
    </row>
    <row r="1126" spans="1:12" x14ac:dyDescent="0.3">
      <c r="A1126" s="12" t="s">
        <v>8219</v>
      </c>
      <c r="B1126">
        <v>2525</v>
      </c>
      <c r="K1126" s="11" t="s">
        <v>8394</v>
      </c>
      <c r="L1126">
        <v>23</v>
      </c>
    </row>
    <row r="1127" spans="1:12" x14ac:dyDescent="0.3">
      <c r="A1127" s="12" t="s">
        <v>8219</v>
      </c>
      <c r="B1127">
        <v>2035</v>
      </c>
      <c r="K1127" s="11" t="s">
        <v>8394</v>
      </c>
      <c r="L1127">
        <v>0</v>
      </c>
    </row>
    <row r="1128" spans="1:12" x14ac:dyDescent="0.3">
      <c r="A1128" s="12" t="s">
        <v>8219</v>
      </c>
      <c r="B1128">
        <v>290</v>
      </c>
      <c r="K1128" s="11" t="s">
        <v>8394</v>
      </c>
      <c r="L1128">
        <v>140</v>
      </c>
    </row>
    <row r="1129" spans="1:12" x14ac:dyDescent="0.3">
      <c r="A1129" s="12" t="s">
        <v>8219</v>
      </c>
      <c r="B1129">
        <v>1980</v>
      </c>
      <c r="K1129" s="11" t="s">
        <v>8394</v>
      </c>
      <c r="L1129">
        <v>0</v>
      </c>
    </row>
    <row r="1130" spans="1:12" x14ac:dyDescent="0.3">
      <c r="A1130" s="12" t="s">
        <v>8219</v>
      </c>
      <c r="B1130">
        <v>57</v>
      </c>
      <c r="K1130" s="11" t="s">
        <v>8394</v>
      </c>
      <c r="L1130">
        <v>6</v>
      </c>
    </row>
    <row r="1131" spans="1:12" x14ac:dyDescent="0.3">
      <c r="A1131" s="12" t="s">
        <v>8219</v>
      </c>
      <c r="B1131">
        <v>380</v>
      </c>
      <c r="K1131" s="11" t="s">
        <v>8394</v>
      </c>
      <c r="L1131">
        <v>100</v>
      </c>
    </row>
    <row r="1132" spans="1:12" x14ac:dyDescent="0.3">
      <c r="A1132" s="12" t="s">
        <v>8219</v>
      </c>
      <c r="B1132">
        <v>128</v>
      </c>
      <c r="K1132" s="11" t="s">
        <v>8394</v>
      </c>
      <c r="L1132">
        <v>0</v>
      </c>
    </row>
    <row r="1133" spans="1:12" x14ac:dyDescent="0.3">
      <c r="A1133" s="12" t="s">
        <v>8219</v>
      </c>
      <c r="B1133">
        <v>180</v>
      </c>
      <c r="K1133" s="11" t="s">
        <v>8394</v>
      </c>
      <c r="L1133">
        <v>4</v>
      </c>
    </row>
    <row r="1134" spans="1:12" x14ac:dyDescent="0.3">
      <c r="A1134" s="12" t="s">
        <v>8219</v>
      </c>
      <c r="B1134">
        <v>571</v>
      </c>
      <c r="K1134" s="11" t="s">
        <v>8394</v>
      </c>
      <c r="L1134">
        <v>8</v>
      </c>
    </row>
    <row r="1135" spans="1:12" x14ac:dyDescent="0.3">
      <c r="A1135" s="12" t="s">
        <v>8219</v>
      </c>
      <c r="B1135">
        <v>480</v>
      </c>
      <c r="K1135" s="11" t="s">
        <v>8394</v>
      </c>
      <c r="L1135">
        <v>0</v>
      </c>
    </row>
    <row r="1136" spans="1:12" x14ac:dyDescent="0.3">
      <c r="A1136" s="12" t="s">
        <v>8219</v>
      </c>
      <c r="B1136">
        <v>249</v>
      </c>
      <c r="K1136" s="11" t="s">
        <v>8394</v>
      </c>
      <c r="L1136">
        <v>16</v>
      </c>
    </row>
    <row r="1137" spans="1:12" x14ac:dyDescent="0.3">
      <c r="A1137" s="12" t="s">
        <v>8219</v>
      </c>
      <c r="B1137">
        <v>84</v>
      </c>
      <c r="K1137" s="11" t="s">
        <v>8394</v>
      </c>
      <c r="L1137">
        <v>2</v>
      </c>
    </row>
    <row r="1138" spans="1:12" x14ac:dyDescent="0.3">
      <c r="A1138" s="12" t="s">
        <v>8219</v>
      </c>
      <c r="B1138">
        <v>197</v>
      </c>
      <c r="K1138" s="11" t="s">
        <v>8394</v>
      </c>
      <c r="L1138">
        <v>48</v>
      </c>
    </row>
    <row r="1139" spans="1:12" x14ac:dyDescent="0.3">
      <c r="A1139" s="12" t="s">
        <v>8219</v>
      </c>
      <c r="B1139">
        <v>271</v>
      </c>
      <c r="K1139" s="11" t="s">
        <v>8394</v>
      </c>
      <c r="L1139">
        <v>2</v>
      </c>
    </row>
    <row r="1140" spans="1:12" x14ac:dyDescent="0.3">
      <c r="A1140" s="12" t="s">
        <v>8219</v>
      </c>
      <c r="B1140">
        <v>50</v>
      </c>
      <c r="K1140" s="11" t="s">
        <v>8394</v>
      </c>
      <c r="L1140">
        <v>2</v>
      </c>
    </row>
    <row r="1141" spans="1:12" x14ac:dyDescent="0.3">
      <c r="A1141" s="12" t="s">
        <v>8219</v>
      </c>
      <c r="B1141">
        <v>169</v>
      </c>
      <c r="K1141" s="11" t="s">
        <v>8394</v>
      </c>
      <c r="L1141">
        <v>1</v>
      </c>
    </row>
    <row r="1142" spans="1:12" x14ac:dyDescent="0.3">
      <c r="A1142" s="12" t="s">
        <v>8219</v>
      </c>
      <c r="B1142">
        <v>205</v>
      </c>
      <c r="K1142" s="11" t="s">
        <v>8394</v>
      </c>
      <c r="L1142">
        <v>17</v>
      </c>
    </row>
    <row r="1143" spans="1:12" x14ac:dyDescent="0.3">
      <c r="A1143" s="12" t="s">
        <v>8219</v>
      </c>
      <c r="B1143">
        <v>206</v>
      </c>
      <c r="K1143" s="11" t="s">
        <v>8394</v>
      </c>
      <c r="L1143">
        <v>0</v>
      </c>
    </row>
    <row r="1144" spans="1:12" x14ac:dyDescent="0.3">
      <c r="A1144" s="12" t="s">
        <v>8219</v>
      </c>
      <c r="B1144">
        <v>84</v>
      </c>
      <c r="K1144" s="11" t="s">
        <v>8394</v>
      </c>
      <c r="L1144">
        <v>11</v>
      </c>
    </row>
    <row r="1145" spans="1:12" x14ac:dyDescent="0.3">
      <c r="A1145" s="12" t="s">
        <v>8219</v>
      </c>
      <c r="B1145">
        <v>210</v>
      </c>
      <c r="K1145" s="11" t="s">
        <v>8394</v>
      </c>
      <c r="L1145">
        <v>95</v>
      </c>
    </row>
    <row r="1146" spans="1:12" x14ac:dyDescent="0.3">
      <c r="A1146" s="12" t="s">
        <v>8219</v>
      </c>
      <c r="B1146">
        <v>181</v>
      </c>
      <c r="K1146" s="11" t="s">
        <v>8394</v>
      </c>
      <c r="L1146">
        <v>13</v>
      </c>
    </row>
    <row r="1147" spans="1:12" x14ac:dyDescent="0.3">
      <c r="A1147" s="12" t="s">
        <v>8219</v>
      </c>
      <c r="B1147">
        <v>60</v>
      </c>
      <c r="K1147" s="11" t="s">
        <v>8394</v>
      </c>
      <c r="L1147">
        <v>2</v>
      </c>
    </row>
    <row r="1148" spans="1:12" x14ac:dyDescent="0.3">
      <c r="A1148" s="12" t="s">
        <v>8219</v>
      </c>
      <c r="B1148">
        <v>445</v>
      </c>
      <c r="K1148" s="11" t="s">
        <v>8394</v>
      </c>
      <c r="L1148">
        <v>2</v>
      </c>
    </row>
    <row r="1149" spans="1:12" x14ac:dyDescent="0.3">
      <c r="A1149" s="12" t="s">
        <v>8219</v>
      </c>
      <c r="B1149">
        <v>17</v>
      </c>
      <c r="K1149" s="11" t="s">
        <v>8394</v>
      </c>
      <c r="L1149">
        <v>3</v>
      </c>
    </row>
    <row r="1150" spans="1:12" x14ac:dyDescent="0.3">
      <c r="A1150" s="12" t="s">
        <v>8219</v>
      </c>
      <c r="B1150">
        <v>194</v>
      </c>
      <c r="K1150" s="11" t="s">
        <v>8394</v>
      </c>
      <c r="L1150">
        <v>0</v>
      </c>
    </row>
    <row r="1151" spans="1:12" x14ac:dyDescent="0.3">
      <c r="A1151" s="12" t="s">
        <v>8219</v>
      </c>
      <c r="B1151">
        <v>404</v>
      </c>
      <c r="K1151" s="11" t="s">
        <v>8394</v>
      </c>
      <c r="L1151">
        <v>0</v>
      </c>
    </row>
    <row r="1152" spans="1:12" x14ac:dyDescent="0.3">
      <c r="A1152" s="12" t="s">
        <v>8219</v>
      </c>
      <c r="B1152">
        <v>194</v>
      </c>
      <c r="K1152" s="11" t="s">
        <v>8394</v>
      </c>
      <c r="L1152">
        <v>0</v>
      </c>
    </row>
    <row r="1153" spans="1:12" x14ac:dyDescent="0.3">
      <c r="A1153" s="12" t="s">
        <v>8219</v>
      </c>
      <c r="B1153">
        <v>902</v>
      </c>
      <c r="K1153" s="11" t="s">
        <v>8394</v>
      </c>
      <c r="L1153">
        <v>2</v>
      </c>
    </row>
    <row r="1154" spans="1:12" x14ac:dyDescent="0.3">
      <c r="A1154" s="12" t="s">
        <v>8219</v>
      </c>
      <c r="B1154">
        <v>1670</v>
      </c>
      <c r="K1154" s="11" t="s">
        <v>8394</v>
      </c>
      <c r="L1154">
        <v>24</v>
      </c>
    </row>
    <row r="1155" spans="1:12" x14ac:dyDescent="0.3">
      <c r="A1155" s="12" t="s">
        <v>8219</v>
      </c>
      <c r="B1155">
        <v>1328</v>
      </c>
      <c r="K1155" s="11" t="s">
        <v>8394</v>
      </c>
      <c r="L1155">
        <v>25</v>
      </c>
    </row>
    <row r="1156" spans="1:12" x14ac:dyDescent="0.3">
      <c r="A1156" s="12" t="s">
        <v>8219</v>
      </c>
      <c r="B1156">
        <v>944</v>
      </c>
      <c r="K1156" s="11" t="s">
        <v>8394</v>
      </c>
      <c r="L1156">
        <v>3</v>
      </c>
    </row>
    <row r="1157" spans="1:12" x14ac:dyDescent="0.3">
      <c r="A1157" s="12" t="s">
        <v>8219</v>
      </c>
      <c r="B1157">
        <v>147</v>
      </c>
      <c r="K1157" s="11" t="s">
        <v>8394</v>
      </c>
      <c r="L1157">
        <v>41</v>
      </c>
    </row>
    <row r="1158" spans="1:12" x14ac:dyDescent="0.3">
      <c r="A1158" s="12" t="s">
        <v>8219</v>
      </c>
      <c r="B1158">
        <v>99</v>
      </c>
      <c r="K1158" s="11" t="s">
        <v>8394</v>
      </c>
      <c r="L1158">
        <v>2</v>
      </c>
    </row>
    <row r="1159" spans="1:12" x14ac:dyDescent="0.3">
      <c r="A1159" s="12" t="s">
        <v>8219</v>
      </c>
      <c r="B1159">
        <v>79</v>
      </c>
      <c r="K1159" s="11" t="s">
        <v>8394</v>
      </c>
      <c r="L1159">
        <v>4</v>
      </c>
    </row>
    <row r="1160" spans="1:12" x14ac:dyDescent="0.3">
      <c r="A1160" s="12" t="s">
        <v>8219</v>
      </c>
      <c r="B1160">
        <v>75</v>
      </c>
      <c r="K1160" s="11" t="s">
        <v>8394</v>
      </c>
      <c r="L1160">
        <v>99</v>
      </c>
    </row>
    <row r="1161" spans="1:12" x14ac:dyDescent="0.3">
      <c r="A1161" s="12" t="s">
        <v>8219</v>
      </c>
      <c r="B1161">
        <v>207</v>
      </c>
      <c r="K1161" s="11" t="s">
        <v>8394</v>
      </c>
      <c r="L1161">
        <v>4</v>
      </c>
    </row>
    <row r="1162" spans="1:12" x14ac:dyDescent="0.3">
      <c r="A1162" s="12" t="s">
        <v>8219</v>
      </c>
      <c r="B1162">
        <v>102</v>
      </c>
      <c r="K1162" s="11" t="s">
        <v>8394</v>
      </c>
      <c r="L1162">
        <v>4</v>
      </c>
    </row>
    <row r="1163" spans="1:12" x14ac:dyDescent="0.3">
      <c r="A1163" s="12" t="s">
        <v>8219</v>
      </c>
      <c r="B1163">
        <v>32</v>
      </c>
      <c r="K1163" s="11" t="s">
        <v>8394</v>
      </c>
      <c r="L1163">
        <v>38</v>
      </c>
    </row>
    <row r="1164" spans="1:12" x14ac:dyDescent="0.3">
      <c r="A1164" s="12" t="s">
        <v>8219</v>
      </c>
      <c r="B1164">
        <v>480</v>
      </c>
      <c r="K1164" s="11" t="s">
        <v>8394</v>
      </c>
      <c r="L1164">
        <v>285</v>
      </c>
    </row>
    <row r="1165" spans="1:12" x14ac:dyDescent="0.3">
      <c r="A1165" s="12" t="s">
        <v>8219</v>
      </c>
      <c r="B1165">
        <v>11</v>
      </c>
      <c r="K1165" s="11" t="s">
        <v>8394</v>
      </c>
      <c r="L1165">
        <v>1</v>
      </c>
    </row>
    <row r="1166" spans="1:12" x14ac:dyDescent="0.3">
      <c r="A1166" s="12" t="s">
        <v>8219</v>
      </c>
      <c r="B1166">
        <v>12</v>
      </c>
      <c r="K1166" s="11" t="s">
        <v>8394</v>
      </c>
      <c r="L1166">
        <v>42</v>
      </c>
    </row>
    <row r="1167" spans="1:12" x14ac:dyDescent="0.3">
      <c r="A1167" s="12" t="s">
        <v>8219</v>
      </c>
      <c r="B1167">
        <v>48</v>
      </c>
      <c r="K1167" s="11" t="s">
        <v>8394</v>
      </c>
      <c r="L1167">
        <v>26</v>
      </c>
    </row>
    <row r="1168" spans="1:12" x14ac:dyDescent="0.3">
      <c r="A1168" s="12" t="s">
        <v>8219</v>
      </c>
      <c r="B1168">
        <v>59</v>
      </c>
      <c r="K1168" s="11" t="s">
        <v>8394</v>
      </c>
      <c r="L1168">
        <v>2</v>
      </c>
    </row>
    <row r="1169" spans="1:12" x14ac:dyDescent="0.3">
      <c r="A1169" s="12" t="s">
        <v>8219</v>
      </c>
      <c r="B1169">
        <v>79</v>
      </c>
      <c r="K1169" s="11" t="s">
        <v>8394</v>
      </c>
      <c r="L1169">
        <v>4</v>
      </c>
    </row>
    <row r="1170" spans="1:12" x14ac:dyDescent="0.3">
      <c r="A1170" s="12" t="s">
        <v>8219</v>
      </c>
      <c r="B1170">
        <v>14</v>
      </c>
      <c r="K1170" s="11" t="s">
        <v>8394</v>
      </c>
      <c r="L1170">
        <v>6</v>
      </c>
    </row>
    <row r="1171" spans="1:12" x14ac:dyDescent="0.3">
      <c r="A1171" s="12" t="s">
        <v>8219</v>
      </c>
      <c r="B1171">
        <v>106</v>
      </c>
      <c r="K1171" s="11" t="s">
        <v>8394</v>
      </c>
      <c r="L1171">
        <v>70</v>
      </c>
    </row>
    <row r="1172" spans="1:12" x14ac:dyDescent="0.3">
      <c r="A1172" s="12" t="s">
        <v>8219</v>
      </c>
      <c r="B1172">
        <v>25</v>
      </c>
      <c r="K1172" s="11" t="s">
        <v>8394</v>
      </c>
      <c r="L1172">
        <v>9</v>
      </c>
    </row>
    <row r="1173" spans="1:12" x14ac:dyDescent="0.3">
      <c r="A1173" s="12" t="s">
        <v>8219</v>
      </c>
      <c r="B1173">
        <v>25</v>
      </c>
      <c r="K1173" s="11" t="s">
        <v>8394</v>
      </c>
      <c r="L1173">
        <v>8</v>
      </c>
    </row>
    <row r="1174" spans="1:12" x14ac:dyDescent="0.3">
      <c r="A1174" s="12" t="s">
        <v>8219</v>
      </c>
      <c r="B1174">
        <v>29</v>
      </c>
      <c r="K1174" s="11" t="s">
        <v>8394</v>
      </c>
      <c r="L1174">
        <v>105</v>
      </c>
    </row>
    <row r="1175" spans="1:12" x14ac:dyDescent="0.3">
      <c r="A1175" s="12" t="s">
        <v>8219</v>
      </c>
      <c r="B1175">
        <v>43</v>
      </c>
      <c r="K1175" s="11" t="s">
        <v>8394</v>
      </c>
      <c r="L1175">
        <v>12</v>
      </c>
    </row>
    <row r="1176" spans="1:12" x14ac:dyDescent="0.3">
      <c r="A1176" s="12" t="s">
        <v>8219</v>
      </c>
      <c r="B1176">
        <v>46</v>
      </c>
      <c r="K1176" s="11" t="s">
        <v>8394</v>
      </c>
      <c r="L1176">
        <v>0</v>
      </c>
    </row>
    <row r="1177" spans="1:12" x14ac:dyDescent="0.3">
      <c r="A1177" s="12" t="s">
        <v>8219</v>
      </c>
      <c r="B1177">
        <v>27</v>
      </c>
      <c r="K1177" s="11" t="s">
        <v>8394</v>
      </c>
      <c r="L1177">
        <v>16</v>
      </c>
    </row>
    <row r="1178" spans="1:12" x14ac:dyDescent="0.3">
      <c r="A1178" s="12" t="s">
        <v>8219</v>
      </c>
      <c r="B1178">
        <v>112</v>
      </c>
      <c r="K1178" s="11" t="s">
        <v>8394</v>
      </c>
      <c r="L1178">
        <v>7</v>
      </c>
    </row>
    <row r="1179" spans="1:12" x14ac:dyDescent="0.3">
      <c r="A1179" s="12" t="s">
        <v>8219</v>
      </c>
      <c r="B1179">
        <v>34</v>
      </c>
      <c r="K1179" s="11" t="s">
        <v>8394</v>
      </c>
      <c r="L1179">
        <v>4</v>
      </c>
    </row>
    <row r="1180" spans="1:12" x14ac:dyDescent="0.3">
      <c r="A1180" s="12" t="s">
        <v>8219</v>
      </c>
      <c r="B1180">
        <v>145</v>
      </c>
      <c r="K1180" s="11" t="s">
        <v>8394</v>
      </c>
      <c r="L1180">
        <v>1</v>
      </c>
    </row>
    <row r="1181" spans="1:12" x14ac:dyDescent="0.3">
      <c r="A1181" s="12" t="s">
        <v>8219</v>
      </c>
      <c r="B1181">
        <v>19</v>
      </c>
      <c r="K1181" s="11" t="s">
        <v>8394</v>
      </c>
      <c r="L1181">
        <v>28</v>
      </c>
    </row>
    <row r="1182" spans="1:12" x14ac:dyDescent="0.3">
      <c r="A1182" s="12" t="s">
        <v>8219</v>
      </c>
      <c r="B1182">
        <v>288</v>
      </c>
      <c r="K1182" s="11" t="s">
        <v>8394</v>
      </c>
      <c r="L1182">
        <v>1</v>
      </c>
    </row>
    <row r="1183" spans="1:12" x14ac:dyDescent="0.3">
      <c r="A1183" s="12" t="s">
        <v>8219</v>
      </c>
      <c r="B1183">
        <v>14</v>
      </c>
      <c r="K1183" s="11" t="s">
        <v>8394</v>
      </c>
      <c r="L1183">
        <v>1</v>
      </c>
    </row>
    <row r="1184" spans="1:12" x14ac:dyDescent="0.3">
      <c r="A1184" s="12" t="s">
        <v>8219</v>
      </c>
      <c r="B1184">
        <v>7</v>
      </c>
      <c r="K1184" s="11" t="s">
        <v>8394</v>
      </c>
      <c r="L1184">
        <v>5</v>
      </c>
    </row>
    <row r="1185" spans="1:12" x14ac:dyDescent="0.3">
      <c r="A1185" s="12" t="s">
        <v>8219</v>
      </c>
      <c r="B1185">
        <v>211</v>
      </c>
      <c r="K1185" s="11" t="s">
        <v>8394</v>
      </c>
      <c r="L1185">
        <v>3</v>
      </c>
    </row>
    <row r="1186" spans="1:12" x14ac:dyDescent="0.3">
      <c r="A1186" s="12" t="s">
        <v>8219</v>
      </c>
      <c r="B1186">
        <v>85</v>
      </c>
      <c r="K1186" s="11" t="s">
        <v>8394</v>
      </c>
      <c r="L1186">
        <v>2</v>
      </c>
    </row>
    <row r="1187" spans="1:12" x14ac:dyDescent="0.3">
      <c r="A1187" s="12" t="s">
        <v>8219</v>
      </c>
      <c r="B1187">
        <v>103</v>
      </c>
      <c r="K1187" s="11" t="s">
        <v>8394</v>
      </c>
      <c r="L1187">
        <v>0</v>
      </c>
    </row>
    <row r="1188" spans="1:12" x14ac:dyDescent="0.3">
      <c r="A1188" s="12" t="s">
        <v>8219</v>
      </c>
      <c r="B1188">
        <v>113</v>
      </c>
      <c r="K1188" s="11" t="s">
        <v>8394</v>
      </c>
      <c r="L1188">
        <v>0</v>
      </c>
    </row>
    <row r="1189" spans="1:12" x14ac:dyDescent="0.3">
      <c r="A1189" s="12" t="s">
        <v>8219</v>
      </c>
      <c r="B1189">
        <v>167</v>
      </c>
      <c r="K1189" s="11" t="s">
        <v>8394</v>
      </c>
      <c r="L1189">
        <v>3</v>
      </c>
    </row>
    <row r="1190" spans="1:12" x14ac:dyDescent="0.3">
      <c r="A1190" s="12" t="s">
        <v>8219</v>
      </c>
      <c r="B1190">
        <v>73</v>
      </c>
      <c r="K1190" s="11" t="s">
        <v>8394</v>
      </c>
      <c r="L1190">
        <v>0</v>
      </c>
    </row>
    <row r="1191" spans="1:12" x14ac:dyDescent="0.3">
      <c r="A1191" s="12" t="s">
        <v>8219</v>
      </c>
      <c r="B1191">
        <v>75</v>
      </c>
      <c r="K1191" s="11" t="s">
        <v>8394</v>
      </c>
      <c r="L1191">
        <v>0</v>
      </c>
    </row>
    <row r="1192" spans="1:12" x14ac:dyDescent="0.3">
      <c r="A1192" s="12" t="s">
        <v>8219</v>
      </c>
      <c r="B1192">
        <v>614</v>
      </c>
      <c r="K1192" s="11" t="s">
        <v>8394</v>
      </c>
      <c r="L1192">
        <v>3</v>
      </c>
    </row>
    <row r="1193" spans="1:12" x14ac:dyDescent="0.3">
      <c r="A1193" s="12" t="s">
        <v>8219</v>
      </c>
      <c r="B1193">
        <v>107</v>
      </c>
      <c r="K1193" s="11" t="s">
        <v>8394</v>
      </c>
      <c r="L1193">
        <v>7</v>
      </c>
    </row>
    <row r="1194" spans="1:12" x14ac:dyDescent="0.3">
      <c r="A1194" s="12" t="s">
        <v>8219</v>
      </c>
      <c r="B1194">
        <v>1224</v>
      </c>
      <c r="K1194" s="11" t="s">
        <v>8394</v>
      </c>
      <c r="L1194">
        <v>25</v>
      </c>
    </row>
    <row r="1195" spans="1:12" x14ac:dyDescent="0.3">
      <c r="A1195" s="12" t="s">
        <v>8219</v>
      </c>
      <c r="B1195">
        <v>104</v>
      </c>
      <c r="K1195" s="11" t="s">
        <v>8394</v>
      </c>
      <c r="L1195">
        <v>10</v>
      </c>
    </row>
    <row r="1196" spans="1:12" x14ac:dyDescent="0.3">
      <c r="A1196" s="12" t="s">
        <v>8219</v>
      </c>
      <c r="B1196">
        <v>79</v>
      </c>
      <c r="K1196" s="11" t="s">
        <v>8394</v>
      </c>
      <c r="L1196">
        <v>3</v>
      </c>
    </row>
    <row r="1197" spans="1:12" x14ac:dyDescent="0.3">
      <c r="A1197" s="12" t="s">
        <v>8219</v>
      </c>
      <c r="B1197">
        <v>157</v>
      </c>
      <c r="K1197" s="11" t="s">
        <v>8394</v>
      </c>
      <c r="L1197">
        <v>5</v>
      </c>
    </row>
    <row r="1198" spans="1:12" x14ac:dyDescent="0.3">
      <c r="A1198" s="12" t="s">
        <v>8219</v>
      </c>
      <c r="B1198">
        <v>50</v>
      </c>
      <c r="K1198" s="11" t="s">
        <v>8394</v>
      </c>
      <c r="L1198">
        <v>5</v>
      </c>
    </row>
    <row r="1199" spans="1:12" x14ac:dyDescent="0.3">
      <c r="A1199" s="12" t="s">
        <v>8219</v>
      </c>
      <c r="B1199">
        <v>64</v>
      </c>
      <c r="K1199" s="11" t="s">
        <v>8394</v>
      </c>
      <c r="L1199">
        <v>27</v>
      </c>
    </row>
    <row r="1200" spans="1:12" x14ac:dyDescent="0.3">
      <c r="A1200" s="12" t="s">
        <v>8219</v>
      </c>
      <c r="B1200">
        <v>200</v>
      </c>
      <c r="K1200" s="11" t="s">
        <v>8394</v>
      </c>
      <c r="L1200">
        <v>2</v>
      </c>
    </row>
    <row r="1201" spans="1:12" x14ac:dyDescent="0.3">
      <c r="A1201" s="12" t="s">
        <v>8219</v>
      </c>
      <c r="B1201">
        <v>22</v>
      </c>
      <c r="K1201" s="11" t="s">
        <v>8394</v>
      </c>
      <c r="L1201">
        <v>236</v>
      </c>
    </row>
    <row r="1202" spans="1:12" x14ac:dyDescent="0.3">
      <c r="A1202" s="12" t="s">
        <v>8219</v>
      </c>
      <c r="B1202">
        <v>163</v>
      </c>
      <c r="K1202" s="11" t="s">
        <v>8394</v>
      </c>
      <c r="L1202">
        <v>1</v>
      </c>
    </row>
    <row r="1203" spans="1:12" x14ac:dyDescent="0.3">
      <c r="A1203" s="12" t="s">
        <v>8219</v>
      </c>
      <c r="B1203">
        <v>77</v>
      </c>
      <c r="K1203" s="11" t="s">
        <v>8394</v>
      </c>
      <c r="L1203">
        <v>12</v>
      </c>
    </row>
    <row r="1204" spans="1:12" x14ac:dyDescent="0.3">
      <c r="A1204" s="12" t="s">
        <v>8219</v>
      </c>
      <c r="B1204">
        <v>89</v>
      </c>
      <c r="K1204" s="11" t="s">
        <v>8394</v>
      </c>
      <c r="L1204">
        <v>4</v>
      </c>
    </row>
    <row r="1205" spans="1:12" x14ac:dyDescent="0.3">
      <c r="A1205" s="12" t="s">
        <v>8219</v>
      </c>
      <c r="B1205">
        <v>3355</v>
      </c>
      <c r="K1205" s="11" t="s">
        <v>8394</v>
      </c>
      <c r="L1205">
        <v>3</v>
      </c>
    </row>
    <row r="1206" spans="1:12" x14ac:dyDescent="0.3">
      <c r="A1206" s="12" t="s">
        <v>8219</v>
      </c>
      <c r="B1206">
        <v>537</v>
      </c>
      <c r="K1206" s="11" t="s">
        <v>8394</v>
      </c>
      <c r="L1206">
        <v>99</v>
      </c>
    </row>
    <row r="1207" spans="1:12" x14ac:dyDescent="0.3">
      <c r="A1207" s="12" t="s">
        <v>8219</v>
      </c>
      <c r="B1207">
        <v>125</v>
      </c>
      <c r="K1207" s="11" t="s">
        <v>8394</v>
      </c>
      <c r="L1207">
        <v>3</v>
      </c>
    </row>
    <row r="1208" spans="1:12" x14ac:dyDescent="0.3">
      <c r="A1208" s="12" t="s">
        <v>8219</v>
      </c>
      <c r="B1208">
        <v>163</v>
      </c>
      <c r="K1208" s="11" t="s">
        <v>8394</v>
      </c>
      <c r="L1208">
        <v>3</v>
      </c>
    </row>
    <row r="1209" spans="1:12" x14ac:dyDescent="0.3">
      <c r="A1209" s="12" t="s">
        <v>8219</v>
      </c>
      <c r="B1209">
        <v>283</v>
      </c>
      <c r="K1209" s="11" t="s">
        <v>8394</v>
      </c>
      <c r="L1209">
        <v>22</v>
      </c>
    </row>
    <row r="1210" spans="1:12" x14ac:dyDescent="0.3">
      <c r="A1210" s="12" t="s">
        <v>8219</v>
      </c>
      <c r="B1210">
        <v>352</v>
      </c>
      <c r="K1210" s="11" t="s">
        <v>8394</v>
      </c>
      <c r="L1210">
        <v>4</v>
      </c>
    </row>
    <row r="1211" spans="1:12" x14ac:dyDescent="0.3">
      <c r="A1211" s="12" t="s">
        <v>8219</v>
      </c>
      <c r="B1211">
        <v>94</v>
      </c>
      <c r="K1211" s="11" t="s">
        <v>8394</v>
      </c>
      <c r="L1211">
        <v>534</v>
      </c>
    </row>
    <row r="1212" spans="1:12" x14ac:dyDescent="0.3">
      <c r="A1212" s="12" t="s">
        <v>8219</v>
      </c>
      <c r="B1212">
        <v>67</v>
      </c>
      <c r="K1212" s="11" t="s">
        <v>8394</v>
      </c>
      <c r="L1212">
        <v>12</v>
      </c>
    </row>
    <row r="1213" spans="1:12" x14ac:dyDescent="0.3">
      <c r="A1213" s="12" t="s">
        <v>8219</v>
      </c>
      <c r="B1213">
        <v>221</v>
      </c>
      <c r="K1213" s="11" t="s">
        <v>8394</v>
      </c>
      <c r="L1213">
        <v>56</v>
      </c>
    </row>
    <row r="1214" spans="1:12" x14ac:dyDescent="0.3">
      <c r="A1214" s="12" t="s">
        <v>8219</v>
      </c>
      <c r="B1214">
        <v>2165</v>
      </c>
      <c r="K1214" s="11" t="s">
        <v>8394</v>
      </c>
      <c r="L1214">
        <v>11</v>
      </c>
    </row>
    <row r="1215" spans="1:12" x14ac:dyDescent="0.3">
      <c r="A1215" s="12" t="s">
        <v>8219</v>
      </c>
      <c r="B1215">
        <v>179</v>
      </c>
      <c r="K1215" s="11" t="s">
        <v>8394</v>
      </c>
      <c r="L1215">
        <v>0</v>
      </c>
    </row>
    <row r="1216" spans="1:12" x14ac:dyDescent="0.3">
      <c r="A1216" s="12" t="s">
        <v>8219</v>
      </c>
      <c r="B1216">
        <v>123</v>
      </c>
      <c r="K1216" s="11" t="s">
        <v>8394</v>
      </c>
      <c r="L1216">
        <v>12</v>
      </c>
    </row>
    <row r="1217" spans="1:12" x14ac:dyDescent="0.3">
      <c r="A1217" s="12" t="s">
        <v>8219</v>
      </c>
      <c r="B1217">
        <v>1104</v>
      </c>
      <c r="K1217" s="11" t="s">
        <v>8394</v>
      </c>
      <c r="L1217">
        <v>5</v>
      </c>
    </row>
    <row r="1218" spans="1:12" x14ac:dyDescent="0.3">
      <c r="A1218" s="12" t="s">
        <v>8219</v>
      </c>
      <c r="B1218">
        <v>403</v>
      </c>
      <c r="K1218" s="11" t="s">
        <v>8394</v>
      </c>
      <c r="L1218">
        <v>24</v>
      </c>
    </row>
    <row r="1219" spans="1:12" x14ac:dyDescent="0.3">
      <c r="A1219" s="12" t="s">
        <v>8219</v>
      </c>
      <c r="B1219">
        <v>109</v>
      </c>
      <c r="K1219" s="11" t="s">
        <v>8394</v>
      </c>
      <c r="L1219">
        <v>89</v>
      </c>
    </row>
    <row r="1220" spans="1:12" x14ac:dyDescent="0.3">
      <c r="A1220" s="12" t="s">
        <v>8219</v>
      </c>
      <c r="B1220">
        <v>372</v>
      </c>
      <c r="K1220" s="11" t="s">
        <v>8394</v>
      </c>
      <c r="L1220">
        <v>1</v>
      </c>
    </row>
    <row r="1221" spans="1:12" x14ac:dyDescent="0.3">
      <c r="A1221" s="12" t="s">
        <v>8219</v>
      </c>
      <c r="B1221">
        <v>311</v>
      </c>
      <c r="K1221" s="11" t="s">
        <v>8394</v>
      </c>
      <c r="L1221">
        <v>55</v>
      </c>
    </row>
    <row r="1222" spans="1:12" x14ac:dyDescent="0.3">
      <c r="A1222" s="12" t="s">
        <v>8219</v>
      </c>
      <c r="B1222">
        <v>61</v>
      </c>
      <c r="K1222" s="11" t="s">
        <v>8394</v>
      </c>
      <c r="L1222">
        <v>2</v>
      </c>
    </row>
    <row r="1223" spans="1:12" x14ac:dyDescent="0.3">
      <c r="A1223" s="12" t="s">
        <v>8219</v>
      </c>
      <c r="B1223">
        <v>115</v>
      </c>
      <c r="K1223" s="11" t="s">
        <v>8394</v>
      </c>
      <c r="L1223">
        <v>0</v>
      </c>
    </row>
    <row r="1224" spans="1:12" x14ac:dyDescent="0.3">
      <c r="A1224" s="12" t="s">
        <v>8219</v>
      </c>
      <c r="B1224">
        <v>111</v>
      </c>
      <c r="K1224" s="11" t="s">
        <v>8394</v>
      </c>
      <c r="L1224">
        <v>4</v>
      </c>
    </row>
    <row r="1225" spans="1:12" x14ac:dyDescent="0.3">
      <c r="A1225" s="12" t="s">
        <v>8219</v>
      </c>
      <c r="B1225">
        <v>337</v>
      </c>
      <c r="K1225" s="11" t="s">
        <v>8394</v>
      </c>
      <c r="L1225">
        <v>6</v>
      </c>
    </row>
    <row r="1226" spans="1:12" x14ac:dyDescent="0.3">
      <c r="A1226" s="12" t="s">
        <v>8219</v>
      </c>
      <c r="B1226">
        <v>9</v>
      </c>
      <c r="K1226" s="11" t="s">
        <v>8394</v>
      </c>
      <c r="L1226">
        <v>4</v>
      </c>
    </row>
    <row r="1227" spans="1:12" x14ac:dyDescent="0.3">
      <c r="A1227" s="12" t="s">
        <v>8219</v>
      </c>
      <c r="B1227">
        <v>120</v>
      </c>
      <c r="K1227" s="11" t="s">
        <v>8394</v>
      </c>
      <c r="L1227">
        <v>4</v>
      </c>
    </row>
    <row r="1228" spans="1:12" x14ac:dyDescent="0.3">
      <c r="A1228" s="12" t="s">
        <v>8219</v>
      </c>
      <c r="B1228">
        <v>102</v>
      </c>
      <c r="K1228" s="11" t="s">
        <v>8394</v>
      </c>
      <c r="L1228">
        <v>2</v>
      </c>
    </row>
    <row r="1229" spans="1:12" x14ac:dyDescent="0.3">
      <c r="A1229" s="12" t="s">
        <v>8219</v>
      </c>
      <c r="B1229">
        <v>186</v>
      </c>
      <c r="K1229" s="11" t="s">
        <v>8394</v>
      </c>
      <c r="L1229">
        <v>5</v>
      </c>
    </row>
    <row r="1230" spans="1:12" x14ac:dyDescent="0.3">
      <c r="A1230" s="12" t="s">
        <v>8219</v>
      </c>
      <c r="B1230">
        <v>15</v>
      </c>
      <c r="K1230" s="11" t="s">
        <v>8394</v>
      </c>
      <c r="L1230">
        <v>83</v>
      </c>
    </row>
    <row r="1231" spans="1:12" x14ac:dyDescent="0.3">
      <c r="A1231" s="12" t="s">
        <v>8219</v>
      </c>
      <c r="B1231">
        <v>67</v>
      </c>
      <c r="K1231" s="11" t="s">
        <v>8394</v>
      </c>
      <c r="L1231">
        <v>57</v>
      </c>
    </row>
    <row r="1232" spans="1:12" x14ac:dyDescent="0.3">
      <c r="A1232" s="12" t="s">
        <v>8219</v>
      </c>
      <c r="B1232">
        <v>130</v>
      </c>
      <c r="K1232" s="11" t="s">
        <v>8394</v>
      </c>
      <c r="L1232">
        <v>311</v>
      </c>
    </row>
    <row r="1233" spans="1:12" x14ac:dyDescent="0.3">
      <c r="A1233" s="12" t="s">
        <v>8219</v>
      </c>
      <c r="B1233">
        <v>16</v>
      </c>
      <c r="K1233" s="11" t="s">
        <v>8394</v>
      </c>
      <c r="L1233">
        <v>2</v>
      </c>
    </row>
    <row r="1234" spans="1:12" x14ac:dyDescent="0.3">
      <c r="A1234" s="12" t="s">
        <v>8219</v>
      </c>
      <c r="B1234">
        <v>67</v>
      </c>
      <c r="K1234" s="11" t="s">
        <v>8394</v>
      </c>
      <c r="L1234">
        <v>16</v>
      </c>
    </row>
    <row r="1235" spans="1:12" x14ac:dyDescent="0.3">
      <c r="A1235" s="12" t="s">
        <v>8219</v>
      </c>
      <c r="B1235">
        <v>124</v>
      </c>
      <c r="K1235" s="11" t="s">
        <v>8394</v>
      </c>
      <c r="L1235">
        <v>9</v>
      </c>
    </row>
    <row r="1236" spans="1:12" x14ac:dyDescent="0.3">
      <c r="A1236" s="12" t="s">
        <v>8219</v>
      </c>
      <c r="B1236">
        <v>80</v>
      </c>
      <c r="K1236" s="11" t="s">
        <v>8394</v>
      </c>
      <c r="L1236">
        <v>1</v>
      </c>
    </row>
    <row r="1237" spans="1:12" x14ac:dyDescent="0.3">
      <c r="A1237" s="12" t="s">
        <v>8219</v>
      </c>
      <c r="B1237">
        <v>282</v>
      </c>
      <c r="K1237" s="11" t="s">
        <v>8394</v>
      </c>
      <c r="L1237">
        <v>12</v>
      </c>
    </row>
    <row r="1238" spans="1:12" x14ac:dyDescent="0.3">
      <c r="A1238" s="12" t="s">
        <v>8219</v>
      </c>
      <c r="B1238">
        <v>68</v>
      </c>
      <c r="K1238" s="11" t="s">
        <v>8394</v>
      </c>
      <c r="L1238">
        <v>0</v>
      </c>
    </row>
    <row r="1239" spans="1:12" x14ac:dyDescent="0.3">
      <c r="A1239" s="12" t="s">
        <v>8219</v>
      </c>
      <c r="B1239">
        <v>86</v>
      </c>
      <c r="K1239" s="11" t="s">
        <v>8394</v>
      </c>
      <c r="L1239">
        <v>20</v>
      </c>
    </row>
    <row r="1240" spans="1:12" x14ac:dyDescent="0.3">
      <c r="A1240" s="12" t="s">
        <v>8219</v>
      </c>
      <c r="B1240">
        <v>115</v>
      </c>
      <c r="K1240" s="11" t="s">
        <v>8394</v>
      </c>
      <c r="L1240">
        <v>16</v>
      </c>
    </row>
    <row r="1241" spans="1:12" x14ac:dyDescent="0.3">
      <c r="A1241" s="12" t="s">
        <v>8219</v>
      </c>
      <c r="B1241">
        <v>75</v>
      </c>
      <c r="K1241" s="11" t="s">
        <v>8394</v>
      </c>
      <c r="L1241">
        <v>33</v>
      </c>
    </row>
    <row r="1242" spans="1:12" x14ac:dyDescent="0.3">
      <c r="A1242" s="12" t="s">
        <v>8219</v>
      </c>
      <c r="B1242">
        <v>43</v>
      </c>
      <c r="K1242" s="11" t="s">
        <v>8394</v>
      </c>
      <c r="L1242">
        <v>2</v>
      </c>
    </row>
    <row r="1243" spans="1:12" x14ac:dyDescent="0.3">
      <c r="A1243" s="12" t="s">
        <v>8219</v>
      </c>
      <c r="B1243">
        <v>48</v>
      </c>
      <c r="K1243" s="11" t="s">
        <v>8394</v>
      </c>
      <c r="L1243">
        <v>6</v>
      </c>
    </row>
    <row r="1244" spans="1:12" x14ac:dyDescent="0.3">
      <c r="A1244" s="12" t="s">
        <v>8219</v>
      </c>
      <c r="B1244">
        <v>52</v>
      </c>
      <c r="K1244" s="11" t="s">
        <v>8394</v>
      </c>
      <c r="L1244">
        <v>0</v>
      </c>
    </row>
    <row r="1245" spans="1:12" x14ac:dyDescent="0.3">
      <c r="A1245" s="12" t="s">
        <v>8219</v>
      </c>
      <c r="B1245">
        <v>43</v>
      </c>
      <c r="K1245" s="11" t="s">
        <v>8394</v>
      </c>
      <c r="L1245">
        <v>3</v>
      </c>
    </row>
    <row r="1246" spans="1:12" x14ac:dyDescent="0.3">
      <c r="A1246" s="12" t="s">
        <v>8219</v>
      </c>
      <c r="B1246">
        <v>58</v>
      </c>
      <c r="K1246" s="11" t="s">
        <v>8394</v>
      </c>
      <c r="L1246">
        <v>0</v>
      </c>
    </row>
    <row r="1247" spans="1:12" x14ac:dyDescent="0.3">
      <c r="A1247" s="12" t="s">
        <v>8219</v>
      </c>
      <c r="B1247">
        <v>47</v>
      </c>
      <c r="K1247" s="11" t="s">
        <v>8394</v>
      </c>
      <c r="L1247">
        <v>3</v>
      </c>
    </row>
    <row r="1248" spans="1:12" x14ac:dyDescent="0.3">
      <c r="A1248" s="12" t="s">
        <v>8219</v>
      </c>
      <c r="B1248">
        <v>36</v>
      </c>
      <c r="K1248" s="11" t="s">
        <v>8394</v>
      </c>
      <c r="L1248">
        <v>13</v>
      </c>
    </row>
    <row r="1249" spans="1:12" x14ac:dyDescent="0.3">
      <c r="A1249" s="12" t="s">
        <v>8219</v>
      </c>
      <c r="B1249">
        <v>17</v>
      </c>
      <c r="K1249" s="11" t="s">
        <v>8394</v>
      </c>
      <c r="L1249">
        <v>6</v>
      </c>
    </row>
    <row r="1250" spans="1:12" x14ac:dyDescent="0.3">
      <c r="A1250" s="12" t="s">
        <v>8219</v>
      </c>
      <c r="B1250">
        <v>104</v>
      </c>
      <c r="K1250" s="11" t="s">
        <v>8394</v>
      </c>
      <c r="L1250">
        <v>1</v>
      </c>
    </row>
    <row r="1251" spans="1:12" x14ac:dyDescent="0.3">
      <c r="A1251" s="12" t="s">
        <v>8219</v>
      </c>
      <c r="B1251">
        <v>47</v>
      </c>
      <c r="K1251" s="11" t="s">
        <v>8394</v>
      </c>
      <c r="L1251">
        <v>0</v>
      </c>
    </row>
    <row r="1252" spans="1:12" x14ac:dyDescent="0.3">
      <c r="A1252" s="12" t="s">
        <v>8219</v>
      </c>
      <c r="B1252">
        <v>38</v>
      </c>
      <c r="K1252" s="11" t="s">
        <v>8394</v>
      </c>
      <c r="L1252">
        <v>5</v>
      </c>
    </row>
    <row r="1253" spans="1:12" x14ac:dyDescent="0.3">
      <c r="A1253" s="12" t="s">
        <v>8219</v>
      </c>
      <c r="B1253">
        <v>81</v>
      </c>
      <c r="K1253" s="11" t="s">
        <v>8394</v>
      </c>
      <c r="L1253">
        <v>0</v>
      </c>
    </row>
    <row r="1254" spans="1:12" x14ac:dyDescent="0.3">
      <c r="A1254" s="12" t="s">
        <v>8219</v>
      </c>
      <c r="B1254">
        <v>55</v>
      </c>
      <c r="K1254" s="11" t="s">
        <v>8394</v>
      </c>
      <c r="L1254">
        <v>36</v>
      </c>
    </row>
    <row r="1255" spans="1:12" x14ac:dyDescent="0.3">
      <c r="A1255" s="12" t="s">
        <v>8219</v>
      </c>
      <c r="B1255">
        <v>41</v>
      </c>
      <c r="K1255" s="11" t="s">
        <v>8394</v>
      </c>
      <c r="L1255">
        <v>1</v>
      </c>
    </row>
    <row r="1256" spans="1:12" x14ac:dyDescent="0.3">
      <c r="A1256" s="12" t="s">
        <v>8219</v>
      </c>
      <c r="B1256">
        <v>79</v>
      </c>
      <c r="K1256" s="11" t="s">
        <v>8394</v>
      </c>
      <c r="L1256">
        <v>1</v>
      </c>
    </row>
    <row r="1257" spans="1:12" x14ac:dyDescent="0.3">
      <c r="A1257" s="12" t="s">
        <v>8219</v>
      </c>
      <c r="B1257">
        <v>16</v>
      </c>
      <c r="K1257" s="11" t="s">
        <v>8394</v>
      </c>
      <c r="L1257">
        <v>1</v>
      </c>
    </row>
    <row r="1258" spans="1:12" x14ac:dyDescent="0.3">
      <c r="A1258" s="12" t="s">
        <v>8219</v>
      </c>
      <c r="B1258">
        <v>8</v>
      </c>
      <c r="K1258" s="11" t="s">
        <v>8394</v>
      </c>
      <c r="L1258">
        <v>9</v>
      </c>
    </row>
    <row r="1259" spans="1:12" x14ac:dyDescent="0.3">
      <c r="A1259" s="12" t="s">
        <v>8219</v>
      </c>
      <c r="B1259">
        <v>95</v>
      </c>
      <c r="K1259" s="11" t="s">
        <v>8394</v>
      </c>
      <c r="L1259">
        <v>1</v>
      </c>
    </row>
    <row r="1260" spans="1:12" x14ac:dyDescent="0.3">
      <c r="A1260" s="12" t="s">
        <v>8219</v>
      </c>
      <c r="B1260">
        <v>25</v>
      </c>
      <c r="K1260" s="11" t="s">
        <v>8394</v>
      </c>
      <c r="L1260">
        <v>0</v>
      </c>
    </row>
    <row r="1261" spans="1:12" x14ac:dyDescent="0.3">
      <c r="A1261" s="12" t="s">
        <v>8219</v>
      </c>
      <c r="B1261">
        <v>19</v>
      </c>
      <c r="K1261" s="11" t="s">
        <v>8394</v>
      </c>
      <c r="L1261">
        <v>1</v>
      </c>
    </row>
    <row r="1262" spans="1:12" x14ac:dyDescent="0.3">
      <c r="A1262" s="12" t="s">
        <v>8219</v>
      </c>
      <c r="B1262">
        <v>90</v>
      </c>
      <c r="K1262" s="11" t="s">
        <v>8394</v>
      </c>
      <c r="L1262">
        <v>1</v>
      </c>
    </row>
    <row r="1263" spans="1:12" x14ac:dyDescent="0.3">
      <c r="A1263" s="12" t="s">
        <v>8219</v>
      </c>
      <c r="B1263">
        <v>41</v>
      </c>
      <c r="K1263" s="11" t="s">
        <v>8394</v>
      </c>
      <c r="L1263">
        <v>4</v>
      </c>
    </row>
    <row r="1264" spans="1:12" x14ac:dyDescent="0.3">
      <c r="A1264" s="12" t="s">
        <v>8219</v>
      </c>
      <c r="B1264">
        <v>30</v>
      </c>
      <c r="K1264" s="11" t="s">
        <v>8394</v>
      </c>
      <c r="L1264">
        <v>2</v>
      </c>
    </row>
    <row r="1265" spans="1:12" x14ac:dyDescent="0.3">
      <c r="A1265" s="12" t="s">
        <v>8219</v>
      </c>
      <c r="B1265">
        <v>38</v>
      </c>
      <c r="K1265" s="11" t="s">
        <v>8394</v>
      </c>
      <c r="L1265">
        <v>2</v>
      </c>
    </row>
    <row r="1266" spans="1:12" x14ac:dyDescent="0.3">
      <c r="A1266" s="12" t="s">
        <v>8219</v>
      </c>
      <c r="B1266">
        <v>65</v>
      </c>
      <c r="K1266" s="11" t="s">
        <v>8394</v>
      </c>
      <c r="L1266">
        <v>2</v>
      </c>
    </row>
    <row r="1267" spans="1:12" x14ac:dyDescent="0.3">
      <c r="A1267" s="12" t="s">
        <v>8219</v>
      </c>
      <c r="B1267">
        <v>75</v>
      </c>
      <c r="K1267" s="11" t="s">
        <v>8394</v>
      </c>
      <c r="L1267">
        <v>0</v>
      </c>
    </row>
    <row r="1268" spans="1:12" x14ac:dyDescent="0.3">
      <c r="A1268" s="12" t="s">
        <v>8219</v>
      </c>
      <c r="B1268">
        <v>16</v>
      </c>
      <c r="K1268" s="11" t="s">
        <v>8394</v>
      </c>
      <c r="L1268">
        <v>2</v>
      </c>
    </row>
    <row r="1269" spans="1:12" x14ac:dyDescent="0.3">
      <c r="A1269" s="12" t="s">
        <v>8219</v>
      </c>
      <c r="B1269">
        <v>10</v>
      </c>
      <c r="K1269" s="11" t="s">
        <v>8394</v>
      </c>
      <c r="L1269">
        <v>4</v>
      </c>
    </row>
    <row r="1270" spans="1:12" x14ac:dyDescent="0.3">
      <c r="A1270" s="12" t="s">
        <v>8219</v>
      </c>
      <c r="B1270">
        <v>27</v>
      </c>
      <c r="K1270" s="11" t="s">
        <v>8394</v>
      </c>
      <c r="L1270">
        <v>2</v>
      </c>
    </row>
    <row r="1271" spans="1:12" x14ac:dyDescent="0.3">
      <c r="A1271" s="12" t="s">
        <v>8219</v>
      </c>
      <c r="B1271">
        <v>259</v>
      </c>
      <c r="K1271" s="11" t="s">
        <v>8394</v>
      </c>
      <c r="L1271">
        <v>0</v>
      </c>
    </row>
    <row r="1272" spans="1:12" x14ac:dyDescent="0.3">
      <c r="A1272" s="12" t="s">
        <v>8219</v>
      </c>
      <c r="B1272">
        <v>39</v>
      </c>
      <c r="K1272" s="11" t="s">
        <v>8394</v>
      </c>
      <c r="L1272">
        <v>1</v>
      </c>
    </row>
    <row r="1273" spans="1:12" x14ac:dyDescent="0.3">
      <c r="A1273" s="12" t="s">
        <v>8219</v>
      </c>
      <c r="B1273">
        <v>42</v>
      </c>
      <c r="K1273" s="11" t="s">
        <v>8394</v>
      </c>
      <c r="L1273">
        <v>0</v>
      </c>
    </row>
    <row r="1274" spans="1:12" x14ac:dyDescent="0.3">
      <c r="A1274" s="12" t="s">
        <v>8219</v>
      </c>
      <c r="B1274">
        <v>10</v>
      </c>
      <c r="K1274" s="11" t="s">
        <v>8394</v>
      </c>
      <c r="L1274">
        <v>2</v>
      </c>
    </row>
    <row r="1275" spans="1:12" x14ac:dyDescent="0.3">
      <c r="A1275" s="12" t="s">
        <v>8219</v>
      </c>
      <c r="B1275">
        <v>56</v>
      </c>
      <c r="K1275" s="11" t="s">
        <v>8394</v>
      </c>
      <c r="L1275">
        <v>7</v>
      </c>
    </row>
    <row r="1276" spans="1:12" x14ac:dyDescent="0.3">
      <c r="A1276" s="12" t="s">
        <v>8219</v>
      </c>
      <c r="B1276">
        <v>20</v>
      </c>
      <c r="K1276" s="11" t="s">
        <v>8394</v>
      </c>
      <c r="L1276">
        <v>5</v>
      </c>
    </row>
    <row r="1277" spans="1:12" x14ac:dyDescent="0.3">
      <c r="A1277" s="12" t="s">
        <v>8219</v>
      </c>
      <c r="B1277">
        <v>170</v>
      </c>
      <c r="K1277" s="11" t="s">
        <v>8394</v>
      </c>
      <c r="L1277">
        <v>0</v>
      </c>
    </row>
    <row r="1278" spans="1:12" x14ac:dyDescent="0.3">
      <c r="A1278" s="12" t="s">
        <v>8219</v>
      </c>
      <c r="B1278">
        <v>29</v>
      </c>
      <c r="K1278" s="11" t="s">
        <v>8394</v>
      </c>
      <c r="L1278">
        <v>0</v>
      </c>
    </row>
    <row r="1279" spans="1:12" x14ac:dyDescent="0.3">
      <c r="A1279" s="12" t="s">
        <v>8219</v>
      </c>
      <c r="B1279">
        <v>132</v>
      </c>
      <c r="K1279" s="11" t="s">
        <v>8394</v>
      </c>
      <c r="L1279">
        <v>0</v>
      </c>
    </row>
    <row r="1280" spans="1:12" x14ac:dyDescent="0.3">
      <c r="A1280" s="12" t="s">
        <v>8219</v>
      </c>
      <c r="B1280">
        <v>27</v>
      </c>
      <c r="K1280" s="11" t="s">
        <v>8394</v>
      </c>
      <c r="L1280">
        <v>2</v>
      </c>
    </row>
    <row r="1281" spans="1:12" x14ac:dyDescent="0.3">
      <c r="A1281" s="12" t="s">
        <v>8219</v>
      </c>
      <c r="B1281">
        <v>26</v>
      </c>
      <c r="K1281" s="11" t="s">
        <v>8394</v>
      </c>
      <c r="L1281">
        <v>0</v>
      </c>
    </row>
    <row r="1282" spans="1:12" x14ac:dyDescent="0.3">
      <c r="A1282" s="12" t="s">
        <v>8219</v>
      </c>
      <c r="B1282">
        <v>43</v>
      </c>
      <c r="K1282" s="11" t="s">
        <v>8394</v>
      </c>
      <c r="L1282">
        <v>0</v>
      </c>
    </row>
    <row r="1283" spans="1:12" x14ac:dyDescent="0.3">
      <c r="A1283" s="12" t="s">
        <v>8219</v>
      </c>
      <c r="B1283">
        <v>80</v>
      </c>
      <c r="K1283" s="11" t="s">
        <v>8394</v>
      </c>
      <c r="L1283">
        <v>28</v>
      </c>
    </row>
    <row r="1284" spans="1:12" x14ac:dyDescent="0.3">
      <c r="A1284" s="12" t="s">
        <v>8219</v>
      </c>
      <c r="B1284">
        <v>33</v>
      </c>
      <c r="K1284" s="11" t="s">
        <v>8394</v>
      </c>
      <c r="L1284">
        <v>2</v>
      </c>
    </row>
    <row r="1285" spans="1:12" x14ac:dyDescent="0.3">
      <c r="A1285" s="12" t="s">
        <v>8219</v>
      </c>
      <c r="B1285">
        <v>71</v>
      </c>
      <c r="K1285" s="11" t="s">
        <v>8394</v>
      </c>
      <c r="L1285">
        <v>0</v>
      </c>
    </row>
    <row r="1286" spans="1:12" x14ac:dyDescent="0.3">
      <c r="A1286" s="12" t="s">
        <v>8219</v>
      </c>
      <c r="B1286">
        <v>81</v>
      </c>
      <c r="K1286" s="11" t="s">
        <v>8394</v>
      </c>
      <c r="L1286">
        <v>0</v>
      </c>
    </row>
    <row r="1287" spans="1:12" x14ac:dyDescent="0.3">
      <c r="A1287" s="12" t="s">
        <v>8219</v>
      </c>
      <c r="B1287">
        <v>76</v>
      </c>
      <c r="K1287" s="11" t="s">
        <v>8394</v>
      </c>
      <c r="L1287">
        <v>0</v>
      </c>
    </row>
    <row r="1288" spans="1:12" x14ac:dyDescent="0.3">
      <c r="A1288" s="12" t="s">
        <v>8219</v>
      </c>
      <c r="B1288">
        <v>48</v>
      </c>
      <c r="K1288" s="11" t="s">
        <v>8394</v>
      </c>
      <c r="L1288">
        <v>4</v>
      </c>
    </row>
    <row r="1289" spans="1:12" x14ac:dyDescent="0.3">
      <c r="A1289" s="12" t="s">
        <v>8219</v>
      </c>
      <c r="B1289">
        <v>61</v>
      </c>
      <c r="K1289" s="11" t="s">
        <v>8394</v>
      </c>
      <c r="L1289">
        <v>12</v>
      </c>
    </row>
    <row r="1290" spans="1:12" x14ac:dyDescent="0.3">
      <c r="A1290" s="12" t="s">
        <v>8219</v>
      </c>
      <c r="B1290">
        <v>60</v>
      </c>
      <c r="K1290" s="11" t="s">
        <v>8394</v>
      </c>
      <c r="L1290">
        <v>0</v>
      </c>
    </row>
    <row r="1291" spans="1:12" x14ac:dyDescent="0.3">
      <c r="A1291" s="12" t="s">
        <v>8219</v>
      </c>
      <c r="B1291">
        <v>136</v>
      </c>
      <c r="K1291" s="11" t="s">
        <v>8394</v>
      </c>
      <c r="L1291">
        <v>33</v>
      </c>
    </row>
    <row r="1292" spans="1:12" x14ac:dyDescent="0.3">
      <c r="A1292" s="12" t="s">
        <v>8219</v>
      </c>
      <c r="B1292">
        <v>14</v>
      </c>
      <c r="K1292" s="11" t="s">
        <v>8394</v>
      </c>
      <c r="L1292">
        <v>0</v>
      </c>
    </row>
    <row r="1293" spans="1:12" x14ac:dyDescent="0.3">
      <c r="A1293" s="12" t="s">
        <v>8219</v>
      </c>
      <c r="B1293">
        <v>78</v>
      </c>
      <c r="K1293" s="11" t="s">
        <v>8394</v>
      </c>
      <c r="L1293">
        <v>4</v>
      </c>
    </row>
    <row r="1294" spans="1:12" x14ac:dyDescent="0.3">
      <c r="A1294" s="12" t="s">
        <v>8219</v>
      </c>
      <c r="B1294">
        <v>4</v>
      </c>
      <c r="K1294" s="11" t="s">
        <v>8394</v>
      </c>
      <c r="L1294">
        <v>0</v>
      </c>
    </row>
    <row r="1295" spans="1:12" x14ac:dyDescent="0.3">
      <c r="A1295" s="12" t="s">
        <v>8219</v>
      </c>
      <c r="B1295">
        <v>11</v>
      </c>
      <c r="K1295" s="11" t="s">
        <v>8394</v>
      </c>
      <c r="L1295">
        <v>11</v>
      </c>
    </row>
    <row r="1296" spans="1:12" x14ac:dyDescent="0.3">
      <c r="A1296" s="12" t="s">
        <v>8219</v>
      </c>
      <c r="B1296">
        <v>185</v>
      </c>
      <c r="K1296" s="11" t="s">
        <v>8394</v>
      </c>
      <c r="L1296">
        <v>1</v>
      </c>
    </row>
    <row r="1297" spans="1:12" x14ac:dyDescent="0.3">
      <c r="A1297" s="12" t="s">
        <v>8219</v>
      </c>
      <c r="B1297">
        <v>59</v>
      </c>
      <c r="K1297" s="11" t="s">
        <v>8394</v>
      </c>
      <c r="L1297">
        <v>5</v>
      </c>
    </row>
    <row r="1298" spans="1:12" x14ac:dyDescent="0.3">
      <c r="A1298" s="12" t="s">
        <v>8219</v>
      </c>
      <c r="B1298">
        <v>27</v>
      </c>
      <c r="K1298" s="11" t="s">
        <v>8394</v>
      </c>
      <c r="L1298">
        <v>0</v>
      </c>
    </row>
    <row r="1299" spans="1:12" x14ac:dyDescent="0.3">
      <c r="A1299" s="12" t="s">
        <v>8219</v>
      </c>
      <c r="B1299">
        <v>63</v>
      </c>
      <c r="K1299" s="11" t="s">
        <v>8394</v>
      </c>
      <c r="L1299">
        <v>1</v>
      </c>
    </row>
    <row r="1300" spans="1:12" x14ac:dyDescent="0.3">
      <c r="A1300" s="12" t="s">
        <v>8219</v>
      </c>
      <c r="B1300">
        <v>13</v>
      </c>
      <c r="K1300" s="11" t="s">
        <v>8394</v>
      </c>
      <c r="L1300">
        <v>1</v>
      </c>
    </row>
    <row r="1301" spans="1:12" x14ac:dyDescent="0.3">
      <c r="A1301" s="12" t="s">
        <v>8219</v>
      </c>
      <c r="B1301">
        <v>13</v>
      </c>
      <c r="K1301" s="11" t="s">
        <v>8394</v>
      </c>
      <c r="L1301">
        <v>6</v>
      </c>
    </row>
    <row r="1302" spans="1:12" x14ac:dyDescent="0.3">
      <c r="A1302" s="12" t="s">
        <v>8219</v>
      </c>
      <c r="B1302">
        <v>57</v>
      </c>
      <c r="K1302" s="11" t="s">
        <v>8394</v>
      </c>
      <c r="L1302">
        <v>8</v>
      </c>
    </row>
    <row r="1303" spans="1:12" x14ac:dyDescent="0.3">
      <c r="A1303" s="12" t="s">
        <v>8219</v>
      </c>
      <c r="B1303">
        <v>61</v>
      </c>
      <c r="K1303" s="11" t="s">
        <v>8394</v>
      </c>
      <c r="L1303">
        <v>1</v>
      </c>
    </row>
    <row r="1304" spans="1:12" x14ac:dyDescent="0.3">
      <c r="A1304" s="12" t="s">
        <v>8219</v>
      </c>
      <c r="B1304">
        <v>65</v>
      </c>
      <c r="K1304" s="11" t="s">
        <v>8394</v>
      </c>
      <c r="L1304">
        <v>0</v>
      </c>
    </row>
    <row r="1305" spans="1:12" x14ac:dyDescent="0.3">
      <c r="A1305" s="12" t="s">
        <v>8219</v>
      </c>
      <c r="B1305">
        <v>134</v>
      </c>
      <c r="K1305" s="11" t="s">
        <v>8394</v>
      </c>
      <c r="L1305">
        <v>2</v>
      </c>
    </row>
    <row r="1306" spans="1:12" x14ac:dyDescent="0.3">
      <c r="A1306" s="12" t="s">
        <v>8219</v>
      </c>
      <c r="B1306">
        <v>37</v>
      </c>
      <c r="K1306" s="11" t="s">
        <v>8394</v>
      </c>
      <c r="L1306">
        <v>1</v>
      </c>
    </row>
    <row r="1307" spans="1:12" x14ac:dyDescent="0.3">
      <c r="A1307" s="12" t="s">
        <v>8219</v>
      </c>
      <c r="B1307">
        <v>37</v>
      </c>
      <c r="K1307" s="11" t="s">
        <v>8394</v>
      </c>
      <c r="L1307">
        <v>0</v>
      </c>
    </row>
    <row r="1308" spans="1:12" x14ac:dyDescent="0.3">
      <c r="A1308" s="12" t="s">
        <v>8219</v>
      </c>
      <c r="B1308">
        <v>150</v>
      </c>
      <c r="K1308" s="11" t="s">
        <v>8394</v>
      </c>
      <c r="L1308">
        <v>1</v>
      </c>
    </row>
    <row r="1309" spans="1:12" x14ac:dyDescent="0.3">
      <c r="A1309" s="12" t="s">
        <v>8219</v>
      </c>
      <c r="B1309">
        <v>56</v>
      </c>
      <c r="K1309" s="11" t="s">
        <v>8394</v>
      </c>
      <c r="L1309">
        <v>19</v>
      </c>
    </row>
    <row r="1310" spans="1:12" x14ac:dyDescent="0.3">
      <c r="A1310" s="12" t="s">
        <v>8219</v>
      </c>
      <c r="B1310">
        <v>18</v>
      </c>
      <c r="K1310" s="11" t="s">
        <v>8394</v>
      </c>
      <c r="L1310">
        <v>27</v>
      </c>
    </row>
    <row r="1311" spans="1:12" x14ac:dyDescent="0.3">
      <c r="A1311" s="12" t="s">
        <v>8219</v>
      </c>
      <c r="B1311">
        <v>60</v>
      </c>
      <c r="K1311" s="11" t="s">
        <v>8394</v>
      </c>
      <c r="L1311">
        <v>7</v>
      </c>
    </row>
    <row r="1312" spans="1:12" x14ac:dyDescent="0.3">
      <c r="A1312" s="12" t="s">
        <v>8219</v>
      </c>
      <c r="B1312">
        <v>67</v>
      </c>
      <c r="K1312" s="11" t="s">
        <v>8394</v>
      </c>
      <c r="L1312">
        <v>14</v>
      </c>
    </row>
    <row r="1313" spans="1:12" x14ac:dyDescent="0.3">
      <c r="A1313" s="12" t="s">
        <v>8219</v>
      </c>
      <c r="B1313">
        <v>35</v>
      </c>
      <c r="K1313" s="11" t="s">
        <v>8394</v>
      </c>
      <c r="L1313">
        <v>5</v>
      </c>
    </row>
    <row r="1314" spans="1:12" x14ac:dyDescent="0.3">
      <c r="A1314" s="12" t="s">
        <v>8219</v>
      </c>
      <c r="B1314">
        <v>34</v>
      </c>
      <c r="K1314" s="11" t="s">
        <v>8394</v>
      </c>
      <c r="L1314">
        <v>30</v>
      </c>
    </row>
    <row r="1315" spans="1:12" x14ac:dyDescent="0.3">
      <c r="A1315" s="12" t="s">
        <v>8219</v>
      </c>
      <c r="B1315">
        <v>36</v>
      </c>
      <c r="K1315" s="11" t="s">
        <v>8394</v>
      </c>
      <c r="L1315">
        <v>1</v>
      </c>
    </row>
    <row r="1316" spans="1:12" x14ac:dyDescent="0.3">
      <c r="A1316" s="12" t="s">
        <v>8219</v>
      </c>
      <c r="B1316">
        <v>18</v>
      </c>
      <c r="K1316" s="11" t="s">
        <v>8394</v>
      </c>
      <c r="L1316">
        <v>0</v>
      </c>
    </row>
    <row r="1317" spans="1:12" x14ac:dyDescent="0.3">
      <c r="A1317" s="12" t="s">
        <v>8219</v>
      </c>
      <c r="B1317">
        <v>25</v>
      </c>
      <c r="K1317" s="11" t="s">
        <v>8394</v>
      </c>
      <c r="L1317">
        <v>60</v>
      </c>
    </row>
    <row r="1318" spans="1:12" x14ac:dyDescent="0.3">
      <c r="A1318" s="12" t="s">
        <v>8219</v>
      </c>
      <c r="B1318">
        <v>21</v>
      </c>
      <c r="K1318" s="11" t="s">
        <v>8394</v>
      </c>
      <c r="L1318">
        <v>84</v>
      </c>
    </row>
    <row r="1319" spans="1:12" x14ac:dyDescent="0.3">
      <c r="A1319" s="12" t="s">
        <v>8219</v>
      </c>
      <c r="B1319">
        <v>151</v>
      </c>
      <c r="K1319" s="11" t="s">
        <v>8394</v>
      </c>
      <c r="L1319">
        <v>47</v>
      </c>
    </row>
    <row r="1320" spans="1:12" x14ac:dyDescent="0.3">
      <c r="A1320" s="12" t="s">
        <v>8219</v>
      </c>
      <c r="B1320">
        <v>489</v>
      </c>
      <c r="K1320" s="11" t="s">
        <v>8394</v>
      </c>
      <c r="L1320">
        <v>66</v>
      </c>
    </row>
    <row r="1321" spans="1:12" x14ac:dyDescent="0.3">
      <c r="A1321" s="12" t="s">
        <v>8219</v>
      </c>
      <c r="B1321">
        <v>50</v>
      </c>
      <c r="K1321" s="11" t="s">
        <v>8394</v>
      </c>
      <c r="L1321">
        <v>171</v>
      </c>
    </row>
    <row r="1322" spans="1:12" x14ac:dyDescent="0.3">
      <c r="A1322" s="12" t="s">
        <v>8219</v>
      </c>
      <c r="B1322">
        <v>321</v>
      </c>
      <c r="K1322" s="11" t="s">
        <v>8394</v>
      </c>
      <c r="L1322">
        <v>29</v>
      </c>
    </row>
    <row r="1323" spans="1:12" x14ac:dyDescent="0.3">
      <c r="A1323" s="12" t="s">
        <v>8219</v>
      </c>
      <c r="B1323">
        <v>1762</v>
      </c>
      <c r="K1323" s="11" t="s">
        <v>8394</v>
      </c>
      <c r="L1323">
        <v>9</v>
      </c>
    </row>
    <row r="1324" spans="1:12" x14ac:dyDescent="0.3">
      <c r="A1324" s="12" t="s">
        <v>8219</v>
      </c>
      <c r="B1324">
        <v>385</v>
      </c>
      <c r="K1324" s="11" t="s">
        <v>8394</v>
      </c>
      <c r="L1324">
        <v>27</v>
      </c>
    </row>
    <row r="1325" spans="1:12" x14ac:dyDescent="0.3">
      <c r="A1325" s="12" t="s">
        <v>8219</v>
      </c>
      <c r="B1325">
        <v>398</v>
      </c>
      <c r="K1325" s="11" t="s">
        <v>8394</v>
      </c>
      <c r="L1325">
        <v>2</v>
      </c>
    </row>
    <row r="1326" spans="1:12" x14ac:dyDescent="0.3">
      <c r="A1326" s="12" t="s">
        <v>8219</v>
      </c>
      <c r="B1326">
        <v>304</v>
      </c>
      <c r="K1326" s="11" t="s">
        <v>8394</v>
      </c>
      <c r="L1326">
        <v>3</v>
      </c>
    </row>
    <row r="1327" spans="1:12" x14ac:dyDescent="0.3">
      <c r="A1327" s="12" t="s">
        <v>8219</v>
      </c>
      <c r="B1327">
        <v>676</v>
      </c>
      <c r="K1327" s="11" t="s">
        <v>8394</v>
      </c>
      <c r="L1327">
        <v>4</v>
      </c>
    </row>
    <row r="1328" spans="1:12" x14ac:dyDescent="0.3">
      <c r="A1328" s="12" t="s">
        <v>8219</v>
      </c>
      <c r="B1328">
        <v>577</v>
      </c>
      <c r="K1328" s="11" t="s">
        <v>8394</v>
      </c>
      <c r="L1328">
        <v>2</v>
      </c>
    </row>
    <row r="1329" spans="1:12" x14ac:dyDescent="0.3">
      <c r="A1329" s="12" t="s">
        <v>8219</v>
      </c>
      <c r="B1329">
        <v>3663</v>
      </c>
      <c r="K1329" s="11" t="s">
        <v>8394</v>
      </c>
      <c r="L1329">
        <v>20</v>
      </c>
    </row>
    <row r="1330" spans="1:12" x14ac:dyDescent="0.3">
      <c r="A1330" s="12" t="s">
        <v>8219</v>
      </c>
      <c r="B1330">
        <v>294</v>
      </c>
      <c r="K1330" s="11" t="s">
        <v>8394</v>
      </c>
      <c r="L1330">
        <v>3</v>
      </c>
    </row>
    <row r="1331" spans="1:12" x14ac:dyDescent="0.3">
      <c r="A1331" s="12" t="s">
        <v>8219</v>
      </c>
      <c r="B1331">
        <v>28</v>
      </c>
      <c r="K1331" s="11" t="s">
        <v>8394</v>
      </c>
      <c r="L1331">
        <v>4</v>
      </c>
    </row>
    <row r="1332" spans="1:12" x14ac:dyDescent="0.3">
      <c r="A1332" s="12" t="s">
        <v>8219</v>
      </c>
      <c r="B1332">
        <v>100</v>
      </c>
      <c r="K1332" s="11" t="s">
        <v>8394</v>
      </c>
      <c r="L1332">
        <v>1</v>
      </c>
    </row>
    <row r="1333" spans="1:12" x14ac:dyDescent="0.3">
      <c r="A1333" s="12" t="s">
        <v>8219</v>
      </c>
      <c r="B1333">
        <v>72</v>
      </c>
      <c r="K1333" s="11" t="s">
        <v>8394</v>
      </c>
      <c r="L1333">
        <v>0</v>
      </c>
    </row>
    <row r="1334" spans="1:12" x14ac:dyDescent="0.3">
      <c r="A1334" s="12" t="s">
        <v>8219</v>
      </c>
      <c r="B1334">
        <v>238</v>
      </c>
      <c r="K1334" s="11" t="s">
        <v>8394</v>
      </c>
      <c r="L1334">
        <v>0</v>
      </c>
    </row>
    <row r="1335" spans="1:12" x14ac:dyDescent="0.3">
      <c r="A1335" s="12" t="s">
        <v>8219</v>
      </c>
      <c r="B1335">
        <v>159</v>
      </c>
      <c r="K1335" s="11" t="s">
        <v>8394</v>
      </c>
      <c r="L1335">
        <v>14</v>
      </c>
    </row>
    <row r="1336" spans="1:12" x14ac:dyDescent="0.3">
      <c r="A1336" s="12" t="s">
        <v>8219</v>
      </c>
      <c r="B1336">
        <v>77</v>
      </c>
      <c r="K1336" s="11" t="s">
        <v>8394</v>
      </c>
      <c r="L1336">
        <v>1</v>
      </c>
    </row>
    <row r="1337" spans="1:12" x14ac:dyDescent="0.3">
      <c r="A1337" s="12" t="s">
        <v>8219</v>
      </c>
      <c r="B1337">
        <v>53</v>
      </c>
      <c r="K1337" s="11" t="s">
        <v>8394</v>
      </c>
      <c r="L1337">
        <v>118</v>
      </c>
    </row>
    <row r="1338" spans="1:12" x14ac:dyDescent="0.3">
      <c r="A1338" s="12" t="s">
        <v>8219</v>
      </c>
      <c r="B1338">
        <v>1251</v>
      </c>
      <c r="K1338" s="11" t="s">
        <v>8394</v>
      </c>
      <c r="L1338">
        <v>2</v>
      </c>
    </row>
    <row r="1339" spans="1:12" x14ac:dyDescent="0.3">
      <c r="A1339" s="12" t="s">
        <v>8219</v>
      </c>
      <c r="B1339">
        <v>465</v>
      </c>
      <c r="K1339" s="11" t="s">
        <v>8394</v>
      </c>
      <c r="L1339">
        <v>1</v>
      </c>
    </row>
    <row r="1340" spans="1:12" x14ac:dyDescent="0.3">
      <c r="A1340" s="12" t="s">
        <v>8219</v>
      </c>
      <c r="B1340">
        <v>74</v>
      </c>
      <c r="K1340" s="11" t="s">
        <v>8394</v>
      </c>
      <c r="L1340">
        <v>3</v>
      </c>
    </row>
    <row r="1341" spans="1:12" x14ac:dyDescent="0.3">
      <c r="A1341" s="12" t="s">
        <v>8219</v>
      </c>
      <c r="B1341">
        <v>62</v>
      </c>
      <c r="K1341" s="11" t="s">
        <v>8394</v>
      </c>
      <c r="L1341">
        <v>1</v>
      </c>
    </row>
    <row r="1342" spans="1:12" x14ac:dyDescent="0.3">
      <c r="A1342" s="12" t="s">
        <v>8219</v>
      </c>
      <c r="B1342">
        <v>3468</v>
      </c>
      <c r="K1342" s="11" t="s">
        <v>8394</v>
      </c>
      <c r="L1342">
        <v>3</v>
      </c>
    </row>
    <row r="1343" spans="1:12" x14ac:dyDescent="0.3">
      <c r="A1343" s="12" t="s">
        <v>8219</v>
      </c>
      <c r="B1343">
        <v>52</v>
      </c>
      <c r="K1343" s="11" t="s">
        <v>8394</v>
      </c>
      <c r="L1343">
        <v>38</v>
      </c>
    </row>
    <row r="1344" spans="1:12" x14ac:dyDescent="0.3">
      <c r="A1344" s="12" t="s">
        <v>8219</v>
      </c>
      <c r="B1344">
        <v>50</v>
      </c>
      <c r="K1344" s="11" t="s">
        <v>8394</v>
      </c>
      <c r="L1344">
        <v>52</v>
      </c>
    </row>
    <row r="1345" spans="1:12" x14ac:dyDescent="0.3">
      <c r="A1345" s="12" t="s">
        <v>8219</v>
      </c>
      <c r="B1345">
        <v>45</v>
      </c>
      <c r="K1345" s="11" t="s">
        <v>8394</v>
      </c>
      <c r="L1345">
        <v>2</v>
      </c>
    </row>
    <row r="1346" spans="1:12" x14ac:dyDescent="0.3">
      <c r="A1346" s="12" t="s">
        <v>8219</v>
      </c>
      <c r="B1346">
        <v>21</v>
      </c>
      <c r="K1346" s="11" t="s">
        <v>8394</v>
      </c>
      <c r="L1346">
        <v>0</v>
      </c>
    </row>
    <row r="1347" spans="1:12" x14ac:dyDescent="0.3">
      <c r="A1347" s="12" t="s">
        <v>8219</v>
      </c>
      <c r="B1347">
        <v>100</v>
      </c>
      <c r="K1347" s="11" t="s">
        <v>8394</v>
      </c>
      <c r="L1347">
        <v>4</v>
      </c>
    </row>
    <row r="1348" spans="1:12" x14ac:dyDescent="0.3">
      <c r="A1348" s="12" t="s">
        <v>8219</v>
      </c>
      <c r="B1348">
        <v>81</v>
      </c>
      <c r="K1348" s="11" t="s">
        <v>8394</v>
      </c>
      <c r="L1348">
        <v>4</v>
      </c>
    </row>
    <row r="1349" spans="1:12" x14ac:dyDescent="0.3">
      <c r="A1349" s="12" t="s">
        <v>8219</v>
      </c>
      <c r="B1349">
        <v>286</v>
      </c>
      <c r="K1349" s="11" t="s">
        <v>8394</v>
      </c>
      <c r="L1349">
        <v>18</v>
      </c>
    </row>
    <row r="1350" spans="1:12" x14ac:dyDescent="0.3">
      <c r="A1350" s="12" t="s">
        <v>8219</v>
      </c>
      <c r="B1350">
        <v>42</v>
      </c>
      <c r="K1350" s="11" t="s">
        <v>8394</v>
      </c>
      <c r="L1350">
        <v>0</v>
      </c>
    </row>
    <row r="1351" spans="1:12" x14ac:dyDescent="0.3">
      <c r="A1351" s="12" t="s">
        <v>8219</v>
      </c>
      <c r="B1351">
        <v>199</v>
      </c>
      <c r="K1351" s="11" t="s">
        <v>8394</v>
      </c>
      <c r="L1351">
        <v>22</v>
      </c>
    </row>
    <row r="1352" spans="1:12" x14ac:dyDescent="0.3">
      <c r="A1352" s="12" t="s">
        <v>8219</v>
      </c>
      <c r="B1352">
        <v>25</v>
      </c>
      <c r="K1352" s="11" t="s">
        <v>8394</v>
      </c>
      <c r="L1352">
        <v>49</v>
      </c>
    </row>
    <row r="1353" spans="1:12" x14ac:dyDescent="0.3">
      <c r="A1353" s="12" t="s">
        <v>8219</v>
      </c>
      <c r="B1353">
        <v>84</v>
      </c>
      <c r="K1353" s="11" t="s">
        <v>8394</v>
      </c>
      <c r="L1353">
        <v>19</v>
      </c>
    </row>
    <row r="1354" spans="1:12" x14ac:dyDescent="0.3">
      <c r="A1354" s="12" t="s">
        <v>8219</v>
      </c>
      <c r="B1354">
        <v>50</v>
      </c>
      <c r="K1354" s="11" t="s">
        <v>8394</v>
      </c>
      <c r="L1354">
        <v>4</v>
      </c>
    </row>
    <row r="1355" spans="1:12" x14ac:dyDescent="0.3">
      <c r="A1355" s="12" t="s">
        <v>8219</v>
      </c>
      <c r="B1355">
        <v>26</v>
      </c>
      <c r="K1355" s="11" t="s">
        <v>8394</v>
      </c>
      <c r="L1355">
        <v>4</v>
      </c>
    </row>
    <row r="1356" spans="1:12" x14ac:dyDescent="0.3">
      <c r="A1356" s="12" t="s">
        <v>8219</v>
      </c>
      <c r="B1356">
        <v>14</v>
      </c>
      <c r="K1356" s="11" t="s">
        <v>8394</v>
      </c>
      <c r="L1356">
        <v>2</v>
      </c>
    </row>
    <row r="1357" spans="1:12" x14ac:dyDescent="0.3">
      <c r="A1357" s="12" t="s">
        <v>8219</v>
      </c>
      <c r="B1357">
        <v>49</v>
      </c>
      <c r="K1357" s="11" t="s">
        <v>8394</v>
      </c>
      <c r="L1357">
        <v>0</v>
      </c>
    </row>
    <row r="1358" spans="1:12" x14ac:dyDescent="0.3">
      <c r="A1358" s="12" t="s">
        <v>8219</v>
      </c>
      <c r="B1358">
        <v>69</v>
      </c>
      <c r="K1358" s="11" t="s">
        <v>8394</v>
      </c>
      <c r="L1358">
        <v>0</v>
      </c>
    </row>
    <row r="1359" spans="1:12" x14ac:dyDescent="0.3">
      <c r="A1359" s="12" t="s">
        <v>8219</v>
      </c>
      <c r="B1359">
        <v>60</v>
      </c>
      <c r="K1359" s="11" t="s">
        <v>8394</v>
      </c>
      <c r="L1359">
        <v>14</v>
      </c>
    </row>
    <row r="1360" spans="1:12" x14ac:dyDescent="0.3">
      <c r="A1360" s="12" t="s">
        <v>8219</v>
      </c>
      <c r="B1360">
        <v>80</v>
      </c>
      <c r="K1360" s="11" t="s">
        <v>8394</v>
      </c>
      <c r="L1360">
        <v>8</v>
      </c>
    </row>
    <row r="1361" spans="1:12" x14ac:dyDescent="0.3">
      <c r="A1361" s="12" t="s">
        <v>8219</v>
      </c>
      <c r="B1361">
        <v>56</v>
      </c>
      <c r="K1361" s="11" t="s">
        <v>8394</v>
      </c>
      <c r="L1361">
        <v>0</v>
      </c>
    </row>
    <row r="1362" spans="1:12" x14ac:dyDescent="0.3">
      <c r="A1362" s="12" t="s">
        <v>8219</v>
      </c>
      <c r="B1362">
        <v>104</v>
      </c>
      <c r="K1362" s="11" t="s">
        <v>8394</v>
      </c>
      <c r="L1362">
        <v>15</v>
      </c>
    </row>
    <row r="1363" spans="1:12" x14ac:dyDescent="0.3">
      <c r="A1363" s="12" t="s">
        <v>8219</v>
      </c>
      <c r="B1363">
        <v>46</v>
      </c>
      <c r="K1363" s="11" t="s">
        <v>8394</v>
      </c>
      <c r="L1363">
        <v>33</v>
      </c>
    </row>
    <row r="1364" spans="1:12" x14ac:dyDescent="0.3">
      <c r="A1364" s="12" t="s">
        <v>8219</v>
      </c>
      <c r="B1364">
        <v>206</v>
      </c>
      <c r="K1364" s="11" t="s">
        <v>8394</v>
      </c>
      <c r="L1364">
        <v>2</v>
      </c>
    </row>
    <row r="1365" spans="1:12" x14ac:dyDescent="0.3">
      <c r="A1365" s="12" t="s">
        <v>8219</v>
      </c>
      <c r="B1365">
        <v>18</v>
      </c>
      <c r="K1365" s="11" t="s">
        <v>8394</v>
      </c>
      <c r="L1365">
        <v>6</v>
      </c>
    </row>
    <row r="1366" spans="1:12" x14ac:dyDescent="0.3">
      <c r="A1366" s="12" t="s">
        <v>8219</v>
      </c>
      <c r="B1366">
        <v>28</v>
      </c>
      <c r="K1366" s="11" t="s">
        <v>8394</v>
      </c>
      <c r="L1366">
        <v>2</v>
      </c>
    </row>
    <row r="1367" spans="1:12" x14ac:dyDescent="0.3">
      <c r="A1367" s="12" t="s">
        <v>8219</v>
      </c>
      <c r="B1367">
        <v>11</v>
      </c>
      <c r="K1367" s="11" t="s">
        <v>8394</v>
      </c>
      <c r="L1367">
        <v>0</v>
      </c>
    </row>
    <row r="1368" spans="1:12" x14ac:dyDescent="0.3">
      <c r="A1368" s="12" t="s">
        <v>8219</v>
      </c>
      <c r="B1368">
        <v>263</v>
      </c>
      <c r="K1368" s="11" t="s">
        <v>8394</v>
      </c>
      <c r="L1368">
        <v>4</v>
      </c>
    </row>
    <row r="1369" spans="1:12" x14ac:dyDescent="0.3">
      <c r="A1369" s="12" t="s">
        <v>8219</v>
      </c>
      <c r="B1369">
        <v>394</v>
      </c>
      <c r="K1369" s="11" t="s">
        <v>8394</v>
      </c>
      <c r="L1369">
        <v>1</v>
      </c>
    </row>
    <row r="1370" spans="1:12" x14ac:dyDescent="0.3">
      <c r="A1370" s="12" t="s">
        <v>8219</v>
      </c>
      <c r="B1370">
        <v>1049</v>
      </c>
      <c r="K1370" s="11" t="s">
        <v>8394</v>
      </c>
      <c r="L1370">
        <v>3</v>
      </c>
    </row>
    <row r="1371" spans="1:12" x14ac:dyDescent="0.3">
      <c r="A1371" s="12" t="s">
        <v>8219</v>
      </c>
      <c r="B1371">
        <v>308</v>
      </c>
      <c r="K1371" s="11" t="s">
        <v>8394</v>
      </c>
      <c r="L1371">
        <v>4</v>
      </c>
    </row>
    <row r="1372" spans="1:12" x14ac:dyDescent="0.3">
      <c r="A1372" s="12" t="s">
        <v>8219</v>
      </c>
      <c r="B1372">
        <v>1088</v>
      </c>
      <c r="K1372" s="11" t="s">
        <v>8394</v>
      </c>
      <c r="L1372">
        <v>0</v>
      </c>
    </row>
    <row r="1373" spans="1:12" x14ac:dyDescent="0.3">
      <c r="A1373" s="12" t="s">
        <v>8219</v>
      </c>
      <c r="B1373">
        <v>73</v>
      </c>
      <c r="K1373" s="11" t="s">
        <v>8394</v>
      </c>
      <c r="L1373">
        <v>4</v>
      </c>
    </row>
    <row r="1374" spans="1:12" x14ac:dyDescent="0.3">
      <c r="A1374" s="12" t="s">
        <v>8219</v>
      </c>
      <c r="B1374">
        <v>143</v>
      </c>
      <c r="K1374" s="11" t="s">
        <v>8394</v>
      </c>
      <c r="L1374">
        <v>3</v>
      </c>
    </row>
    <row r="1375" spans="1:12" x14ac:dyDescent="0.3">
      <c r="A1375" s="12" t="s">
        <v>8219</v>
      </c>
      <c r="B1375">
        <v>1420</v>
      </c>
      <c r="K1375" s="11" t="s">
        <v>8394</v>
      </c>
      <c r="L1375">
        <v>34</v>
      </c>
    </row>
    <row r="1376" spans="1:12" x14ac:dyDescent="0.3">
      <c r="A1376" s="12" t="s">
        <v>8219</v>
      </c>
      <c r="B1376">
        <v>305</v>
      </c>
      <c r="K1376" s="11" t="s">
        <v>8394</v>
      </c>
      <c r="L1376">
        <v>2</v>
      </c>
    </row>
    <row r="1377" spans="1:12" x14ac:dyDescent="0.3">
      <c r="A1377" s="12" t="s">
        <v>8219</v>
      </c>
      <c r="B1377">
        <v>551</v>
      </c>
      <c r="K1377" s="11" t="s">
        <v>8394</v>
      </c>
      <c r="L1377">
        <v>33</v>
      </c>
    </row>
    <row r="1378" spans="1:12" x14ac:dyDescent="0.3">
      <c r="A1378" s="12" t="s">
        <v>8219</v>
      </c>
      <c r="B1378">
        <v>187</v>
      </c>
      <c r="K1378" s="11" t="s">
        <v>8394</v>
      </c>
      <c r="L1378">
        <v>0</v>
      </c>
    </row>
    <row r="1379" spans="1:12" x14ac:dyDescent="0.3">
      <c r="A1379" s="12" t="s">
        <v>8219</v>
      </c>
      <c r="B1379">
        <v>325</v>
      </c>
      <c r="K1379" s="11" t="s">
        <v>8394</v>
      </c>
      <c r="L1379">
        <v>0</v>
      </c>
    </row>
    <row r="1380" spans="1:12" x14ac:dyDescent="0.3">
      <c r="A1380" s="12" t="s">
        <v>8219</v>
      </c>
      <c r="B1380">
        <v>148</v>
      </c>
      <c r="K1380" s="11" t="s">
        <v>8394</v>
      </c>
      <c r="L1380">
        <v>1</v>
      </c>
    </row>
    <row r="1381" spans="1:12" x14ac:dyDescent="0.3">
      <c r="A1381" s="12" t="s">
        <v>8219</v>
      </c>
      <c r="B1381">
        <v>69</v>
      </c>
      <c r="K1381" s="11" t="s">
        <v>8394</v>
      </c>
      <c r="L1381">
        <v>13</v>
      </c>
    </row>
    <row r="1382" spans="1:12" x14ac:dyDescent="0.3">
      <c r="A1382" s="12" t="s">
        <v>8219</v>
      </c>
      <c r="B1382">
        <v>173</v>
      </c>
      <c r="K1382" s="11" t="s">
        <v>8394</v>
      </c>
      <c r="L1382">
        <v>2</v>
      </c>
    </row>
    <row r="1383" spans="1:12" x14ac:dyDescent="0.3">
      <c r="A1383" s="12" t="s">
        <v>8219</v>
      </c>
      <c r="B1383">
        <v>269</v>
      </c>
      <c r="K1383" s="11" t="s">
        <v>8394</v>
      </c>
      <c r="L1383">
        <v>36</v>
      </c>
    </row>
    <row r="1384" spans="1:12" x14ac:dyDescent="0.3">
      <c r="A1384" s="12" t="s">
        <v>8219</v>
      </c>
      <c r="B1384">
        <v>185</v>
      </c>
      <c r="K1384" s="11" t="s">
        <v>8394</v>
      </c>
      <c r="L1384">
        <v>1</v>
      </c>
    </row>
    <row r="1385" spans="1:12" x14ac:dyDescent="0.3">
      <c r="A1385" s="12" t="s">
        <v>8219</v>
      </c>
      <c r="B1385">
        <v>176</v>
      </c>
      <c r="K1385" s="11" t="s">
        <v>8394</v>
      </c>
      <c r="L1385">
        <v>15</v>
      </c>
    </row>
    <row r="1386" spans="1:12" x14ac:dyDescent="0.3">
      <c r="A1386" s="12" t="s">
        <v>8219</v>
      </c>
      <c r="B1386">
        <v>1019</v>
      </c>
      <c r="K1386" s="11" t="s">
        <v>8394</v>
      </c>
      <c r="L1386">
        <v>1</v>
      </c>
    </row>
    <row r="1387" spans="1:12" x14ac:dyDescent="0.3">
      <c r="A1387" s="12" t="s">
        <v>8219</v>
      </c>
      <c r="B1387">
        <v>113</v>
      </c>
      <c r="K1387" s="11" t="s">
        <v>8394</v>
      </c>
      <c r="L1387">
        <v>0</v>
      </c>
    </row>
    <row r="1388" spans="1:12" x14ac:dyDescent="0.3">
      <c r="A1388" s="12" t="s">
        <v>8219</v>
      </c>
      <c r="B1388">
        <v>404</v>
      </c>
      <c r="K1388" s="11" t="s">
        <v>8394</v>
      </c>
      <c r="L1388">
        <v>1</v>
      </c>
    </row>
    <row r="1389" spans="1:12" x14ac:dyDescent="0.3">
      <c r="A1389" s="12" t="s">
        <v>8219</v>
      </c>
      <c r="B1389">
        <v>707</v>
      </c>
      <c r="K1389" s="11" t="s">
        <v>8394</v>
      </c>
      <c r="L1389">
        <v>0</v>
      </c>
    </row>
    <row r="1390" spans="1:12" x14ac:dyDescent="0.3">
      <c r="A1390" s="12" t="s">
        <v>8219</v>
      </c>
      <c r="B1390">
        <v>392</v>
      </c>
      <c r="K1390" s="11" t="s">
        <v>8394</v>
      </c>
      <c r="L1390">
        <v>0</v>
      </c>
    </row>
    <row r="1391" spans="1:12" x14ac:dyDescent="0.3">
      <c r="A1391" s="12" t="s">
        <v>8219</v>
      </c>
      <c r="B1391">
        <v>23</v>
      </c>
      <c r="K1391" s="11" t="s">
        <v>8394</v>
      </c>
      <c r="L1391">
        <v>1</v>
      </c>
    </row>
    <row r="1392" spans="1:12" x14ac:dyDescent="0.3">
      <c r="A1392" s="12" t="s">
        <v>8219</v>
      </c>
      <c r="B1392">
        <v>682</v>
      </c>
      <c r="K1392" s="11" t="s">
        <v>8394</v>
      </c>
      <c r="L1392">
        <v>39</v>
      </c>
    </row>
    <row r="1393" spans="1:12" x14ac:dyDescent="0.3">
      <c r="A1393" s="12" t="s">
        <v>8219</v>
      </c>
      <c r="B1393">
        <v>37</v>
      </c>
      <c r="K1393" s="11" t="s">
        <v>8394</v>
      </c>
      <c r="L1393">
        <v>0</v>
      </c>
    </row>
    <row r="1394" spans="1:12" x14ac:dyDescent="0.3">
      <c r="A1394" s="12" t="s">
        <v>8219</v>
      </c>
      <c r="B1394">
        <v>146</v>
      </c>
      <c r="K1394" s="11" t="s">
        <v>8394</v>
      </c>
      <c r="L1394">
        <v>0</v>
      </c>
    </row>
    <row r="1395" spans="1:12" x14ac:dyDescent="0.3">
      <c r="A1395" s="12" t="s">
        <v>8219</v>
      </c>
      <c r="B1395">
        <v>119</v>
      </c>
      <c r="K1395" s="11" t="s">
        <v>8394</v>
      </c>
      <c r="L1395">
        <v>3</v>
      </c>
    </row>
    <row r="1396" spans="1:12" x14ac:dyDescent="0.3">
      <c r="A1396" s="12" t="s">
        <v>8219</v>
      </c>
      <c r="B1396">
        <v>163</v>
      </c>
      <c r="K1396" s="11" t="s">
        <v>8394</v>
      </c>
      <c r="L1396">
        <v>1</v>
      </c>
    </row>
    <row r="1397" spans="1:12" x14ac:dyDescent="0.3">
      <c r="A1397" s="12" t="s">
        <v>8219</v>
      </c>
      <c r="B1397">
        <v>339</v>
      </c>
      <c r="K1397" s="11" t="s">
        <v>8394</v>
      </c>
      <c r="L1397">
        <v>13</v>
      </c>
    </row>
    <row r="1398" spans="1:12" x14ac:dyDescent="0.3">
      <c r="A1398" s="12" t="s">
        <v>8219</v>
      </c>
      <c r="B1398">
        <v>58</v>
      </c>
      <c r="K1398" s="11" t="s">
        <v>8394</v>
      </c>
      <c r="L1398">
        <v>0</v>
      </c>
    </row>
    <row r="1399" spans="1:12" x14ac:dyDescent="0.3">
      <c r="A1399" s="12" t="s">
        <v>8219</v>
      </c>
      <c r="B1399">
        <v>456</v>
      </c>
      <c r="K1399" s="11" t="s">
        <v>8394</v>
      </c>
      <c r="L1399">
        <v>6</v>
      </c>
    </row>
    <row r="1400" spans="1:12" x14ac:dyDescent="0.3">
      <c r="A1400" s="12" t="s">
        <v>8219</v>
      </c>
      <c r="B1400">
        <v>15</v>
      </c>
      <c r="K1400" s="11" t="s">
        <v>8394</v>
      </c>
      <c r="L1400">
        <v>0</v>
      </c>
    </row>
    <row r="1401" spans="1:12" x14ac:dyDescent="0.3">
      <c r="A1401" s="12" t="s">
        <v>8219</v>
      </c>
      <c r="B1401">
        <v>191</v>
      </c>
      <c r="K1401" s="11" t="s">
        <v>8394</v>
      </c>
      <c r="L1401">
        <v>14</v>
      </c>
    </row>
    <row r="1402" spans="1:12" x14ac:dyDescent="0.3">
      <c r="A1402" s="12" t="s">
        <v>8219</v>
      </c>
      <c r="B1402">
        <v>17</v>
      </c>
      <c r="K1402" s="11" t="s">
        <v>8394</v>
      </c>
      <c r="L1402">
        <v>5</v>
      </c>
    </row>
    <row r="1403" spans="1:12" x14ac:dyDescent="0.3">
      <c r="A1403" s="12" t="s">
        <v>8219</v>
      </c>
      <c r="B1403">
        <v>28</v>
      </c>
      <c r="K1403" s="11" t="s">
        <v>8394</v>
      </c>
      <c r="L1403">
        <v>6</v>
      </c>
    </row>
    <row r="1404" spans="1:12" x14ac:dyDescent="0.3">
      <c r="A1404" s="12" t="s">
        <v>8219</v>
      </c>
      <c r="B1404">
        <v>18</v>
      </c>
      <c r="K1404" s="11" t="s">
        <v>8394</v>
      </c>
      <c r="L1404">
        <v>15</v>
      </c>
    </row>
    <row r="1405" spans="1:12" x14ac:dyDescent="0.3">
      <c r="A1405" s="12" t="s">
        <v>8219</v>
      </c>
      <c r="B1405">
        <v>61</v>
      </c>
      <c r="K1405" s="11" t="s">
        <v>8394</v>
      </c>
      <c r="L1405">
        <v>0</v>
      </c>
    </row>
    <row r="1406" spans="1:12" x14ac:dyDescent="0.3">
      <c r="A1406" s="12" t="s">
        <v>8219</v>
      </c>
      <c r="B1406">
        <v>108</v>
      </c>
      <c r="K1406" s="11" t="s">
        <v>8394</v>
      </c>
      <c r="L1406">
        <v>1</v>
      </c>
    </row>
    <row r="1407" spans="1:12" x14ac:dyDescent="0.3">
      <c r="A1407" s="12" t="s">
        <v>8219</v>
      </c>
      <c r="B1407">
        <v>142</v>
      </c>
      <c r="K1407" s="11" t="s">
        <v>8394</v>
      </c>
      <c r="L1407">
        <v>9</v>
      </c>
    </row>
    <row r="1408" spans="1:12" x14ac:dyDescent="0.3">
      <c r="A1408" s="12" t="s">
        <v>8219</v>
      </c>
      <c r="B1408">
        <v>74</v>
      </c>
      <c r="K1408" s="11" t="s">
        <v>8394</v>
      </c>
      <c r="L1408">
        <v>3</v>
      </c>
    </row>
    <row r="1409" spans="1:12" x14ac:dyDescent="0.3">
      <c r="A1409" s="12" t="s">
        <v>8219</v>
      </c>
      <c r="B1409">
        <v>38</v>
      </c>
      <c r="K1409" s="11" t="s">
        <v>8394</v>
      </c>
      <c r="L1409">
        <v>3</v>
      </c>
    </row>
    <row r="1410" spans="1:12" x14ac:dyDescent="0.3">
      <c r="A1410" s="12" t="s">
        <v>8219</v>
      </c>
      <c r="B1410">
        <v>20</v>
      </c>
      <c r="K1410" s="11" t="s">
        <v>8394</v>
      </c>
      <c r="L1410">
        <v>1</v>
      </c>
    </row>
    <row r="1411" spans="1:12" x14ac:dyDescent="0.3">
      <c r="A1411" s="12" t="s">
        <v>8219</v>
      </c>
      <c r="B1411">
        <v>24</v>
      </c>
      <c r="K1411" s="11" t="s">
        <v>8394</v>
      </c>
      <c r="L1411">
        <v>3</v>
      </c>
    </row>
    <row r="1412" spans="1:12" x14ac:dyDescent="0.3">
      <c r="A1412" s="12" t="s">
        <v>8219</v>
      </c>
      <c r="B1412">
        <v>66</v>
      </c>
      <c r="K1412" s="11" t="s">
        <v>8394</v>
      </c>
      <c r="L1412">
        <v>0</v>
      </c>
    </row>
    <row r="1413" spans="1:12" x14ac:dyDescent="0.3">
      <c r="A1413" s="12" t="s">
        <v>8219</v>
      </c>
      <c r="B1413">
        <v>28</v>
      </c>
      <c r="K1413" s="11" t="s">
        <v>8394</v>
      </c>
      <c r="L1413">
        <v>2</v>
      </c>
    </row>
    <row r="1414" spans="1:12" x14ac:dyDescent="0.3">
      <c r="A1414" s="12" t="s">
        <v>8219</v>
      </c>
      <c r="B1414">
        <v>24</v>
      </c>
      <c r="K1414" s="11" t="s">
        <v>8394</v>
      </c>
      <c r="L1414">
        <v>10</v>
      </c>
    </row>
    <row r="1415" spans="1:12" x14ac:dyDescent="0.3">
      <c r="A1415" s="12" t="s">
        <v>8219</v>
      </c>
      <c r="B1415">
        <v>73</v>
      </c>
      <c r="K1415" s="11" t="s">
        <v>8394</v>
      </c>
      <c r="L1415">
        <v>60</v>
      </c>
    </row>
    <row r="1416" spans="1:12" x14ac:dyDescent="0.3">
      <c r="A1416" s="12" t="s">
        <v>8219</v>
      </c>
      <c r="B1416">
        <v>3</v>
      </c>
      <c r="K1416" s="11" t="s">
        <v>8394</v>
      </c>
      <c r="L1416">
        <v>5</v>
      </c>
    </row>
    <row r="1417" spans="1:12" x14ac:dyDescent="0.3">
      <c r="A1417" s="12" t="s">
        <v>8219</v>
      </c>
      <c r="B1417">
        <v>20</v>
      </c>
      <c r="K1417" s="11" t="s">
        <v>8394</v>
      </c>
      <c r="L1417">
        <v>9</v>
      </c>
    </row>
    <row r="1418" spans="1:12" x14ac:dyDescent="0.3">
      <c r="A1418" s="12" t="s">
        <v>8219</v>
      </c>
      <c r="B1418">
        <v>21</v>
      </c>
      <c r="K1418" s="11" t="s">
        <v>8394</v>
      </c>
      <c r="L1418">
        <v>13</v>
      </c>
    </row>
    <row r="1419" spans="1:12" x14ac:dyDescent="0.3">
      <c r="A1419" s="12" t="s">
        <v>8219</v>
      </c>
      <c r="B1419">
        <v>94</v>
      </c>
      <c r="K1419" s="11" t="s">
        <v>8394</v>
      </c>
      <c r="L1419">
        <v>0</v>
      </c>
    </row>
    <row r="1420" spans="1:12" x14ac:dyDescent="0.3">
      <c r="A1420" s="12" t="s">
        <v>8219</v>
      </c>
      <c r="B1420">
        <v>139</v>
      </c>
      <c r="K1420" s="11" t="s">
        <v>8394</v>
      </c>
      <c r="L1420">
        <v>8</v>
      </c>
    </row>
    <row r="1421" spans="1:12" x14ac:dyDescent="0.3">
      <c r="A1421" s="12" t="s">
        <v>8219</v>
      </c>
      <c r="B1421">
        <v>130</v>
      </c>
      <c r="K1421" s="11" t="s">
        <v>8394</v>
      </c>
      <c r="L1421">
        <v>3</v>
      </c>
    </row>
    <row r="1422" spans="1:12" x14ac:dyDescent="0.3">
      <c r="A1422" s="12" t="s">
        <v>8219</v>
      </c>
      <c r="B1422">
        <v>31</v>
      </c>
      <c r="K1422" s="11" t="s">
        <v>8394</v>
      </c>
      <c r="L1422">
        <v>3</v>
      </c>
    </row>
    <row r="1423" spans="1:12" x14ac:dyDescent="0.3">
      <c r="A1423" s="12" t="s">
        <v>8219</v>
      </c>
      <c r="B1423">
        <v>13</v>
      </c>
      <c r="K1423" s="11" t="s">
        <v>8394</v>
      </c>
      <c r="L1423">
        <v>0</v>
      </c>
    </row>
    <row r="1424" spans="1:12" x14ac:dyDescent="0.3">
      <c r="A1424" s="12" t="s">
        <v>8219</v>
      </c>
      <c r="B1424">
        <v>90</v>
      </c>
      <c r="K1424" s="11" t="s">
        <v>8394</v>
      </c>
      <c r="L1424">
        <v>6</v>
      </c>
    </row>
    <row r="1425" spans="1:12" x14ac:dyDescent="0.3">
      <c r="A1425" s="12" t="s">
        <v>8219</v>
      </c>
      <c r="B1425">
        <v>141</v>
      </c>
      <c r="K1425" s="11" t="s">
        <v>8394</v>
      </c>
      <c r="L1425">
        <v>4</v>
      </c>
    </row>
    <row r="1426" spans="1:12" x14ac:dyDescent="0.3">
      <c r="A1426" s="12" t="s">
        <v>8219</v>
      </c>
      <c r="B1426">
        <v>23</v>
      </c>
      <c r="K1426" s="11" t="s">
        <v>8394</v>
      </c>
      <c r="L1426">
        <v>1</v>
      </c>
    </row>
    <row r="1427" spans="1:12" x14ac:dyDescent="0.3">
      <c r="A1427" s="12" t="s">
        <v>8219</v>
      </c>
      <c r="B1427">
        <v>18</v>
      </c>
      <c r="K1427" s="11" t="s">
        <v>8394</v>
      </c>
      <c r="L1427">
        <v>29</v>
      </c>
    </row>
    <row r="1428" spans="1:12" x14ac:dyDescent="0.3">
      <c r="A1428" s="12" t="s">
        <v>8219</v>
      </c>
      <c r="B1428">
        <v>76</v>
      </c>
      <c r="K1428" s="11" t="s">
        <v>8394</v>
      </c>
      <c r="L1428">
        <v>0</v>
      </c>
    </row>
    <row r="1429" spans="1:12" x14ac:dyDescent="0.3">
      <c r="A1429" s="12" t="s">
        <v>8219</v>
      </c>
      <c r="B1429">
        <v>93</v>
      </c>
      <c r="K1429" s="11" t="s">
        <v>8394</v>
      </c>
      <c r="L1429">
        <v>4</v>
      </c>
    </row>
    <row r="1430" spans="1:12" x14ac:dyDescent="0.3">
      <c r="A1430" s="12" t="s">
        <v>8219</v>
      </c>
      <c r="B1430">
        <v>69</v>
      </c>
      <c r="K1430" s="11" t="s">
        <v>8394</v>
      </c>
      <c r="L1430">
        <v>5</v>
      </c>
    </row>
    <row r="1431" spans="1:12" x14ac:dyDescent="0.3">
      <c r="A1431" s="12" t="s">
        <v>8219</v>
      </c>
      <c r="B1431">
        <v>21</v>
      </c>
      <c r="K1431" s="11" t="s">
        <v>8394</v>
      </c>
      <c r="L1431">
        <v>4</v>
      </c>
    </row>
    <row r="1432" spans="1:12" x14ac:dyDescent="0.3">
      <c r="A1432" s="12" t="s">
        <v>8219</v>
      </c>
      <c r="B1432">
        <v>57</v>
      </c>
      <c r="K1432" s="11" t="s">
        <v>8394</v>
      </c>
      <c r="L1432">
        <v>5</v>
      </c>
    </row>
    <row r="1433" spans="1:12" x14ac:dyDescent="0.3">
      <c r="A1433" s="12" t="s">
        <v>8219</v>
      </c>
      <c r="B1433">
        <v>108</v>
      </c>
      <c r="K1433" s="11" t="s">
        <v>8394</v>
      </c>
      <c r="L1433">
        <v>1</v>
      </c>
    </row>
    <row r="1434" spans="1:12" x14ac:dyDescent="0.3">
      <c r="A1434" s="12" t="s">
        <v>8219</v>
      </c>
      <c r="B1434">
        <v>83</v>
      </c>
      <c r="K1434" s="11" t="s">
        <v>8394</v>
      </c>
      <c r="L1434">
        <v>1</v>
      </c>
    </row>
    <row r="1435" spans="1:12" x14ac:dyDescent="0.3">
      <c r="A1435" s="12" t="s">
        <v>8219</v>
      </c>
      <c r="B1435">
        <v>96</v>
      </c>
      <c r="K1435" s="11" t="s">
        <v>8394</v>
      </c>
      <c r="L1435">
        <v>0</v>
      </c>
    </row>
    <row r="1436" spans="1:12" x14ac:dyDescent="0.3">
      <c r="A1436" s="12" t="s">
        <v>8219</v>
      </c>
      <c r="B1436">
        <v>64</v>
      </c>
      <c r="K1436" s="11" t="s">
        <v>8394</v>
      </c>
      <c r="L1436">
        <v>14</v>
      </c>
    </row>
    <row r="1437" spans="1:12" x14ac:dyDescent="0.3">
      <c r="A1437" s="12" t="s">
        <v>8219</v>
      </c>
      <c r="B1437">
        <v>14</v>
      </c>
      <c r="K1437" s="11" t="s">
        <v>8394</v>
      </c>
      <c r="L1437">
        <v>3</v>
      </c>
    </row>
    <row r="1438" spans="1:12" x14ac:dyDescent="0.3">
      <c r="A1438" s="12" t="s">
        <v>8219</v>
      </c>
      <c r="B1438">
        <v>169</v>
      </c>
      <c r="K1438" s="11" t="s">
        <v>8394</v>
      </c>
      <c r="L1438">
        <v>10</v>
      </c>
    </row>
    <row r="1439" spans="1:12" x14ac:dyDescent="0.3">
      <c r="A1439" s="12" t="s">
        <v>8219</v>
      </c>
      <c r="B1439">
        <v>33</v>
      </c>
      <c r="K1439" s="11" t="s">
        <v>8394</v>
      </c>
      <c r="L1439">
        <v>17</v>
      </c>
    </row>
    <row r="1440" spans="1:12" x14ac:dyDescent="0.3">
      <c r="A1440" s="12" t="s">
        <v>8219</v>
      </c>
      <c r="B1440">
        <v>102</v>
      </c>
      <c r="K1440" s="11" t="s">
        <v>8394</v>
      </c>
      <c r="L1440">
        <v>2</v>
      </c>
    </row>
    <row r="1441" spans="1:12" x14ac:dyDescent="0.3">
      <c r="A1441" s="12" t="s">
        <v>8219</v>
      </c>
      <c r="B1441">
        <v>104</v>
      </c>
      <c r="K1441" s="11" t="s">
        <v>8394</v>
      </c>
      <c r="L1441">
        <v>0</v>
      </c>
    </row>
    <row r="1442" spans="1:12" x14ac:dyDescent="0.3">
      <c r="A1442" s="12" t="s">
        <v>8219</v>
      </c>
      <c r="B1442">
        <v>20</v>
      </c>
      <c r="K1442" s="11" t="s">
        <v>8394</v>
      </c>
      <c r="L1442">
        <v>4</v>
      </c>
    </row>
    <row r="1443" spans="1:12" x14ac:dyDescent="0.3">
      <c r="A1443" s="12" t="s">
        <v>8219</v>
      </c>
      <c r="B1443">
        <v>35</v>
      </c>
      <c r="K1443" s="11" t="s">
        <v>8394</v>
      </c>
      <c r="L1443">
        <v>12</v>
      </c>
    </row>
    <row r="1444" spans="1:12" x14ac:dyDescent="0.3">
      <c r="A1444" s="12" t="s">
        <v>8219</v>
      </c>
      <c r="B1444">
        <v>94</v>
      </c>
      <c r="K1444" s="11" t="s">
        <v>8394</v>
      </c>
      <c r="L1444">
        <v>3</v>
      </c>
    </row>
    <row r="1445" spans="1:12" x14ac:dyDescent="0.3">
      <c r="A1445" s="12" t="s">
        <v>8219</v>
      </c>
      <c r="B1445">
        <v>14</v>
      </c>
      <c r="K1445" s="11" t="s">
        <v>8394</v>
      </c>
      <c r="L1445">
        <v>12</v>
      </c>
    </row>
    <row r="1446" spans="1:12" x14ac:dyDescent="0.3">
      <c r="A1446" s="12" t="s">
        <v>8219</v>
      </c>
      <c r="B1446">
        <v>15</v>
      </c>
      <c r="K1446" s="11" t="s">
        <v>8394</v>
      </c>
      <c r="L1446">
        <v>0</v>
      </c>
    </row>
    <row r="1447" spans="1:12" x14ac:dyDescent="0.3">
      <c r="A1447" s="12" t="s">
        <v>8219</v>
      </c>
      <c r="B1447">
        <v>51</v>
      </c>
      <c r="K1447" s="11" t="s">
        <v>8394</v>
      </c>
      <c r="L1447">
        <v>7</v>
      </c>
    </row>
    <row r="1448" spans="1:12" x14ac:dyDescent="0.3">
      <c r="A1448" s="12" t="s">
        <v>8219</v>
      </c>
      <c r="B1448">
        <v>19</v>
      </c>
      <c r="K1448" s="11" t="s">
        <v>8394</v>
      </c>
      <c r="L1448">
        <v>2</v>
      </c>
    </row>
    <row r="1449" spans="1:12" x14ac:dyDescent="0.3">
      <c r="A1449" s="12" t="s">
        <v>8219</v>
      </c>
      <c r="B1449">
        <v>23</v>
      </c>
      <c r="K1449" s="11" t="s">
        <v>8394</v>
      </c>
      <c r="L1449">
        <v>1</v>
      </c>
    </row>
    <row r="1450" spans="1:12" x14ac:dyDescent="0.3">
      <c r="A1450" s="12" t="s">
        <v>8219</v>
      </c>
      <c r="B1450">
        <v>97</v>
      </c>
      <c r="K1450" s="11" t="s">
        <v>8394</v>
      </c>
      <c r="L1450">
        <v>4</v>
      </c>
    </row>
    <row r="1451" spans="1:12" x14ac:dyDescent="0.3">
      <c r="A1451" s="12" t="s">
        <v>8219</v>
      </c>
      <c r="B1451">
        <v>76</v>
      </c>
      <c r="K1451" s="11" t="s">
        <v>8394</v>
      </c>
      <c r="L1451">
        <v>4</v>
      </c>
    </row>
    <row r="1452" spans="1:12" x14ac:dyDescent="0.3">
      <c r="A1452" s="12" t="s">
        <v>8219</v>
      </c>
      <c r="B1452">
        <v>11</v>
      </c>
      <c r="K1452" s="11" t="s">
        <v>8394</v>
      </c>
      <c r="L1452">
        <v>17</v>
      </c>
    </row>
    <row r="1453" spans="1:12" x14ac:dyDescent="0.3">
      <c r="A1453" s="12" t="s">
        <v>8219</v>
      </c>
      <c r="B1453">
        <v>52</v>
      </c>
      <c r="K1453" s="11" t="s">
        <v>8394</v>
      </c>
      <c r="L1453">
        <v>7</v>
      </c>
    </row>
    <row r="1454" spans="1:12" x14ac:dyDescent="0.3">
      <c r="A1454" s="12" t="s">
        <v>8219</v>
      </c>
      <c r="B1454">
        <v>95</v>
      </c>
      <c r="K1454" s="11" t="s">
        <v>8394</v>
      </c>
      <c r="L1454">
        <v>2</v>
      </c>
    </row>
    <row r="1455" spans="1:12" x14ac:dyDescent="0.3">
      <c r="A1455" s="12" t="s">
        <v>8219</v>
      </c>
      <c r="B1455">
        <v>35</v>
      </c>
      <c r="K1455" s="11" t="s">
        <v>8394</v>
      </c>
      <c r="L1455">
        <v>5</v>
      </c>
    </row>
    <row r="1456" spans="1:12" x14ac:dyDescent="0.3">
      <c r="A1456" s="12" t="s">
        <v>8219</v>
      </c>
      <c r="B1456">
        <v>21</v>
      </c>
      <c r="K1456" s="11" t="s">
        <v>8394</v>
      </c>
      <c r="L1456">
        <v>1</v>
      </c>
    </row>
    <row r="1457" spans="1:12" x14ac:dyDescent="0.3">
      <c r="A1457" s="12" t="s">
        <v>8219</v>
      </c>
      <c r="B1457">
        <v>93</v>
      </c>
      <c r="K1457" s="11" t="s">
        <v>8394</v>
      </c>
      <c r="L1457">
        <v>1</v>
      </c>
    </row>
    <row r="1458" spans="1:12" x14ac:dyDescent="0.3">
      <c r="A1458" s="12" t="s">
        <v>8219</v>
      </c>
      <c r="B1458">
        <v>11</v>
      </c>
      <c r="K1458" s="11" t="s">
        <v>8394</v>
      </c>
      <c r="L1458">
        <v>14</v>
      </c>
    </row>
    <row r="1459" spans="1:12" x14ac:dyDescent="0.3">
      <c r="A1459" s="12" t="s">
        <v>8219</v>
      </c>
      <c r="B1459">
        <v>21</v>
      </c>
      <c r="K1459" s="11" t="s">
        <v>8394</v>
      </c>
      <c r="L1459">
        <v>26</v>
      </c>
    </row>
    <row r="1460" spans="1:12" x14ac:dyDescent="0.3">
      <c r="A1460" s="12" t="s">
        <v>8219</v>
      </c>
      <c r="B1460">
        <v>54</v>
      </c>
      <c r="K1460" s="11" t="s">
        <v>8394</v>
      </c>
      <c r="L1460">
        <v>2</v>
      </c>
    </row>
    <row r="1461" spans="1:12" x14ac:dyDescent="0.3">
      <c r="A1461" s="12" t="s">
        <v>8219</v>
      </c>
      <c r="B1461">
        <v>31</v>
      </c>
      <c r="K1461" s="11" t="s">
        <v>8394</v>
      </c>
      <c r="L1461">
        <v>1</v>
      </c>
    </row>
    <row r="1462" spans="1:12" x14ac:dyDescent="0.3">
      <c r="A1462" s="12" t="s">
        <v>8219</v>
      </c>
      <c r="B1462">
        <v>132</v>
      </c>
      <c r="K1462" s="11" t="s">
        <v>8394</v>
      </c>
      <c r="L1462">
        <v>3</v>
      </c>
    </row>
    <row r="1463" spans="1:12" x14ac:dyDescent="0.3">
      <c r="A1463" s="12" t="s">
        <v>8219</v>
      </c>
      <c r="B1463">
        <v>3</v>
      </c>
      <c r="K1463" s="11" t="s">
        <v>8394</v>
      </c>
      <c r="L1463">
        <v>7</v>
      </c>
    </row>
    <row r="1464" spans="1:12" x14ac:dyDescent="0.3">
      <c r="A1464" s="12" t="s">
        <v>8219</v>
      </c>
      <c r="B1464">
        <v>6</v>
      </c>
      <c r="K1464" s="11" t="s">
        <v>8394</v>
      </c>
      <c r="L1464">
        <v>9</v>
      </c>
    </row>
    <row r="1465" spans="1:12" x14ac:dyDescent="0.3">
      <c r="A1465" s="12" t="s">
        <v>8219</v>
      </c>
      <c r="B1465">
        <v>10</v>
      </c>
      <c r="K1465" s="11" t="s">
        <v>8394</v>
      </c>
      <c r="L1465">
        <v>20</v>
      </c>
    </row>
    <row r="1466" spans="1:12" x14ac:dyDescent="0.3">
      <c r="A1466" s="12" t="s">
        <v>8219</v>
      </c>
      <c r="B1466">
        <v>147</v>
      </c>
      <c r="K1466" s="11" t="s">
        <v>8394</v>
      </c>
      <c r="L1466">
        <v>6</v>
      </c>
    </row>
    <row r="1467" spans="1:12" x14ac:dyDescent="0.3">
      <c r="A1467" s="12" t="s">
        <v>8219</v>
      </c>
      <c r="B1467">
        <v>199</v>
      </c>
      <c r="K1467" s="11" t="s">
        <v>8394</v>
      </c>
      <c r="L1467">
        <v>13</v>
      </c>
    </row>
    <row r="1468" spans="1:12" x14ac:dyDescent="0.3">
      <c r="A1468" s="12" t="s">
        <v>8219</v>
      </c>
      <c r="B1468">
        <v>50</v>
      </c>
      <c r="K1468" s="11" t="s">
        <v>8394</v>
      </c>
      <c r="L1468">
        <v>1</v>
      </c>
    </row>
    <row r="1469" spans="1:12" x14ac:dyDescent="0.3">
      <c r="A1469" s="12" t="s">
        <v>8219</v>
      </c>
      <c r="B1469">
        <v>21</v>
      </c>
      <c r="K1469" s="11" t="s">
        <v>8394</v>
      </c>
      <c r="L1469">
        <v>202</v>
      </c>
    </row>
    <row r="1470" spans="1:12" x14ac:dyDescent="0.3">
      <c r="A1470" s="12" t="s">
        <v>8219</v>
      </c>
      <c r="B1470">
        <v>24</v>
      </c>
      <c r="K1470" s="11" t="s">
        <v>8394</v>
      </c>
      <c r="L1470">
        <v>0</v>
      </c>
    </row>
    <row r="1471" spans="1:12" x14ac:dyDescent="0.3">
      <c r="A1471" s="12" t="s">
        <v>8219</v>
      </c>
      <c r="B1471">
        <v>32</v>
      </c>
      <c r="K1471" s="11" t="s">
        <v>8394</v>
      </c>
      <c r="L1471">
        <v>1</v>
      </c>
    </row>
    <row r="1472" spans="1:12" x14ac:dyDescent="0.3">
      <c r="A1472" s="12" t="s">
        <v>8219</v>
      </c>
      <c r="B1472">
        <v>62</v>
      </c>
      <c r="K1472" s="11" t="s">
        <v>8394</v>
      </c>
      <c r="L1472">
        <v>0</v>
      </c>
    </row>
    <row r="1473" spans="1:12" x14ac:dyDescent="0.3">
      <c r="A1473" s="12" t="s">
        <v>8219</v>
      </c>
      <c r="B1473">
        <v>9</v>
      </c>
      <c r="K1473" s="11" t="s">
        <v>8394</v>
      </c>
      <c r="L1473">
        <v>2</v>
      </c>
    </row>
    <row r="1474" spans="1:12" x14ac:dyDescent="0.3">
      <c r="A1474" s="12" t="s">
        <v>8219</v>
      </c>
      <c r="B1474">
        <v>38</v>
      </c>
      <c r="K1474" s="11" t="s">
        <v>8394</v>
      </c>
      <c r="L1474">
        <v>13</v>
      </c>
    </row>
    <row r="1475" spans="1:12" x14ac:dyDescent="0.3">
      <c r="A1475" s="12" t="s">
        <v>8219</v>
      </c>
      <c r="B1475">
        <v>54</v>
      </c>
      <c r="K1475" s="11" t="s">
        <v>8394</v>
      </c>
      <c r="L1475">
        <v>9</v>
      </c>
    </row>
    <row r="1476" spans="1:12" x14ac:dyDescent="0.3">
      <c r="A1476" s="12" t="s">
        <v>8219</v>
      </c>
      <c r="B1476">
        <v>37</v>
      </c>
      <c r="K1476" s="11" t="s">
        <v>8394</v>
      </c>
      <c r="L1476">
        <v>2</v>
      </c>
    </row>
    <row r="1477" spans="1:12" x14ac:dyDescent="0.3">
      <c r="A1477" s="12" t="s">
        <v>8219</v>
      </c>
      <c r="B1477">
        <v>39</v>
      </c>
      <c r="K1477" s="11" t="s">
        <v>8394</v>
      </c>
      <c r="L1477">
        <v>0</v>
      </c>
    </row>
    <row r="1478" spans="1:12" x14ac:dyDescent="0.3">
      <c r="A1478" s="12" t="s">
        <v>8219</v>
      </c>
      <c r="B1478">
        <v>34</v>
      </c>
      <c r="K1478" s="11" t="s">
        <v>8394</v>
      </c>
      <c r="L1478">
        <v>35</v>
      </c>
    </row>
    <row r="1479" spans="1:12" x14ac:dyDescent="0.3">
      <c r="A1479" s="12" t="s">
        <v>8219</v>
      </c>
      <c r="B1479">
        <v>55</v>
      </c>
      <c r="K1479" s="11" t="s">
        <v>8394</v>
      </c>
      <c r="L1479">
        <v>2</v>
      </c>
    </row>
    <row r="1480" spans="1:12" x14ac:dyDescent="0.3">
      <c r="A1480" s="12" t="s">
        <v>8219</v>
      </c>
      <c r="B1480">
        <v>32</v>
      </c>
      <c r="K1480" s="11" t="s">
        <v>8394</v>
      </c>
      <c r="L1480">
        <v>3</v>
      </c>
    </row>
    <row r="1481" spans="1:12" x14ac:dyDescent="0.3">
      <c r="A1481" s="12" t="s">
        <v>8219</v>
      </c>
      <c r="B1481">
        <v>25</v>
      </c>
      <c r="K1481" s="11" t="s">
        <v>8394</v>
      </c>
      <c r="L1481">
        <v>0</v>
      </c>
    </row>
    <row r="1482" spans="1:12" x14ac:dyDescent="0.3">
      <c r="A1482" s="12" t="s">
        <v>8219</v>
      </c>
      <c r="B1482">
        <v>33</v>
      </c>
      <c r="K1482" s="11" t="s">
        <v>8394</v>
      </c>
      <c r="L1482">
        <v>1</v>
      </c>
    </row>
    <row r="1483" spans="1:12" x14ac:dyDescent="0.3">
      <c r="A1483" s="12" t="s">
        <v>8219</v>
      </c>
      <c r="B1483">
        <v>108</v>
      </c>
      <c r="K1483" s="11" t="s">
        <v>8394</v>
      </c>
      <c r="L1483">
        <v>0</v>
      </c>
    </row>
    <row r="1484" spans="1:12" x14ac:dyDescent="0.3">
      <c r="A1484" s="12" t="s">
        <v>8219</v>
      </c>
      <c r="B1484">
        <v>20</v>
      </c>
      <c r="K1484" s="11" t="s">
        <v>8394</v>
      </c>
      <c r="L1484">
        <v>0</v>
      </c>
    </row>
    <row r="1485" spans="1:12" x14ac:dyDescent="0.3">
      <c r="A1485" s="12" t="s">
        <v>8219</v>
      </c>
      <c r="B1485">
        <v>98</v>
      </c>
      <c r="K1485" s="11" t="s">
        <v>8394</v>
      </c>
      <c r="L1485">
        <v>3</v>
      </c>
    </row>
    <row r="1486" spans="1:12" x14ac:dyDescent="0.3">
      <c r="A1486" s="12" t="s">
        <v>8219</v>
      </c>
      <c r="B1486">
        <v>196</v>
      </c>
      <c r="K1486" s="11" t="s">
        <v>8394</v>
      </c>
      <c r="L1486">
        <v>11</v>
      </c>
    </row>
    <row r="1487" spans="1:12" x14ac:dyDescent="0.3">
      <c r="A1487" s="12" t="s">
        <v>8219</v>
      </c>
      <c r="B1487">
        <v>39</v>
      </c>
      <c r="K1487" s="11" t="s">
        <v>8394</v>
      </c>
      <c r="L1487">
        <v>6</v>
      </c>
    </row>
    <row r="1488" spans="1:12" x14ac:dyDescent="0.3">
      <c r="A1488" s="12" t="s">
        <v>8219</v>
      </c>
      <c r="B1488">
        <v>128</v>
      </c>
      <c r="K1488" s="11" t="s">
        <v>8394</v>
      </c>
      <c r="L1488">
        <v>0</v>
      </c>
    </row>
    <row r="1489" spans="1:12" x14ac:dyDescent="0.3">
      <c r="A1489" s="12" t="s">
        <v>8219</v>
      </c>
      <c r="B1489">
        <v>71</v>
      </c>
      <c r="K1489" s="11" t="s">
        <v>8394</v>
      </c>
      <c r="L1489">
        <v>67</v>
      </c>
    </row>
    <row r="1490" spans="1:12" x14ac:dyDescent="0.3">
      <c r="A1490" s="12" t="s">
        <v>8219</v>
      </c>
      <c r="B1490">
        <v>47</v>
      </c>
      <c r="K1490" s="11" t="s">
        <v>8394</v>
      </c>
      <c r="L1490">
        <v>23</v>
      </c>
    </row>
    <row r="1491" spans="1:12" x14ac:dyDescent="0.3">
      <c r="A1491" s="12" t="s">
        <v>8219</v>
      </c>
      <c r="B1491">
        <v>17</v>
      </c>
      <c r="K1491" s="11" t="s">
        <v>8394</v>
      </c>
      <c r="L1491">
        <v>72</v>
      </c>
    </row>
    <row r="1492" spans="1:12" x14ac:dyDescent="0.3">
      <c r="A1492" s="12" t="s">
        <v>8219</v>
      </c>
      <c r="B1492">
        <v>91</v>
      </c>
      <c r="K1492" s="11" t="s">
        <v>8394</v>
      </c>
      <c r="L1492">
        <v>2</v>
      </c>
    </row>
    <row r="1493" spans="1:12" x14ac:dyDescent="0.3">
      <c r="A1493" s="12" t="s">
        <v>8219</v>
      </c>
      <c r="B1493">
        <v>43</v>
      </c>
      <c r="K1493" s="11" t="s">
        <v>8394</v>
      </c>
      <c r="L1493">
        <v>15</v>
      </c>
    </row>
    <row r="1494" spans="1:12" x14ac:dyDescent="0.3">
      <c r="A1494" s="12" t="s">
        <v>8219</v>
      </c>
      <c r="B1494">
        <v>17</v>
      </c>
      <c r="K1494" s="11" t="s">
        <v>8394</v>
      </c>
      <c r="L1494">
        <v>1</v>
      </c>
    </row>
    <row r="1495" spans="1:12" x14ac:dyDescent="0.3">
      <c r="A1495" s="12" t="s">
        <v>8219</v>
      </c>
      <c r="B1495">
        <v>33</v>
      </c>
      <c r="K1495" s="11" t="s">
        <v>8394</v>
      </c>
      <c r="L1495">
        <v>2</v>
      </c>
    </row>
    <row r="1496" spans="1:12" x14ac:dyDescent="0.3">
      <c r="A1496" s="12" t="s">
        <v>8219</v>
      </c>
      <c r="B1496">
        <v>87</v>
      </c>
      <c r="K1496" s="11" t="s">
        <v>8394</v>
      </c>
      <c r="L1496">
        <v>7</v>
      </c>
    </row>
    <row r="1497" spans="1:12" x14ac:dyDescent="0.3">
      <c r="A1497" s="12" t="s">
        <v>8219</v>
      </c>
      <c r="B1497">
        <v>113</v>
      </c>
      <c r="K1497" s="11" t="s">
        <v>8394</v>
      </c>
      <c r="L1497">
        <v>16</v>
      </c>
    </row>
    <row r="1498" spans="1:12" x14ac:dyDescent="0.3">
      <c r="A1498" s="12" t="s">
        <v>8219</v>
      </c>
      <c r="B1498">
        <v>14</v>
      </c>
      <c r="K1498" s="11" t="s">
        <v>8394</v>
      </c>
      <c r="L1498">
        <v>117</v>
      </c>
    </row>
    <row r="1499" spans="1:12" x14ac:dyDescent="0.3">
      <c r="A1499" s="12" t="s">
        <v>8219</v>
      </c>
      <c r="B1499">
        <v>30</v>
      </c>
      <c r="K1499" s="11" t="s">
        <v>8394</v>
      </c>
      <c r="L1499">
        <v>2</v>
      </c>
    </row>
    <row r="1500" spans="1:12" x14ac:dyDescent="0.3">
      <c r="A1500" s="12" t="s">
        <v>8219</v>
      </c>
      <c r="B1500">
        <v>16</v>
      </c>
      <c r="K1500" s="11" t="s">
        <v>8394</v>
      </c>
      <c r="L1500">
        <v>7</v>
      </c>
    </row>
    <row r="1501" spans="1:12" x14ac:dyDescent="0.3">
      <c r="A1501" s="12" t="s">
        <v>8219</v>
      </c>
      <c r="B1501">
        <v>46</v>
      </c>
      <c r="K1501" s="11" t="s">
        <v>8394</v>
      </c>
      <c r="L1501">
        <v>3</v>
      </c>
    </row>
    <row r="1502" spans="1:12" x14ac:dyDescent="0.3">
      <c r="A1502" s="12" t="s">
        <v>8219</v>
      </c>
      <c r="B1502">
        <v>24</v>
      </c>
      <c r="K1502" s="11" t="s">
        <v>8394</v>
      </c>
      <c r="L1502">
        <v>20</v>
      </c>
    </row>
    <row r="1503" spans="1:12" x14ac:dyDescent="0.3">
      <c r="A1503" s="12" t="s">
        <v>8219</v>
      </c>
      <c r="B1503">
        <v>97</v>
      </c>
      <c r="K1503" s="11" t="s">
        <v>8394</v>
      </c>
      <c r="L1503">
        <v>50</v>
      </c>
    </row>
    <row r="1504" spans="1:12" x14ac:dyDescent="0.3">
      <c r="A1504" s="12" t="s">
        <v>8219</v>
      </c>
      <c r="B1504">
        <v>59</v>
      </c>
      <c r="K1504" s="11" t="s">
        <v>8394</v>
      </c>
      <c r="L1504">
        <v>2</v>
      </c>
    </row>
    <row r="1505" spans="1:12" x14ac:dyDescent="0.3">
      <c r="A1505" s="12" t="s">
        <v>8219</v>
      </c>
      <c r="B1505">
        <v>1095</v>
      </c>
      <c r="K1505" s="11" t="s">
        <v>8394</v>
      </c>
      <c r="L1505">
        <v>3</v>
      </c>
    </row>
    <row r="1506" spans="1:12" x14ac:dyDescent="0.3">
      <c r="A1506" s="12" t="s">
        <v>8219</v>
      </c>
      <c r="B1506">
        <v>218</v>
      </c>
      <c r="K1506" s="11" t="s">
        <v>8394</v>
      </c>
      <c r="L1506">
        <v>27</v>
      </c>
    </row>
    <row r="1507" spans="1:12" x14ac:dyDescent="0.3">
      <c r="A1507" s="12" t="s">
        <v>8219</v>
      </c>
      <c r="B1507">
        <v>111</v>
      </c>
      <c r="K1507" s="11" t="s">
        <v>8394</v>
      </c>
      <c r="L1507">
        <v>7</v>
      </c>
    </row>
    <row r="1508" spans="1:12" x14ac:dyDescent="0.3">
      <c r="A1508" s="12" t="s">
        <v>8219</v>
      </c>
      <c r="B1508">
        <v>56</v>
      </c>
      <c r="K1508" s="11" t="s">
        <v>8394</v>
      </c>
      <c r="L1508">
        <v>5</v>
      </c>
    </row>
    <row r="1509" spans="1:12" x14ac:dyDescent="0.3">
      <c r="A1509" s="12" t="s">
        <v>8219</v>
      </c>
      <c r="B1509">
        <v>265</v>
      </c>
      <c r="K1509" s="11" t="s">
        <v>8394</v>
      </c>
      <c r="L1509">
        <v>0</v>
      </c>
    </row>
    <row r="1510" spans="1:12" x14ac:dyDescent="0.3">
      <c r="A1510" s="12" t="s">
        <v>8219</v>
      </c>
      <c r="B1510">
        <v>28</v>
      </c>
      <c r="K1510" s="11" t="s">
        <v>8394</v>
      </c>
      <c r="L1510">
        <v>3</v>
      </c>
    </row>
    <row r="1511" spans="1:12" x14ac:dyDescent="0.3">
      <c r="A1511" s="12" t="s">
        <v>8219</v>
      </c>
      <c r="B1511">
        <v>364</v>
      </c>
      <c r="K1511" s="11" t="s">
        <v>8394</v>
      </c>
      <c r="L1511">
        <v>6</v>
      </c>
    </row>
    <row r="1512" spans="1:12" x14ac:dyDescent="0.3">
      <c r="A1512" s="12" t="s">
        <v>8219</v>
      </c>
      <c r="B1512">
        <v>27</v>
      </c>
      <c r="K1512" s="11" t="s">
        <v>8394</v>
      </c>
      <c r="L1512">
        <v>9</v>
      </c>
    </row>
    <row r="1513" spans="1:12" x14ac:dyDescent="0.3">
      <c r="A1513" s="12" t="s">
        <v>8219</v>
      </c>
      <c r="B1513">
        <v>93</v>
      </c>
      <c r="K1513" s="11" t="s">
        <v>8394</v>
      </c>
      <c r="L1513">
        <v>3</v>
      </c>
    </row>
    <row r="1514" spans="1:12" x14ac:dyDescent="0.3">
      <c r="A1514" s="12" t="s">
        <v>8219</v>
      </c>
      <c r="B1514">
        <v>64</v>
      </c>
      <c r="K1514" s="11" t="s">
        <v>8394</v>
      </c>
      <c r="L1514">
        <v>2</v>
      </c>
    </row>
    <row r="1515" spans="1:12" x14ac:dyDescent="0.3">
      <c r="A1515" s="12" t="s">
        <v>8219</v>
      </c>
      <c r="B1515">
        <v>22</v>
      </c>
      <c r="K1515" s="11" t="s">
        <v>8394</v>
      </c>
      <c r="L1515">
        <v>3</v>
      </c>
    </row>
    <row r="1516" spans="1:12" x14ac:dyDescent="0.3">
      <c r="A1516" s="12" t="s">
        <v>8219</v>
      </c>
      <c r="B1516">
        <v>59</v>
      </c>
      <c r="K1516" s="11" t="s">
        <v>8394</v>
      </c>
      <c r="L1516">
        <v>45</v>
      </c>
    </row>
    <row r="1517" spans="1:12" x14ac:dyDescent="0.3">
      <c r="A1517" s="12" t="s">
        <v>8219</v>
      </c>
      <c r="B1517">
        <v>249</v>
      </c>
      <c r="K1517" s="11" t="s">
        <v>8394</v>
      </c>
      <c r="L1517">
        <v>9</v>
      </c>
    </row>
    <row r="1518" spans="1:12" x14ac:dyDescent="0.3">
      <c r="A1518" s="12" t="s">
        <v>8219</v>
      </c>
      <c r="B1518">
        <v>392</v>
      </c>
      <c r="K1518" s="11" t="s">
        <v>8394</v>
      </c>
      <c r="L1518">
        <v>9</v>
      </c>
    </row>
    <row r="1519" spans="1:12" x14ac:dyDescent="0.3">
      <c r="A1519" s="12" t="s">
        <v>8219</v>
      </c>
      <c r="B1519">
        <v>115</v>
      </c>
      <c r="K1519" s="11" t="s">
        <v>8394</v>
      </c>
      <c r="L1519">
        <v>21</v>
      </c>
    </row>
    <row r="1520" spans="1:12" x14ac:dyDescent="0.3">
      <c r="A1520" s="12" t="s">
        <v>8219</v>
      </c>
      <c r="B1520">
        <v>433</v>
      </c>
      <c r="K1520" s="11" t="s">
        <v>8394</v>
      </c>
      <c r="L1520">
        <v>17</v>
      </c>
    </row>
    <row r="1521" spans="1:12" x14ac:dyDescent="0.3">
      <c r="A1521" s="12" t="s">
        <v>8219</v>
      </c>
      <c r="B1521">
        <v>20</v>
      </c>
      <c r="K1521" s="11" t="s">
        <v>8394</v>
      </c>
      <c r="L1521">
        <v>1</v>
      </c>
    </row>
    <row r="1522" spans="1:12" x14ac:dyDescent="0.3">
      <c r="A1522" s="12" t="s">
        <v>8219</v>
      </c>
      <c r="B1522">
        <v>8</v>
      </c>
      <c r="K1522" s="11" t="s">
        <v>8394</v>
      </c>
      <c r="L1522">
        <v>1</v>
      </c>
    </row>
    <row r="1523" spans="1:12" x14ac:dyDescent="0.3">
      <c r="A1523" s="12" t="s">
        <v>8219</v>
      </c>
      <c r="B1523">
        <v>175</v>
      </c>
      <c r="K1523" s="11" t="s">
        <v>8394</v>
      </c>
      <c r="L1523">
        <v>14</v>
      </c>
    </row>
    <row r="1524" spans="1:12" x14ac:dyDescent="0.3">
      <c r="A1524" s="12" t="s">
        <v>8219</v>
      </c>
      <c r="B1524">
        <v>104</v>
      </c>
      <c r="K1524" s="11" t="s">
        <v>8394</v>
      </c>
      <c r="L1524">
        <v>42</v>
      </c>
    </row>
    <row r="1525" spans="1:12" x14ac:dyDescent="0.3">
      <c r="A1525" s="12" t="s">
        <v>8219</v>
      </c>
      <c r="B1525">
        <v>17</v>
      </c>
      <c r="K1525" s="11" t="s">
        <v>8394</v>
      </c>
      <c r="L1525">
        <v>27</v>
      </c>
    </row>
    <row r="1526" spans="1:12" x14ac:dyDescent="0.3">
      <c r="A1526" s="12" t="s">
        <v>8219</v>
      </c>
      <c r="B1526">
        <v>277</v>
      </c>
      <c r="K1526" s="11" t="s">
        <v>8394</v>
      </c>
      <c r="L1526">
        <v>5</v>
      </c>
    </row>
    <row r="1527" spans="1:12" x14ac:dyDescent="0.3">
      <c r="A1527" s="12" t="s">
        <v>8219</v>
      </c>
      <c r="B1527">
        <v>118</v>
      </c>
      <c r="K1527" s="11" t="s">
        <v>8394</v>
      </c>
      <c r="L1527">
        <v>13</v>
      </c>
    </row>
    <row r="1528" spans="1:12" x14ac:dyDescent="0.3">
      <c r="A1528" s="12" t="s">
        <v>8219</v>
      </c>
      <c r="B1528">
        <v>97</v>
      </c>
      <c r="K1528" s="11" t="s">
        <v>8394</v>
      </c>
      <c r="L1528">
        <v>12</v>
      </c>
    </row>
    <row r="1529" spans="1:12" x14ac:dyDescent="0.3">
      <c r="A1529" s="12" t="s">
        <v>8219</v>
      </c>
      <c r="B1529">
        <v>20</v>
      </c>
      <c r="K1529" s="11" t="s">
        <v>8394</v>
      </c>
      <c r="L1529">
        <v>90</v>
      </c>
    </row>
    <row r="1530" spans="1:12" x14ac:dyDescent="0.3">
      <c r="A1530" s="12" t="s">
        <v>8219</v>
      </c>
      <c r="B1530">
        <v>26</v>
      </c>
      <c r="K1530" s="11" t="s">
        <v>8394</v>
      </c>
      <c r="L1530">
        <v>2</v>
      </c>
    </row>
    <row r="1531" spans="1:12" x14ac:dyDescent="0.3">
      <c r="A1531" s="12" t="s">
        <v>8219</v>
      </c>
      <c r="B1531">
        <v>128</v>
      </c>
      <c r="K1531" s="11" t="s">
        <v>8394</v>
      </c>
      <c r="L1531">
        <v>5</v>
      </c>
    </row>
    <row r="1532" spans="1:12" x14ac:dyDescent="0.3">
      <c r="A1532" s="12" t="s">
        <v>8219</v>
      </c>
      <c r="B1532">
        <v>15</v>
      </c>
      <c r="K1532" s="11" t="s">
        <v>8394</v>
      </c>
      <c r="L1532">
        <v>31</v>
      </c>
    </row>
    <row r="1533" spans="1:12" x14ac:dyDescent="0.3">
      <c r="A1533" s="12" t="s">
        <v>8219</v>
      </c>
      <c r="B1533">
        <v>25</v>
      </c>
      <c r="K1533" s="11" t="s">
        <v>8394</v>
      </c>
      <c r="L1533">
        <v>4</v>
      </c>
    </row>
    <row r="1534" spans="1:12" x14ac:dyDescent="0.3">
      <c r="A1534" s="12" t="s">
        <v>8219</v>
      </c>
      <c r="B1534">
        <v>55</v>
      </c>
      <c r="K1534" s="11" t="s">
        <v>8394</v>
      </c>
      <c r="L1534">
        <v>29</v>
      </c>
    </row>
    <row r="1535" spans="1:12" x14ac:dyDescent="0.3">
      <c r="A1535" s="12" t="s">
        <v>8219</v>
      </c>
      <c r="B1535">
        <v>107</v>
      </c>
      <c r="K1535" s="11" t="s">
        <v>8394</v>
      </c>
      <c r="L1535">
        <v>2</v>
      </c>
    </row>
    <row r="1536" spans="1:12" x14ac:dyDescent="0.3">
      <c r="A1536" s="12" t="s">
        <v>8219</v>
      </c>
      <c r="B1536">
        <v>557</v>
      </c>
      <c r="K1536" s="11" t="s">
        <v>8394</v>
      </c>
      <c r="L1536">
        <v>114</v>
      </c>
    </row>
    <row r="1537" spans="1:12" x14ac:dyDescent="0.3">
      <c r="A1537" s="12" t="s">
        <v>8219</v>
      </c>
      <c r="B1537">
        <v>40</v>
      </c>
      <c r="K1537" s="11" t="s">
        <v>8394</v>
      </c>
      <c r="L1537">
        <v>1</v>
      </c>
    </row>
    <row r="1538" spans="1:12" x14ac:dyDescent="0.3">
      <c r="A1538" s="12" t="s">
        <v>8219</v>
      </c>
      <c r="B1538">
        <v>36</v>
      </c>
      <c r="K1538" s="11" t="s">
        <v>8394</v>
      </c>
      <c r="L1538">
        <v>76</v>
      </c>
    </row>
    <row r="1539" spans="1:12" x14ac:dyDescent="0.3">
      <c r="A1539" s="12" t="s">
        <v>8219</v>
      </c>
      <c r="B1539">
        <v>159</v>
      </c>
      <c r="K1539" s="11" t="s">
        <v>8394</v>
      </c>
      <c r="L1539">
        <v>9</v>
      </c>
    </row>
    <row r="1540" spans="1:12" x14ac:dyDescent="0.3">
      <c r="A1540" s="12" t="s">
        <v>8219</v>
      </c>
      <c r="B1540">
        <v>41</v>
      </c>
      <c r="K1540" s="11" t="s">
        <v>8394</v>
      </c>
      <c r="L1540">
        <v>37</v>
      </c>
    </row>
    <row r="1541" spans="1:12" x14ac:dyDescent="0.3">
      <c r="A1541" s="12" t="s">
        <v>8219</v>
      </c>
      <c r="B1541">
        <v>226</v>
      </c>
      <c r="K1541" s="11" t="s">
        <v>8394</v>
      </c>
      <c r="L1541">
        <v>0</v>
      </c>
    </row>
    <row r="1542" spans="1:12" x14ac:dyDescent="0.3">
      <c r="A1542" s="12" t="s">
        <v>8219</v>
      </c>
      <c r="B1542">
        <v>30</v>
      </c>
      <c r="K1542" s="11" t="s">
        <v>8394</v>
      </c>
      <c r="L1542">
        <v>1</v>
      </c>
    </row>
    <row r="1543" spans="1:12" x14ac:dyDescent="0.3">
      <c r="A1543" s="12" t="s">
        <v>8219</v>
      </c>
      <c r="B1543">
        <v>103</v>
      </c>
      <c r="K1543" s="11" t="s">
        <v>8394</v>
      </c>
      <c r="L1543">
        <v>10</v>
      </c>
    </row>
    <row r="1544" spans="1:12" x14ac:dyDescent="0.3">
      <c r="A1544" s="12" t="s">
        <v>8219</v>
      </c>
      <c r="B1544">
        <v>62</v>
      </c>
      <c r="K1544" s="11" t="s">
        <v>8394</v>
      </c>
      <c r="L1544">
        <v>1</v>
      </c>
    </row>
    <row r="1545" spans="1:12" x14ac:dyDescent="0.3">
      <c r="A1545" s="12" t="s">
        <v>8219</v>
      </c>
      <c r="B1545">
        <v>6</v>
      </c>
      <c r="K1545" s="11" t="s">
        <v>8394</v>
      </c>
      <c r="L1545">
        <v>2</v>
      </c>
    </row>
    <row r="1546" spans="1:12" x14ac:dyDescent="0.3">
      <c r="A1546" s="12" t="s">
        <v>8219</v>
      </c>
      <c r="B1546">
        <v>182</v>
      </c>
      <c r="K1546" s="11" t="s">
        <v>8394</v>
      </c>
      <c r="L1546">
        <v>1</v>
      </c>
    </row>
    <row r="1547" spans="1:12" x14ac:dyDescent="0.3">
      <c r="A1547" s="12" t="s">
        <v>8219</v>
      </c>
      <c r="B1547">
        <v>145</v>
      </c>
      <c r="K1547" s="11" t="s">
        <v>8394</v>
      </c>
      <c r="L1547">
        <v>10</v>
      </c>
    </row>
    <row r="1548" spans="1:12" x14ac:dyDescent="0.3">
      <c r="A1548" s="12" t="s">
        <v>8219</v>
      </c>
      <c r="B1548">
        <v>25</v>
      </c>
      <c r="K1548" s="11" t="s">
        <v>8394</v>
      </c>
      <c r="L1548">
        <v>9</v>
      </c>
    </row>
    <row r="1549" spans="1:12" x14ac:dyDescent="0.3">
      <c r="A1549" s="12" t="s">
        <v>8219</v>
      </c>
      <c r="B1549">
        <v>320</v>
      </c>
      <c r="K1549" s="11" t="s">
        <v>8394</v>
      </c>
      <c r="L1549">
        <v>19</v>
      </c>
    </row>
    <row r="1550" spans="1:12" x14ac:dyDescent="0.3">
      <c r="A1550" s="12" t="s">
        <v>8219</v>
      </c>
      <c r="B1550">
        <v>99</v>
      </c>
      <c r="K1550" s="11" t="s">
        <v>8394</v>
      </c>
      <c r="L1550">
        <v>0</v>
      </c>
    </row>
    <row r="1551" spans="1:12" x14ac:dyDescent="0.3">
      <c r="A1551" s="12" t="s">
        <v>8219</v>
      </c>
      <c r="B1551">
        <v>348</v>
      </c>
      <c r="K1551" s="11" t="s">
        <v>8394</v>
      </c>
      <c r="L1551">
        <v>4</v>
      </c>
    </row>
    <row r="1552" spans="1:12" x14ac:dyDescent="0.3">
      <c r="A1552" s="12" t="s">
        <v>8219</v>
      </c>
      <c r="B1552">
        <v>41</v>
      </c>
      <c r="K1552" s="11" t="s">
        <v>8394</v>
      </c>
      <c r="L1552">
        <v>8</v>
      </c>
    </row>
    <row r="1553" spans="1:12" x14ac:dyDescent="0.3">
      <c r="A1553" s="12" t="s">
        <v>8219</v>
      </c>
      <c r="B1553">
        <v>29</v>
      </c>
      <c r="K1553" s="11" t="s">
        <v>8394</v>
      </c>
      <c r="L1553">
        <v>24</v>
      </c>
    </row>
    <row r="1554" spans="1:12" x14ac:dyDescent="0.3">
      <c r="A1554" s="12" t="s">
        <v>8219</v>
      </c>
      <c r="B1554">
        <v>25</v>
      </c>
      <c r="K1554" s="11" t="s">
        <v>8394</v>
      </c>
      <c r="L1554">
        <v>0</v>
      </c>
    </row>
    <row r="1555" spans="1:12" x14ac:dyDescent="0.3">
      <c r="A1555" s="12" t="s">
        <v>8219</v>
      </c>
      <c r="B1555">
        <v>23</v>
      </c>
      <c r="K1555" s="11" t="s">
        <v>8394</v>
      </c>
      <c r="L1555">
        <v>39</v>
      </c>
    </row>
    <row r="1556" spans="1:12" x14ac:dyDescent="0.3">
      <c r="A1556" s="12" t="s">
        <v>8219</v>
      </c>
      <c r="B1556">
        <v>1260</v>
      </c>
      <c r="K1556" s="11" t="s">
        <v>8394</v>
      </c>
      <c r="L1556">
        <v>6</v>
      </c>
    </row>
    <row r="1557" spans="1:12" x14ac:dyDescent="0.3">
      <c r="A1557" s="12" t="s">
        <v>8219</v>
      </c>
      <c r="B1557">
        <v>307</v>
      </c>
      <c r="K1557" s="11" t="s">
        <v>8394</v>
      </c>
      <c r="L1557">
        <v>4</v>
      </c>
    </row>
    <row r="1558" spans="1:12" x14ac:dyDescent="0.3">
      <c r="A1558" s="12" t="s">
        <v>8219</v>
      </c>
      <c r="B1558">
        <v>329</v>
      </c>
      <c r="K1558" s="11" t="s">
        <v>8394</v>
      </c>
      <c r="L1558">
        <v>3</v>
      </c>
    </row>
    <row r="1559" spans="1:12" x14ac:dyDescent="0.3">
      <c r="A1559" s="12" t="s">
        <v>8219</v>
      </c>
      <c r="B1559">
        <v>32</v>
      </c>
      <c r="K1559" s="11" t="s">
        <v>8394</v>
      </c>
      <c r="L1559">
        <v>53</v>
      </c>
    </row>
    <row r="1560" spans="1:12" x14ac:dyDescent="0.3">
      <c r="A1560" s="12" t="s">
        <v>8219</v>
      </c>
      <c r="B1560">
        <v>27</v>
      </c>
      <c r="K1560" s="11" t="s">
        <v>8394</v>
      </c>
      <c r="L1560">
        <v>1</v>
      </c>
    </row>
    <row r="1561" spans="1:12" x14ac:dyDescent="0.3">
      <c r="A1561" s="12" t="s">
        <v>8219</v>
      </c>
      <c r="B1561">
        <v>236</v>
      </c>
      <c r="K1561" s="11" t="s">
        <v>8394</v>
      </c>
      <c r="L1561">
        <v>2</v>
      </c>
    </row>
    <row r="1562" spans="1:12" x14ac:dyDescent="0.3">
      <c r="A1562" s="12" t="s">
        <v>8219</v>
      </c>
      <c r="B1562">
        <v>42</v>
      </c>
      <c r="K1562" s="11" t="s">
        <v>8394</v>
      </c>
      <c r="L1562">
        <v>25</v>
      </c>
    </row>
    <row r="1563" spans="1:12" x14ac:dyDescent="0.3">
      <c r="A1563" s="12" t="s">
        <v>8219</v>
      </c>
      <c r="B1563">
        <v>95</v>
      </c>
      <c r="K1563" s="11" t="s">
        <v>8394</v>
      </c>
      <c r="L1563">
        <v>6</v>
      </c>
    </row>
    <row r="1564" spans="1:12" x14ac:dyDescent="0.3">
      <c r="A1564" s="12" t="s">
        <v>8219</v>
      </c>
      <c r="B1564">
        <v>37</v>
      </c>
      <c r="K1564" s="11" t="s">
        <v>8394</v>
      </c>
      <c r="L1564">
        <v>0</v>
      </c>
    </row>
    <row r="1565" spans="1:12" x14ac:dyDescent="0.3">
      <c r="A1565" s="12" t="s">
        <v>8219</v>
      </c>
      <c r="B1565">
        <v>128</v>
      </c>
      <c r="K1565" s="11" t="s">
        <v>8394</v>
      </c>
      <c r="L1565">
        <v>12</v>
      </c>
    </row>
    <row r="1566" spans="1:12" x14ac:dyDescent="0.3">
      <c r="A1566" s="12" t="s">
        <v>8219</v>
      </c>
      <c r="B1566">
        <v>156</v>
      </c>
      <c r="K1566" s="11" t="s">
        <v>8394</v>
      </c>
      <c r="L1566">
        <v>0</v>
      </c>
    </row>
    <row r="1567" spans="1:12" x14ac:dyDescent="0.3">
      <c r="A1567" s="12" t="s">
        <v>8219</v>
      </c>
      <c r="B1567">
        <v>64</v>
      </c>
      <c r="K1567" s="11" t="s">
        <v>8394</v>
      </c>
      <c r="L1567">
        <v>36</v>
      </c>
    </row>
    <row r="1568" spans="1:12" x14ac:dyDescent="0.3">
      <c r="A1568" s="12" t="s">
        <v>8219</v>
      </c>
      <c r="B1568">
        <v>58</v>
      </c>
      <c r="K1568" s="11" t="s">
        <v>8394</v>
      </c>
      <c r="L1568">
        <v>0</v>
      </c>
    </row>
    <row r="1569" spans="1:12" x14ac:dyDescent="0.3">
      <c r="A1569" s="12" t="s">
        <v>8219</v>
      </c>
      <c r="B1569">
        <v>20</v>
      </c>
      <c r="K1569" s="11" t="s">
        <v>8394</v>
      </c>
      <c r="L1569">
        <v>2</v>
      </c>
    </row>
    <row r="1570" spans="1:12" x14ac:dyDescent="0.3">
      <c r="A1570" s="12" t="s">
        <v>8219</v>
      </c>
      <c r="B1570">
        <v>47</v>
      </c>
      <c r="K1570" s="11" t="s">
        <v>8394</v>
      </c>
      <c r="L1570">
        <v>1</v>
      </c>
    </row>
    <row r="1571" spans="1:12" x14ac:dyDescent="0.3">
      <c r="A1571" s="12" t="s">
        <v>8219</v>
      </c>
      <c r="B1571">
        <v>54</v>
      </c>
      <c r="K1571" s="11" t="s">
        <v>8394</v>
      </c>
      <c r="L1571">
        <v>59</v>
      </c>
    </row>
    <row r="1572" spans="1:12" x14ac:dyDescent="0.3">
      <c r="A1572" s="12" t="s">
        <v>8219</v>
      </c>
      <c r="B1572">
        <v>9</v>
      </c>
      <c r="K1572" s="11" t="s">
        <v>8394</v>
      </c>
      <c r="L1572">
        <v>1</v>
      </c>
    </row>
    <row r="1573" spans="1:12" x14ac:dyDescent="0.3">
      <c r="A1573" s="12" t="s">
        <v>8219</v>
      </c>
      <c r="B1573">
        <v>213</v>
      </c>
      <c r="K1573" s="11" t="s">
        <v>8394</v>
      </c>
      <c r="L1573">
        <v>31</v>
      </c>
    </row>
    <row r="1574" spans="1:12" x14ac:dyDescent="0.3">
      <c r="A1574" s="12" t="s">
        <v>8219</v>
      </c>
      <c r="B1574">
        <v>57</v>
      </c>
      <c r="K1574" s="11" t="s">
        <v>8394</v>
      </c>
      <c r="L1574">
        <v>18</v>
      </c>
    </row>
    <row r="1575" spans="1:12" x14ac:dyDescent="0.3">
      <c r="A1575" s="12" t="s">
        <v>8219</v>
      </c>
      <c r="B1575">
        <v>25</v>
      </c>
      <c r="K1575" s="11" t="s">
        <v>8394</v>
      </c>
      <c r="L1575">
        <v>10</v>
      </c>
    </row>
    <row r="1576" spans="1:12" x14ac:dyDescent="0.3">
      <c r="A1576" s="12" t="s">
        <v>8219</v>
      </c>
      <c r="B1576">
        <v>104</v>
      </c>
      <c r="K1576" s="11" t="s">
        <v>8394</v>
      </c>
      <c r="L1576">
        <v>0</v>
      </c>
    </row>
    <row r="1577" spans="1:12" x14ac:dyDescent="0.3">
      <c r="A1577" s="12" t="s">
        <v>8219</v>
      </c>
      <c r="B1577">
        <v>34</v>
      </c>
      <c r="K1577" s="11" t="s">
        <v>8394</v>
      </c>
      <c r="L1577">
        <v>14</v>
      </c>
    </row>
    <row r="1578" spans="1:12" x14ac:dyDescent="0.3">
      <c r="A1578" s="12" t="s">
        <v>8219</v>
      </c>
      <c r="B1578">
        <v>67</v>
      </c>
      <c r="K1578" s="11" t="s">
        <v>8394</v>
      </c>
      <c r="L1578">
        <v>2</v>
      </c>
    </row>
    <row r="1579" spans="1:12" x14ac:dyDescent="0.3">
      <c r="A1579" s="12" t="s">
        <v>8219</v>
      </c>
      <c r="B1579">
        <v>241</v>
      </c>
      <c r="K1579" s="11" t="s">
        <v>8394</v>
      </c>
      <c r="L1579">
        <v>1</v>
      </c>
    </row>
    <row r="1580" spans="1:12" x14ac:dyDescent="0.3">
      <c r="A1580" s="12" t="s">
        <v>8219</v>
      </c>
      <c r="B1580">
        <v>123</v>
      </c>
      <c r="K1580" s="11" t="s">
        <v>8394</v>
      </c>
      <c r="L1580">
        <v>3</v>
      </c>
    </row>
    <row r="1581" spans="1:12" x14ac:dyDescent="0.3">
      <c r="A1581" s="12" t="s">
        <v>8219</v>
      </c>
      <c r="B1581">
        <v>302</v>
      </c>
      <c r="K1581" s="11" t="s">
        <v>8394</v>
      </c>
      <c r="L1581">
        <v>0</v>
      </c>
    </row>
    <row r="1582" spans="1:12" x14ac:dyDescent="0.3">
      <c r="A1582" s="12" t="s">
        <v>8219</v>
      </c>
      <c r="B1582">
        <v>89</v>
      </c>
      <c r="K1582" s="11" t="s">
        <v>8394</v>
      </c>
      <c r="L1582">
        <v>2</v>
      </c>
    </row>
    <row r="1583" spans="1:12" x14ac:dyDescent="0.3">
      <c r="A1583" s="12" t="s">
        <v>8219</v>
      </c>
      <c r="B1583">
        <v>41</v>
      </c>
      <c r="K1583" s="11" t="s">
        <v>8394</v>
      </c>
      <c r="L1583">
        <v>0</v>
      </c>
    </row>
    <row r="1584" spans="1:12" x14ac:dyDescent="0.3">
      <c r="A1584" s="12" t="s">
        <v>8219</v>
      </c>
      <c r="B1584">
        <v>69</v>
      </c>
      <c r="K1584" s="11" t="s">
        <v>8394</v>
      </c>
      <c r="L1584">
        <v>12</v>
      </c>
    </row>
    <row r="1585" spans="1:12" x14ac:dyDescent="0.3">
      <c r="A1585" s="12" t="s">
        <v>8219</v>
      </c>
      <c r="B1585">
        <v>52</v>
      </c>
      <c r="K1585" s="11" t="s">
        <v>8394</v>
      </c>
      <c r="L1585">
        <v>1</v>
      </c>
    </row>
    <row r="1586" spans="1:12" x14ac:dyDescent="0.3">
      <c r="A1586" s="12" t="s">
        <v>8219</v>
      </c>
      <c r="B1586">
        <v>57</v>
      </c>
      <c r="K1586" s="11" t="s">
        <v>8394</v>
      </c>
      <c r="L1586">
        <v>8</v>
      </c>
    </row>
    <row r="1587" spans="1:12" x14ac:dyDescent="0.3">
      <c r="A1587" s="12" t="s">
        <v>8219</v>
      </c>
      <c r="B1587">
        <v>74</v>
      </c>
      <c r="K1587" s="11" t="s">
        <v>8394</v>
      </c>
      <c r="L1587">
        <v>2</v>
      </c>
    </row>
    <row r="1588" spans="1:12" x14ac:dyDescent="0.3">
      <c r="A1588" s="12" t="s">
        <v>8219</v>
      </c>
      <c r="B1588">
        <v>63</v>
      </c>
      <c r="K1588" s="11" t="s">
        <v>8394</v>
      </c>
      <c r="L1588">
        <v>31</v>
      </c>
    </row>
    <row r="1589" spans="1:12" x14ac:dyDescent="0.3">
      <c r="A1589" s="12" t="s">
        <v>8219</v>
      </c>
      <c r="B1589">
        <v>72</v>
      </c>
      <c r="K1589" s="11" t="s">
        <v>8394</v>
      </c>
      <c r="L1589">
        <v>5</v>
      </c>
    </row>
    <row r="1590" spans="1:12" x14ac:dyDescent="0.3">
      <c r="A1590" s="12" t="s">
        <v>8219</v>
      </c>
      <c r="B1590">
        <v>71</v>
      </c>
      <c r="K1590" s="11" t="s">
        <v>8394</v>
      </c>
      <c r="L1590">
        <v>1</v>
      </c>
    </row>
    <row r="1591" spans="1:12" x14ac:dyDescent="0.3">
      <c r="A1591" s="12" t="s">
        <v>8219</v>
      </c>
      <c r="B1591">
        <v>21</v>
      </c>
      <c r="K1591" s="11" t="s">
        <v>8394</v>
      </c>
      <c r="L1591">
        <v>12</v>
      </c>
    </row>
    <row r="1592" spans="1:12" x14ac:dyDescent="0.3">
      <c r="A1592" s="12" t="s">
        <v>8219</v>
      </c>
      <c r="B1592">
        <v>930</v>
      </c>
      <c r="K1592" s="11" t="s">
        <v>8394</v>
      </c>
      <c r="L1592">
        <v>4</v>
      </c>
    </row>
    <row r="1593" spans="1:12" x14ac:dyDescent="0.3">
      <c r="A1593" s="12" t="s">
        <v>8219</v>
      </c>
      <c r="B1593">
        <v>55</v>
      </c>
      <c r="K1593" s="11" t="s">
        <v>8394</v>
      </c>
      <c r="L1593">
        <v>0</v>
      </c>
    </row>
    <row r="1594" spans="1:12" x14ac:dyDescent="0.3">
      <c r="A1594" s="12" t="s">
        <v>8219</v>
      </c>
      <c r="B1594">
        <v>61</v>
      </c>
      <c r="K1594" s="11" t="s">
        <v>8394</v>
      </c>
      <c r="L1594">
        <v>7</v>
      </c>
    </row>
    <row r="1595" spans="1:12" x14ac:dyDescent="0.3">
      <c r="A1595" s="12" t="s">
        <v>8219</v>
      </c>
      <c r="B1595">
        <v>82</v>
      </c>
      <c r="K1595" s="11" t="s">
        <v>8394</v>
      </c>
      <c r="L1595">
        <v>2</v>
      </c>
    </row>
    <row r="1596" spans="1:12" x14ac:dyDescent="0.3">
      <c r="A1596" s="12" t="s">
        <v>8219</v>
      </c>
      <c r="B1596">
        <v>71</v>
      </c>
      <c r="K1596" s="11" t="s">
        <v>8394</v>
      </c>
      <c r="L1596">
        <v>1</v>
      </c>
    </row>
    <row r="1597" spans="1:12" x14ac:dyDescent="0.3">
      <c r="A1597" s="12" t="s">
        <v>8219</v>
      </c>
      <c r="B1597">
        <v>117</v>
      </c>
      <c r="K1597" s="11" t="s">
        <v>8394</v>
      </c>
      <c r="L1597">
        <v>4</v>
      </c>
    </row>
    <row r="1598" spans="1:12" x14ac:dyDescent="0.3">
      <c r="A1598" s="12" t="s">
        <v>8219</v>
      </c>
      <c r="B1598">
        <v>29</v>
      </c>
      <c r="K1598" s="11" t="s">
        <v>8394</v>
      </c>
      <c r="L1598">
        <v>6</v>
      </c>
    </row>
    <row r="1599" spans="1:12" x14ac:dyDescent="0.3">
      <c r="A1599" s="12" t="s">
        <v>8219</v>
      </c>
      <c r="B1599">
        <v>74</v>
      </c>
      <c r="K1599" s="11" t="s">
        <v>8394</v>
      </c>
      <c r="L1599">
        <v>8</v>
      </c>
    </row>
    <row r="1600" spans="1:12" x14ac:dyDescent="0.3">
      <c r="A1600" s="12" t="s">
        <v>8219</v>
      </c>
      <c r="B1600">
        <v>23</v>
      </c>
      <c r="K1600" s="11" t="s">
        <v>8394</v>
      </c>
      <c r="L1600">
        <v>14</v>
      </c>
    </row>
    <row r="1601" spans="1:12" x14ac:dyDescent="0.3">
      <c r="A1601" s="12" t="s">
        <v>8219</v>
      </c>
      <c r="B1601">
        <v>60</v>
      </c>
      <c r="K1601" s="11" t="s">
        <v>8394</v>
      </c>
      <c r="L1601">
        <v>0</v>
      </c>
    </row>
    <row r="1602" spans="1:12" x14ac:dyDescent="0.3">
      <c r="A1602" s="12" t="s">
        <v>8219</v>
      </c>
      <c r="B1602">
        <v>55</v>
      </c>
      <c r="K1602" s="11" t="s">
        <v>8394</v>
      </c>
      <c r="L1602">
        <v>4</v>
      </c>
    </row>
    <row r="1603" spans="1:12" x14ac:dyDescent="0.3">
      <c r="A1603" s="12" t="s">
        <v>8219</v>
      </c>
      <c r="B1603">
        <v>51</v>
      </c>
      <c r="K1603" s="11" t="s">
        <v>8394</v>
      </c>
      <c r="L1603">
        <v>0</v>
      </c>
    </row>
    <row r="1604" spans="1:12" x14ac:dyDescent="0.3">
      <c r="A1604" s="12" t="s">
        <v>8219</v>
      </c>
      <c r="B1604">
        <v>78</v>
      </c>
      <c r="K1604" s="11" t="s">
        <v>8394</v>
      </c>
      <c r="L1604">
        <v>0</v>
      </c>
    </row>
    <row r="1605" spans="1:12" x14ac:dyDescent="0.3">
      <c r="A1605" s="12" t="s">
        <v>8219</v>
      </c>
      <c r="B1605">
        <v>62</v>
      </c>
      <c r="K1605" s="11" t="s">
        <v>8394</v>
      </c>
      <c r="L1605">
        <v>1</v>
      </c>
    </row>
    <row r="1606" spans="1:12" x14ac:dyDescent="0.3">
      <c r="A1606" s="12" t="s">
        <v>8219</v>
      </c>
      <c r="B1606">
        <v>45</v>
      </c>
      <c r="K1606" s="11" t="s">
        <v>8394</v>
      </c>
      <c r="L1606">
        <v>1</v>
      </c>
    </row>
    <row r="1607" spans="1:12" x14ac:dyDescent="0.3">
      <c r="A1607" s="12" t="s">
        <v>8219</v>
      </c>
      <c r="B1607">
        <v>15</v>
      </c>
      <c r="K1607" s="11" t="s">
        <v>8394</v>
      </c>
      <c r="L1607">
        <v>1</v>
      </c>
    </row>
    <row r="1608" spans="1:12" x14ac:dyDescent="0.3">
      <c r="A1608" s="12" t="s">
        <v>8219</v>
      </c>
      <c r="B1608">
        <v>151</v>
      </c>
      <c r="K1608" s="11" t="s">
        <v>8394</v>
      </c>
      <c r="L1608">
        <v>1</v>
      </c>
    </row>
    <row r="1609" spans="1:12" x14ac:dyDescent="0.3">
      <c r="A1609" s="12" t="s">
        <v>8219</v>
      </c>
      <c r="B1609">
        <v>68</v>
      </c>
      <c r="K1609" s="11" t="s">
        <v>8394</v>
      </c>
      <c r="L1609">
        <v>4</v>
      </c>
    </row>
    <row r="1610" spans="1:12" x14ac:dyDescent="0.3">
      <c r="A1610" s="12" t="s">
        <v>8219</v>
      </c>
      <c r="B1610">
        <v>46</v>
      </c>
      <c r="K1610" s="11" t="s">
        <v>8394</v>
      </c>
      <c r="L1610">
        <v>0</v>
      </c>
    </row>
    <row r="1611" spans="1:12" x14ac:dyDescent="0.3">
      <c r="A1611" s="12" t="s">
        <v>8219</v>
      </c>
      <c r="B1611">
        <v>24</v>
      </c>
      <c r="K1611" s="11" t="s">
        <v>8394</v>
      </c>
      <c r="L1611">
        <v>0</v>
      </c>
    </row>
    <row r="1612" spans="1:12" x14ac:dyDescent="0.3">
      <c r="A1612" s="12" t="s">
        <v>8219</v>
      </c>
      <c r="B1612">
        <v>70</v>
      </c>
      <c r="K1612" s="11" t="s">
        <v>8394</v>
      </c>
      <c r="L1612">
        <v>2</v>
      </c>
    </row>
    <row r="1613" spans="1:12" x14ac:dyDescent="0.3">
      <c r="A1613" s="12" t="s">
        <v>8219</v>
      </c>
      <c r="B1613">
        <v>244</v>
      </c>
      <c r="K1613" s="11" t="s">
        <v>8394</v>
      </c>
      <c r="L1613">
        <v>24</v>
      </c>
    </row>
    <row r="1614" spans="1:12" x14ac:dyDescent="0.3">
      <c r="A1614" s="12" t="s">
        <v>8219</v>
      </c>
      <c r="B1614">
        <v>82</v>
      </c>
      <c r="K1614" s="11" t="s">
        <v>8394</v>
      </c>
      <c r="L1614">
        <v>1</v>
      </c>
    </row>
    <row r="1615" spans="1:12" x14ac:dyDescent="0.3">
      <c r="A1615" s="12" t="s">
        <v>8219</v>
      </c>
      <c r="B1615">
        <v>226</v>
      </c>
      <c r="K1615" s="11" t="s">
        <v>8394</v>
      </c>
      <c r="L1615">
        <v>2</v>
      </c>
    </row>
    <row r="1616" spans="1:12" x14ac:dyDescent="0.3">
      <c r="A1616" s="12" t="s">
        <v>8219</v>
      </c>
      <c r="B1616">
        <v>60</v>
      </c>
      <c r="K1616" s="11" t="s">
        <v>8394</v>
      </c>
      <c r="L1616">
        <v>1</v>
      </c>
    </row>
    <row r="1617" spans="1:12" x14ac:dyDescent="0.3">
      <c r="A1617" s="12" t="s">
        <v>8219</v>
      </c>
      <c r="B1617">
        <v>322</v>
      </c>
      <c r="K1617" s="11" t="s">
        <v>8394</v>
      </c>
      <c r="L1617">
        <v>37</v>
      </c>
    </row>
    <row r="1618" spans="1:12" x14ac:dyDescent="0.3">
      <c r="A1618" s="12" t="s">
        <v>8219</v>
      </c>
      <c r="B1618">
        <v>94</v>
      </c>
      <c r="K1618" s="11" t="s">
        <v>8394</v>
      </c>
      <c r="L1618">
        <v>5</v>
      </c>
    </row>
    <row r="1619" spans="1:12" x14ac:dyDescent="0.3">
      <c r="A1619" s="12" t="s">
        <v>8219</v>
      </c>
      <c r="B1619">
        <v>47</v>
      </c>
      <c r="K1619" s="11" t="s">
        <v>8394</v>
      </c>
      <c r="L1619">
        <v>4</v>
      </c>
    </row>
    <row r="1620" spans="1:12" x14ac:dyDescent="0.3">
      <c r="A1620" s="12" t="s">
        <v>8219</v>
      </c>
      <c r="B1620">
        <v>115</v>
      </c>
      <c r="K1620" s="11" t="s">
        <v>8394</v>
      </c>
      <c r="L1620">
        <v>16</v>
      </c>
    </row>
    <row r="1621" spans="1:12" x14ac:dyDescent="0.3">
      <c r="A1621" s="12" t="s">
        <v>8219</v>
      </c>
      <c r="B1621">
        <v>134</v>
      </c>
      <c r="K1621" s="11" t="s">
        <v>8394</v>
      </c>
      <c r="L1621">
        <v>9</v>
      </c>
    </row>
    <row r="1622" spans="1:12" x14ac:dyDescent="0.3">
      <c r="A1622" s="12" t="s">
        <v>8219</v>
      </c>
      <c r="B1622">
        <v>35</v>
      </c>
      <c r="K1622" s="11" t="s">
        <v>8394</v>
      </c>
      <c r="L1622">
        <v>0</v>
      </c>
    </row>
    <row r="1623" spans="1:12" x14ac:dyDescent="0.3">
      <c r="A1623" s="12" t="s">
        <v>8219</v>
      </c>
      <c r="B1623">
        <v>104</v>
      </c>
      <c r="K1623" s="11" t="s">
        <v>8394</v>
      </c>
      <c r="L1623">
        <v>40</v>
      </c>
    </row>
    <row r="1624" spans="1:12" x14ac:dyDescent="0.3">
      <c r="A1624" s="12" t="s">
        <v>8219</v>
      </c>
      <c r="B1624">
        <v>184</v>
      </c>
      <c r="K1624" s="11" t="s">
        <v>8394</v>
      </c>
      <c r="L1624">
        <v>0</v>
      </c>
    </row>
    <row r="1625" spans="1:12" x14ac:dyDescent="0.3">
      <c r="A1625" s="12" t="s">
        <v>8219</v>
      </c>
      <c r="B1625">
        <v>119</v>
      </c>
      <c r="K1625" s="11" t="s">
        <v>8394</v>
      </c>
      <c r="L1625">
        <v>2</v>
      </c>
    </row>
    <row r="1626" spans="1:12" x14ac:dyDescent="0.3">
      <c r="A1626" s="12" t="s">
        <v>8219</v>
      </c>
      <c r="B1626">
        <v>59</v>
      </c>
      <c r="K1626" s="11" t="s">
        <v>8394</v>
      </c>
      <c r="L1626">
        <v>1</v>
      </c>
    </row>
    <row r="1627" spans="1:12" x14ac:dyDescent="0.3">
      <c r="A1627" s="12" t="s">
        <v>8219</v>
      </c>
      <c r="B1627">
        <v>113</v>
      </c>
      <c r="K1627" s="11" t="s">
        <v>8394</v>
      </c>
      <c r="L1627">
        <v>9</v>
      </c>
    </row>
    <row r="1628" spans="1:12" x14ac:dyDescent="0.3">
      <c r="A1628" s="12" t="s">
        <v>8219</v>
      </c>
      <c r="B1628">
        <v>84</v>
      </c>
      <c r="K1628" s="11" t="s">
        <v>8394</v>
      </c>
      <c r="L1628">
        <v>34</v>
      </c>
    </row>
    <row r="1629" spans="1:12" x14ac:dyDescent="0.3">
      <c r="A1629" s="12" t="s">
        <v>8219</v>
      </c>
      <c r="B1629">
        <v>74</v>
      </c>
      <c r="K1629" s="11" t="s">
        <v>8394</v>
      </c>
      <c r="L1629">
        <v>23</v>
      </c>
    </row>
    <row r="1630" spans="1:12" x14ac:dyDescent="0.3">
      <c r="A1630" s="12" t="s">
        <v>8219</v>
      </c>
      <c r="B1630">
        <v>216</v>
      </c>
      <c r="K1630" s="11" t="s">
        <v>8394</v>
      </c>
      <c r="L1630">
        <v>19</v>
      </c>
    </row>
    <row r="1631" spans="1:12" x14ac:dyDescent="0.3">
      <c r="A1631" s="12" t="s">
        <v>8219</v>
      </c>
      <c r="B1631">
        <v>39</v>
      </c>
      <c r="K1631" s="11" t="s">
        <v>8394</v>
      </c>
      <c r="L1631">
        <v>50</v>
      </c>
    </row>
    <row r="1632" spans="1:12" x14ac:dyDescent="0.3">
      <c r="A1632" s="12" t="s">
        <v>8219</v>
      </c>
      <c r="B1632">
        <v>21</v>
      </c>
      <c r="K1632" s="11" t="s">
        <v>8394</v>
      </c>
      <c r="L1632">
        <v>12</v>
      </c>
    </row>
    <row r="1633" spans="1:12" x14ac:dyDescent="0.3">
      <c r="A1633" s="12" t="s">
        <v>8219</v>
      </c>
      <c r="B1633">
        <v>30</v>
      </c>
      <c r="K1633" s="11" t="s">
        <v>8394</v>
      </c>
      <c r="L1633">
        <v>8</v>
      </c>
    </row>
    <row r="1634" spans="1:12" x14ac:dyDescent="0.3">
      <c r="A1634" s="12" t="s">
        <v>8219</v>
      </c>
      <c r="B1634">
        <v>37</v>
      </c>
      <c r="K1634" s="11" t="s">
        <v>8394</v>
      </c>
      <c r="L1634">
        <v>9</v>
      </c>
    </row>
    <row r="1635" spans="1:12" x14ac:dyDescent="0.3">
      <c r="A1635" s="12" t="s">
        <v>8219</v>
      </c>
      <c r="B1635">
        <v>202</v>
      </c>
      <c r="K1635" s="11" t="s">
        <v>8394</v>
      </c>
      <c r="L1635">
        <v>43</v>
      </c>
    </row>
    <row r="1636" spans="1:12" x14ac:dyDescent="0.3">
      <c r="A1636" s="12" t="s">
        <v>8219</v>
      </c>
      <c r="B1636">
        <v>37</v>
      </c>
      <c r="K1636" s="11" t="s">
        <v>8394</v>
      </c>
      <c r="L1636">
        <v>28</v>
      </c>
    </row>
    <row r="1637" spans="1:12" x14ac:dyDescent="0.3">
      <c r="A1637" s="12" t="s">
        <v>8219</v>
      </c>
      <c r="B1637">
        <v>28</v>
      </c>
      <c r="K1637" s="11" t="s">
        <v>8394</v>
      </c>
      <c r="L1637">
        <v>4</v>
      </c>
    </row>
    <row r="1638" spans="1:12" x14ac:dyDescent="0.3">
      <c r="A1638" s="12" t="s">
        <v>8219</v>
      </c>
      <c r="B1638">
        <v>26</v>
      </c>
      <c r="K1638" s="11" t="s">
        <v>8394</v>
      </c>
      <c r="L1638">
        <v>24</v>
      </c>
    </row>
    <row r="1639" spans="1:12" x14ac:dyDescent="0.3">
      <c r="A1639" s="12" t="s">
        <v>8219</v>
      </c>
      <c r="B1639">
        <v>61</v>
      </c>
      <c r="K1639" s="11" t="s">
        <v>8394</v>
      </c>
      <c r="L1639">
        <v>2</v>
      </c>
    </row>
    <row r="1640" spans="1:12" x14ac:dyDescent="0.3">
      <c r="A1640" s="12" t="s">
        <v>8219</v>
      </c>
      <c r="B1640">
        <v>115</v>
      </c>
      <c r="K1640" s="11" t="s">
        <v>8394</v>
      </c>
      <c r="L1640">
        <v>2</v>
      </c>
    </row>
    <row r="1641" spans="1:12" x14ac:dyDescent="0.3">
      <c r="A1641" s="12" t="s">
        <v>8219</v>
      </c>
      <c r="B1641">
        <v>181</v>
      </c>
      <c r="K1641" s="11" t="s">
        <v>8394</v>
      </c>
      <c r="L1641">
        <v>20</v>
      </c>
    </row>
    <row r="1642" spans="1:12" x14ac:dyDescent="0.3">
      <c r="A1642" s="12" t="s">
        <v>8219</v>
      </c>
      <c r="B1642">
        <v>110</v>
      </c>
      <c r="K1642" s="11" t="s">
        <v>8394</v>
      </c>
      <c r="L1642">
        <v>1</v>
      </c>
    </row>
    <row r="1643" spans="1:12" x14ac:dyDescent="0.3">
      <c r="A1643" s="12" t="s">
        <v>8219</v>
      </c>
      <c r="B1643">
        <v>269</v>
      </c>
      <c r="K1643" s="11" t="s">
        <v>8394</v>
      </c>
      <c r="L1643">
        <v>1</v>
      </c>
    </row>
    <row r="1644" spans="1:12" x14ac:dyDescent="0.3">
      <c r="A1644" s="12" t="s">
        <v>8219</v>
      </c>
      <c r="B1644">
        <v>79</v>
      </c>
      <c r="K1644" s="11" t="s">
        <v>8394</v>
      </c>
      <c r="L1644">
        <v>4</v>
      </c>
    </row>
    <row r="1645" spans="1:12" x14ac:dyDescent="0.3">
      <c r="A1645" s="12" t="s">
        <v>8219</v>
      </c>
      <c r="B1645">
        <v>104</v>
      </c>
      <c r="K1645" s="11" t="s">
        <v>8394</v>
      </c>
      <c r="L1645">
        <v>1</v>
      </c>
    </row>
    <row r="1646" spans="1:12" x14ac:dyDescent="0.3">
      <c r="A1646" s="12" t="s">
        <v>8219</v>
      </c>
      <c r="B1646">
        <v>34</v>
      </c>
      <c r="K1646" s="11" t="s">
        <v>8394</v>
      </c>
      <c r="L1646">
        <v>1</v>
      </c>
    </row>
    <row r="1647" spans="1:12" x14ac:dyDescent="0.3">
      <c r="A1647" s="12" t="s">
        <v>8219</v>
      </c>
      <c r="B1647">
        <v>167</v>
      </c>
      <c r="K1647" s="11" t="s">
        <v>8394</v>
      </c>
      <c r="L1647">
        <v>13</v>
      </c>
    </row>
    <row r="1648" spans="1:12" x14ac:dyDescent="0.3">
      <c r="A1648" s="12" t="s">
        <v>8219</v>
      </c>
      <c r="B1648">
        <v>183</v>
      </c>
      <c r="K1648" s="11" t="s">
        <v>8394</v>
      </c>
      <c r="L1648">
        <v>1</v>
      </c>
    </row>
    <row r="1649" spans="1:12" x14ac:dyDescent="0.3">
      <c r="A1649" s="12" t="s">
        <v>8219</v>
      </c>
      <c r="B1649">
        <v>71</v>
      </c>
      <c r="K1649" s="11" t="s">
        <v>8394</v>
      </c>
      <c r="L1649">
        <v>1</v>
      </c>
    </row>
    <row r="1650" spans="1:12" x14ac:dyDescent="0.3">
      <c r="A1650" s="12" t="s">
        <v>8219</v>
      </c>
      <c r="B1650">
        <v>69</v>
      </c>
      <c r="K1650" s="11" t="s">
        <v>8394</v>
      </c>
      <c r="L1650">
        <v>0</v>
      </c>
    </row>
    <row r="1651" spans="1:12" x14ac:dyDescent="0.3">
      <c r="A1651" s="12" t="s">
        <v>8219</v>
      </c>
      <c r="B1651">
        <v>270</v>
      </c>
      <c r="K1651" s="11" t="s">
        <v>8394</v>
      </c>
      <c r="L1651">
        <v>3</v>
      </c>
    </row>
    <row r="1652" spans="1:12" x14ac:dyDescent="0.3">
      <c r="A1652" s="12" t="s">
        <v>8219</v>
      </c>
      <c r="B1652">
        <v>193</v>
      </c>
      <c r="K1652" s="11" t="s">
        <v>8394</v>
      </c>
      <c r="L1652">
        <v>14</v>
      </c>
    </row>
    <row r="1653" spans="1:12" x14ac:dyDescent="0.3">
      <c r="A1653" s="12" t="s">
        <v>8219</v>
      </c>
      <c r="B1653">
        <v>57</v>
      </c>
      <c r="K1653" s="11" t="s">
        <v>8394</v>
      </c>
      <c r="L1653">
        <v>2</v>
      </c>
    </row>
    <row r="1654" spans="1:12" x14ac:dyDescent="0.3">
      <c r="A1654" s="12" t="s">
        <v>8219</v>
      </c>
      <c r="B1654">
        <v>200</v>
      </c>
      <c r="K1654" s="11" t="s">
        <v>8394</v>
      </c>
      <c r="L1654">
        <v>5</v>
      </c>
    </row>
    <row r="1655" spans="1:12" x14ac:dyDescent="0.3">
      <c r="A1655" s="12" t="s">
        <v>8219</v>
      </c>
      <c r="B1655">
        <v>88</v>
      </c>
      <c r="K1655" s="11" t="s">
        <v>8394</v>
      </c>
      <c r="L1655">
        <v>14</v>
      </c>
    </row>
    <row r="1656" spans="1:12" x14ac:dyDescent="0.3">
      <c r="A1656" s="12" t="s">
        <v>8219</v>
      </c>
      <c r="B1656">
        <v>213</v>
      </c>
      <c r="K1656" s="11" t="s">
        <v>8394</v>
      </c>
      <c r="L1656">
        <v>9</v>
      </c>
    </row>
    <row r="1657" spans="1:12" x14ac:dyDescent="0.3">
      <c r="A1657" s="12" t="s">
        <v>8219</v>
      </c>
      <c r="B1657">
        <v>20</v>
      </c>
      <c r="K1657" s="11" t="s">
        <v>8394</v>
      </c>
      <c r="L1657">
        <v>8</v>
      </c>
    </row>
    <row r="1658" spans="1:12" x14ac:dyDescent="0.3">
      <c r="A1658" s="12" t="s">
        <v>8219</v>
      </c>
      <c r="B1658">
        <v>50</v>
      </c>
      <c r="K1658" s="11" t="s">
        <v>8394</v>
      </c>
      <c r="L1658">
        <v>7</v>
      </c>
    </row>
    <row r="1659" spans="1:12" x14ac:dyDescent="0.3">
      <c r="A1659" s="12" t="s">
        <v>8219</v>
      </c>
      <c r="B1659">
        <v>115</v>
      </c>
      <c r="K1659" s="11" t="s">
        <v>8394</v>
      </c>
      <c r="L1659">
        <v>0</v>
      </c>
    </row>
    <row r="1660" spans="1:12" x14ac:dyDescent="0.3">
      <c r="A1660" s="12" t="s">
        <v>8219</v>
      </c>
      <c r="B1660">
        <v>186</v>
      </c>
      <c r="K1660" s="11" t="s">
        <v>8394</v>
      </c>
      <c r="L1660">
        <v>84</v>
      </c>
    </row>
    <row r="1661" spans="1:12" x14ac:dyDescent="0.3">
      <c r="A1661" s="12" t="s">
        <v>8219</v>
      </c>
      <c r="B1661">
        <v>18</v>
      </c>
      <c r="K1661" s="11" t="s">
        <v>8394</v>
      </c>
      <c r="L1661">
        <v>11</v>
      </c>
    </row>
    <row r="1662" spans="1:12" x14ac:dyDescent="0.3">
      <c r="A1662" s="12" t="s">
        <v>8219</v>
      </c>
      <c r="B1662">
        <v>176</v>
      </c>
      <c r="K1662" s="11" t="s">
        <v>8394</v>
      </c>
      <c r="L1662">
        <v>1</v>
      </c>
    </row>
    <row r="1663" spans="1:12" x14ac:dyDescent="0.3">
      <c r="A1663" s="12" t="s">
        <v>8219</v>
      </c>
      <c r="B1663">
        <v>41</v>
      </c>
      <c r="K1663" s="11" t="s">
        <v>8394</v>
      </c>
      <c r="L1663">
        <v>4</v>
      </c>
    </row>
    <row r="1664" spans="1:12" x14ac:dyDescent="0.3">
      <c r="A1664" s="12" t="s">
        <v>8219</v>
      </c>
      <c r="B1664">
        <v>75</v>
      </c>
      <c r="K1664" s="11" t="s">
        <v>8394</v>
      </c>
      <c r="L1664">
        <v>10</v>
      </c>
    </row>
    <row r="1665" spans="1:12" x14ac:dyDescent="0.3">
      <c r="A1665" s="12" t="s">
        <v>8219</v>
      </c>
      <c r="B1665">
        <v>97</v>
      </c>
      <c r="K1665" s="11" t="s">
        <v>8394</v>
      </c>
      <c r="L1665">
        <v>16</v>
      </c>
    </row>
    <row r="1666" spans="1:12" x14ac:dyDescent="0.3">
      <c r="A1666" s="12" t="s">
        <v>8219</v>
      </c>
      <c r="B1666">
        <v>73</v>
      </c>
      <c r="K1666" s="11" t="s">
        <v>8394</v>
      </c>
      <c r="L1666">
        <v>2</v>
      </c>
    </row>
    <row r="1667" spans="1:12" x14ac:dyDescent="0.3">
      <c r="A1667" s="12" t="s">
        <v>8219</v>
      </c>
      <c r="B1667">
        <v>49</v>
      </c>
      <c r="K1667" s="11" t="s">
        <v>8394</v>
      </c>
      <c r="L1667">
        <v>5</v>
      </c>
    </row>
    <row r="1668" spans="1:12" x14ac:dyDescent="0.3">
      <c r="A1668" s="12" t="s">
        <v>8219</v>
      </c>
      <c r="B1668">
        <v>134</v>
      </c>
      <c r="K1668" s="11" t="s">
        <v>8394</v>
      </c>
      <c r="L1668">
        <v>1</v>
      </c>
    </row>
    <row r="1669" spans="1:12" x14ac:dyDescent="0.3">
      <c r="A1669" s="12" t="s">
        <v>8219</v>
      </c>
      <c r="B1669">
        <v>68</v>
      </c>
      <c r="K1669" s="11" t="s">
        <v>8394</v>
      </c>
      <c r="L1669">
        <v>31</v>
      </c>
    </row>
    <row r="1670" spans="1:12" x14ac:dyDescent="0.3">
      <c r="A1670" s="12" t="s">
        <v>8219</v>
      </c>
      <c r="B1670">
        <v>49</v>
      </c>
      <c r="K1670" s="11" t="s">
        <v>8394</v>
      </c>
      <c r="L1670">
        <v>0</v>
      </c>
    </row>
    <row r="1671" spans="1:12" x14ac:dyDescent="0.3">
      <c r="A1671" s="12" t="s">
        <v>8219</v>
      </c>
      <c r="B1671">
        <v>63</v>
      </c>
      <c r="K1671" s="11" t="s">
        <v>8394</v>
      </c>
      <c r="L1671">
        <v>2</v>
      </c>
    </row>
    <row r="1672" spans="1:12" x14ac:dyDescent="0.3">
      <c r="A1672" s="12" t="s">
        <v>8219</v>
      </c>
      <c r="B1672">
        <v>163</v>
      </c>
      <c r="K1672" s="11" t="s">
        <v>8394</v>
      </c>
      <c r="L1672">
        <v>7</v>
      </c>
    </row>
    <row r="1673" spans="1:12" x14ac:dyDescent="0.3">
      <c r="A1673" s="12" t="s">
        <v>8219</v>
      </c>
      <c r="B1673">
        <v>288</v>
      </c>
      <c r="K1673" s="11" t="s">
        <v>8394</v>
      </c>
      <c r="L1673">
        <v>16</v>
      </c>
    </row>
    <row r="1674" spans="1:12" x14ac:dyDescent="0.3">
      <c r="A1674" s="12" t="s">
        <v>8219</v>
      </c>
      <c r="B1674">
        <v>42</v>
      </c>
      <c r="K1674" s="11" t="s">
        <v>8394</v>
      </c>
      <c r="L1674">
        <v>4</v>
      </c>
    </row>
    <row r="1675" spans="1:12" x14ac:dyDescent="0.3">
      <c r="A1675" s="12" t="s">
        <v>8219</v>
      </c>
      <c r="B1675">
        <v>70</v>
      </c>
      <c r="K1675" s="11" t="s">
        <v>8394</v>
      </c>
      <c r="L1675">
        <v>4</v>
      </c>
    </row>
    <row r="1676" spans="1:12" x14ac:dyDescent="0.3">
      <c r="A1676" s="12" t="s">
        <v>8219</v>
      </c>
      <c r="B1676">
        <v>30</v>
      </c>
      <c r="K1676" s="11" t="s">
        <v>8394</v>
      </c>
      <c r="L1676">
        <v>4</v>
      </c>
    </row>
    <row r="1677" spans="1:12" x14ac:dyDescent="0.3">
      <c r="A1677" s="12" t="s">
        <v>8219</v>
      </c>
      <c r="B1677">
        <v>51</v>
      </c>
      <c r="K1677" s="11" t="s">
        <v>8394</v>
      </c>
      <c r="L1677">
        <v>3</v>
      </c>
    </row>
    <row r="1678" spans="1:12" x14ac:dyDescent="0.3">
      <c r="A1678" s="12" t="s">
        <v>8219</v>
      </c>
      <c r="B1678">
        <v>145</v>
      </c>
      <c r="K1678" s="11" t="s">
        <v>8394</v>
      </c>
      <c r="L1678">
        <v>36</v>
      </c>
    </row>
    <row r="1679" spans="1:12" x14ac:dyDescent="0.3">
      <c r="A1679" s="12" t="s">
        <v>8219</v>
      </c>
      <c r="B1679">
        <v>21</v>
      </c>
      <c r="K1679" s="11" t="s">
        <v>8394</v>
      </c>
      <c r="L1679">
        <v>1</v>
      </c>
    </row>
    <row r="1680" spans="1:12" x14ac:dyDescent="0.3">
      <c r="A1680" s="12" t="s">
        <v>8219</v>
      </c>
      <c r="B1680">
        <v>286</v>
      </c>
      <c r="K1680" s="11" t="s">
        <v>8394</v>
      </c>
      <c r="L1680">
        <v>7</v>
      </c>
    </row>
    <row r="1681" spans="1:12" x14ac:dyDescent="0.3">
      <c r="A1681" s="12" t="s">
        <v>8219</v>
      </c>
      <c r="B1681">
        <v>12</v>
      </c>
      <c r="K1681" s="11" t="s">
        <v>8394</v>
      </c>
      <c r="L1681">
        <v>27</v>
      </c>
    </row>
    <row r="1682" spans="1:12" x14ac:dyDescent="0.3">
      <c r="A1682" s="12" t="s">
        <v>8219</v>
      </c>
      <c r="B1682">
        <v>100</v>
      </c>
      <c r="K1682" s="11" t="s">
        <v>8394</v>
      </c>
      <c r="L1682">
        <v>1</v>
      </c>
    </row>
    <row r="1683" spans="1:12" x14ac:dyDescent="0.3">
      <c r="A1683" s="12" t="s">
        <v>8219</v>
      </c>
      <c r="B1683">
        <v>100</v>
      </c>
      <c r="K1683" s="11" t="s">
        <v>8394</v>
      </c>
      <c r="L1683">
        <v>0</v>
      </c>
    </row>
    <row r="1684" spans="1:12" x14ac:dyDescent="0.3">
      <c r="A1684" s="12" t="s">
        <v>8219</v>
      </c>
      <c r="B1684">
        <v>34</v>
      </c>
      <c r="K1684" s="11" t="s">
        <v>8394</v>
      </c>
      <c r="L1684">
        <v>1</v>
      </c>
    </row>
    <row r="1685" spans="1:12" x14ac:dyDescent="0.3">
      <c r="A1685" s="12" t="s">
        <v>8219</v>
      </c>
      <c r="B1685">
        <v>63</v>
      </c>
      <c r="K1685" s="11" t="s">
        <v>8394</v>
      </c>
      <c r="L1685">
        <v>3</v>
      </c>
    </row>
    <row r="1686" spans="1:12" x14ac:dyDescent="0.3">
      <c r="A1686" s="12" t="s">
        <v>8219</v>
      </c>
      <c r="B1686">
        <v>30</v>
      </c>
      <c r="K1686" s="11" t="s">
        <v>8394</v>
      </c>
      <c r="L1686">
        <v>3</v>
      </c>
    </row>
    <row r="1687" spans="1:12" x14ac:dyDescent="0.3">
      <c r="A1687" s="12" t="s">
        <v>8219</v>
      </c>
      <c r="B1687">
        <v>47</v>
      </c>
      <c r="K1687" s="11" t="s">
        <v>8394</v>
      </c>
      <c r="L1687">
        <v>3</v>
      </c>
    </row>
    <row r="1688" spans="1:12" x14ac:dyDescent="0.3">
      <c r="A1688" s="12" t="s">
        <v>8219</v>
      </c>
      <c r="B1688">
        <v>237</v>
      </c>
      <c r="K1688" s="11" t="s">
        <v>8394</v>
      </c>
      <c r="L1688">
        <v>0</v>
      </c>
    </row>
    <row r="1689" spans="1:12" x14ac:dyDescent="0.3">
      <c r="A1689" s="12" t="s">
        <v>8219</v>
      </c>
      <c r="B1689">
        <v>47</v>
      </c>
      <c r="K1689" s="11" t="s">
        <v>8394</v>
      </c>
      <c r="L1689">
        <v>6</v>
      </c>
    </row>
    <row r="1690" spans="1:12" x14ac:dyDescent="0.3">
      <c r="A1690" s="12" t="s">
        <v>8219</v>
      </c>
      <c r="B1690">
        <v>15</v>
      </c>
      <c r="K1690" s="11" t="s">
        <v>8394</v>
      </c>
      <c r="L1690">
        <v>17</v>
      </c>
    </row>
    <row r="1691" spans="1:12" x14ac:dyDescent="0.3">
      <c r="A1691" s="12" t="s">
        <v>8219</v>
      </c>
      <c r="B1691">
        <v>81</v>
      </c>
      <c r="K1691" s="11" t="s">
        <v>8394</v>
      </c>
      <c r="L1691">
        <v>40</v>
      </c>
    </row>
    <row r="1692" spans="1:12" x14ac:dyDescent="0.3">
      <c r="A1692" s="12" t="s">
        <v>8219</v>
      </c>
      <c r="B1692">
        <v>122</v>
      </c>
      <c r="K1692" s="11" t="s">
        <v>8394</v>
      </c>
      <c r="L1692">
        <v>3</v>
      </c>
    </row>
    <row r="1693" spans="1:12" x14ac:dyDescent="0.3">
      <c r="A1693" s="12" t="s">
        <v>8219</v>
      </c>
      <c r="B1693">
        <v>34</v>
      </c>
      <c r="K1693" s="11" t="s">
        <v>8394</v>
      </c>
      <c r="L1693">
        <v>1</v>
      </c>
    </row>
    <row r="1694" spans="1:12" x14ac:dyDescent="0.3">
      <c r="A1694" s="12" t="s">
        <v>8219</v>
      </c>
      <c r="B1694">
        <v>207</v>
      </c>
      <c r="K1694" s="11" t="s">
        <v>8394</v>
      </c>
      <c r="L1694">
        <v>2</v>
      </c>
    </row>
    <row r="1695" spans="1:12" x14ac:dyDescent="0.3">
      <c r="A1695" s="12" t="s">
        <v>8219</v>
      </c>
      <c r="B1695">
        <v>25</v>
      </c>
      <c r="K1695" s="11" t="s">
        <v>8394</v>
      </c>
      <c r="L1695">
        <v>7</v>
      </c>
    </row>
    <row r="1696" spans="1:12" x14ac:dyDescent="0.3">
      <c r="A1696" s="12" t="s">
        <v>8219</v>
      </c>
      <c r="B1696">
        <v>72</v>
      </c>
      <c r="K1696" s="11" t="s">
        <v>8394</v>
      </c>
      <c r="L1696">
        <v>14</v>
      </c>
    </row>
    <row r="1697" spans="1:12" x14ac:dyDescent="0.3">
      <c r="A1697" s="12" t="s">
        <v>8219</v>
      </c>
      <c r="B1697">
        <v>14</v>
      </c>
      <c r="K1697" s="11" t="s">
        <v>8394</v>
      </c>
      <c r="L1697">
        <v>0</v>
      </c>
    </row>
    <row r="1698" spans="1:12" x14ac:dyDescent="0.3">
      <c r="A1698" s="12" t="s">
        <v>8219</v>
      </c>
      <c r="B1698">
        <v>15</v>
      </c>
      <c r="K1698" s="11" t="s">
        <v>8394</v>
      </c>
      <c r="L1698">
        <v>0</v>
      </c>
    </row>
    <row r="1699" spans="1:12" x14ac:dyDescent="0.3">
      <c r="A1699" s="12" t="s">
        <v>8219</v>
      </c>
      <c r="B1699">
        <v>91</v>
      </c>
      <c r="K1699" s="11" t="s">
        <v>8394</v>
      </c>
      <c r="L1699">
        <v>1</v>
      </c>
    </row>
    <row r="1700" spans="1:12" x14ac:dyDescent="0.3">
      <c r="A1700" s="12" t="s">
        <v>8219</v>
      </c>
      <c r="B1700">
        <v>24</v>
      </c>
      <c r="K1700" s="11" t="s">
        <v>8394</v>
      </c>
      <c r="L1700">
        <v>12</v>
      </c>
    </row>
    <row r="1701" spans="1:12" x14ac:dyDescent="0.3">
      <c r="A1701" s="12" t="s">
        <v>8219</v>
      </c>
      <c r="B1701">
        <v>27</v>
      </c>
      <c r="K1701" s="11" t="s">
        <v>8394</v>
      </c>
      <c r="L1701">
        <v>12</v>
      </c>
    </row>
    <row r="1702" spans="1:12" x14ac:dyDescent="0.3">
      <c r="A1702" s="12" t="s">
        <v>8219</v>
      </c>
      <c r="B1702">
        <v>47</v>
      </c>
      <c r="K1702" s="11" t="s">
        <v>8394</v>
      </c>
      <c r="L1702">
        <v>23</v>
      </c>
    </row>
    <row r="1703" spans="1:12" x14ac:dyDescent="0.3">
      <c r="A1703" s="12" t="s">
        <v>8219</v>
      </c>
      <c r="B1703">
        <v>44</v>
      </c>
      <c r="K1703" s="11" t="s">
        <v>8394</v>
      </c>
      <c r="L1703">
        <v>0</v>
      </c>
    </row>
    <row r="1704" spans="1:12" x14ac:dyDescent="0.3">
      <c r="A1704" s="12" t="s">
        <v>8219</v>
      </c>
      <c r="B1704">
        <v>72</v>
      </c>
      <c r="K1704" s="11" t="s">
        <v>8394</v>
      </c>
      <c r="L1704">
        <v>10</v>
      </c>
    </row>
    <row r="1705" spans="1:12" x14ac:dyDescent="0.3">
      <c r="A1705" s="12" t="s">
        <v>8219</v>
      </c>
      <c r="B1705">
        <v>63</v>
      </c>
      <c r="K1705" s="11" t="s">
        <v>8394</v>
      </c>
      <c r="L1705">
        <v>5</v>
      </c>
    </row>
    <row r="1706" spans="1:12" x14ac:dyDescent="0.3">
      <c r="A1706" s="12" t="s">
        <v>8219</v>
      </c>
      <c r="B1706">
        <v>88</v>
      </c>
      <c r="K1706" s="11" t="s">
        <v>8394</v>
      </c>
      <c r="L1706">
        <v>1</v>
      </c>
    </row>
    <row r="1707" spans="1:12" x14ac:dyDescent="0.3">
      <c r="A1707" s="12" t="s">
        <v>8219</v>
      </c>
      <c r="B1707">
        <v>70</v>
      </c>
      <c r="K1707" s="11" t="s">
        <v>8394</v>
      </c>
      <c r="L1707">
        <v>2</v>
      </c>
    </row>
    <row r="1708" spans="1:12" x14ac:dyDescent="0.3">
      <c r="A1708" s="12" t="s">
        <v>8219</v>
      </c>
      <c r="B1708">
        <v>50</v>
      </c>
      <c r="K1708" s="11" t="s">
        <v>8394</v>
      </c>
      <c r="L1708">
        <v>2</v>
      </c>
    </row>
    <row r="1709" spans="1:12" x14ac:dyDescent="0.3">
      <c r="A1709" s="12" t="s">
        <v>8219</v>
      </c>
      <c r="B1709">
        <v>35</v>
      </c>
      <c r="K1709" s="11" t="s">
        <v>8394</v>
      </c>
      <c r="L1709">
        <v>0</v>
      </c>
    </row>
    <row r="1710" spans="1:12" x14ac:dyDescent="0.3">
      <c r="A1710" s="12" t="s">
        <v>8219</v>
      </c>
      <c r="B1710">
        <v>175</v>
      </c>
      <c r="K1710" s="11" t="s">
        <v>8394</v>
      </c>
      <c r="L1710">
        <v>13</v>
      </c>
    </row>
    <row r="1711" spans="1:12" x14ac:dyDescent="0.3">
      <c r="A1711" s="12" t="s">
        <v>8219</v>
      </c>
      <c r="B1711">
        <v>20</v>
      </c>
      <c r="K1711" s="11" t="s">
        <v>8394</v>
      </c>
      <c r="L1711">
        <v>0</v>
      </c>
    </row>
    <row r="1712" spans="1:12" x14ac:dyDescent="0.3">
      <c r="A1712" s="12" t="s">
        <v>8219</v>
      </c>
      <c r="B1712">
        <v>54</v>
      </c>
      <c r="K1712" s="11" t="s">
        <v>8394</v>
      </c>
      <c r="L1712">
        <v>1</v>
      </c>
    </row>
    <row r="1713" spans="1:12" x14ac:dyDescent="0.3">
      <c r="A1713" s="12" t="s">
        <v>8219</v>
      </c>
      <c r="B1713">
        <v>20</v>
      </c>
      <c r="K1713" s="11" t="s">
        <v>8394</v>
      </c>
      <c r="L1713">
        <v>5</v>
      </c>
    </row>
    <row r="1714" spans="1:12" x14ac:dyDescent="0.3">
      <c r="A1714" s="12" t="s">
        <v>8219</v>
      </c>
      <c r="B1714">
        <v>57</v>
      </c>
      <c r="K1714" s="11" t="s">
        <v>8394</v>
      </c>
      <c r="L1714">
        <v>2</v>
      </c>
    </row>
    <row r="1715" spans="1:12" x14ac:dyDescent="0.3">
      <c r="A1715" s="12" t="s">
        <v>8219</v>
      </c>
      <c r="B1715">
        <v>31</v>
      </c>
      <c r="K1715" s="11" t="s">
        <v>8394</v>
      </c>
      <c r="L1715">
        <v>0</v>
      </c>
    </row>
    <row r="1716" spans="1:12" x14ac:dyDescent="0.3">
      <c r="A1716" s="12" t="s">
        <v>8219</v>
      </c>
      <c r="B1716">
        <v>31</v>
      </c>
      <c r="K1716" s="11" t="s">
        <v>8394</v>
      </c>
      <c r="L1716">
        <v>32</v>
      </c>
    </row>
    <row r="1717" spans="1:12" x14ac:dyDescent="0.3">
      <c r="A1717" s="12" t="s">
        <v>8219</v>
      </c>
      <c r="B1717">
        <v>45</v>
      </c>
      <c r="K1717" s="11" t="s">
        <v>8394</v>
      </c>
      <c r="L1717">
        <v>1</v>
      </c>
    </row>
    <row r="1718" spans="1:12" x14ac:dyDescent="0.3">
      <c r="A1718" s="12" t="s">
        <v>8219</v>
      </c>
      <c r="B1718">
        <v>41</v>
      </c>
      <c r="K1718" s="11" t="s">
        <v>8394</v>
      </c>
      <c r="L1718">
        <v>1</v>
      </c>
    </row>
    <row r="1719" spans="1:12" x14ac:dyDescent="0.3">
      <c r="A1719" s="12" t="s">
        <v>8219</v>
      </c>
      <c r="B1719">
        <v>29</v>
      </c>
      <c r="K1719" s="11" t="s">
        <v>8394</v>
      </c>
      <c r="L1719">
        <v>1</v>
      </c>
    </row>
    <row r="1720" spans="1:12" x14ac:dyDescent="0.3">
      <c r="A1720" s="12" t="s">
        <v>8219</v>
      </c>
      <c r="B1720">
        <v>58</v>
      </c>
      <c r="K1720" s="11" t="s">
        <v>8394</v>
      </c>
      <c r="L1720">
        <v>0</v>
      </c>
    </row>
    <row r="1721" spans="1:12" x14ac:dyDescent="0.3">
      <c r="A1721" s="12" t="s">
        <v>8219</v>
      </c>
      <c r="B1721">
        <v>89</v>
      </c>
      <c r="K1721" s="11" t="s">
        <v>8394</v>
      </c>
      <c r="L1721">
        <v>0</v>
      </c>
    </row>
    <row r="1722" spans="1:12" x14ac:dyDescent="0.3">
      <c r="A1722" s="12" t="s">
        <v>8219</v>
      </c>
      <c r="B1722">
        <v>125</v>
      </c>
      <c r="K1722" s="11" t="s">
        <v>8394</v>
      </c>
      <c r="L1722">
        <v>8</v>
      </c>
    </row>
    <row r="1723" spans="1:12" x14ac:dyDescent="0.3">
      <c r="A1723" s="12" t="s">
        <v>8219</v>
      </c>
      <c r="B1723">
        <v>18</v>
      </c>
      <c r="K1723" s="11" t="s">
        <v>8394</v>
      </c>
      <c r="L1723">
        <v>0</v>
      </c>
    </row>
    <row r="1724" spans="1:12" x14ac:dyDescent="0.3">
      <c r="A1724" s="12" t="s">
        <v>8219</v>
      </c>
      <c r="B1724">
        <v>32</v>
      </c>
      <c r="K1724" s="11" t="s">
        <v>8394</v>
      </c>
      <c r="L1724">
        <v>1</v>
      </c>
    </row>
    <row r="1725" spans="1:12" x14ac:dyDescent="0.3">
      <c r="A1725" s="12" t="s">
        <v>8219</v>
      </c>
      <c r="B1725">
        <v>16</v>
      </c>
      <c r="K1725" s="11" t="s">
        <v>8394</v>
      </c>
      <c r="L1725">
        <v>16</v>
      </c>
    </row>
    <row r="1726" spans="1:12" x14ac:dyDescent="0.3">
      <c r="A1726" s="12" t="s">
        <v>8219</v>
      </c>
      <c r="B1726">
        <v>38</v>
      </c>
      <c r="K1726" s="11" t="s">
        <v>8394</v>
      </c>
      <c r="L1726">
        <v>12</v>
      </c>
    </row>
    <row r="1727" spans="1:12" x14ac:dyDescent="0.3">
      <c r="A1727" s="12" t="s">
        <v>8219</v>
      </c>
      <c r="B1727">
        <v>15</v>
      </c>
      <c r="K1727" s="11" t="s">
        <v>8394</v>
      </c>
      <c r="L1727">
        <v>4</v>
      </c>
    </row>
    <row r="1728" spans="1:12" x14ac:dyDescent="0.3">
      <c r="A1728" s="12" t="s">
        <v>8219</v>
      </c>
      <c r="B1728">
        <v>23</v>
      </c>
      <c r="K1728" s="11" t="s">
        <v>8394</v>
      </c>
      <c r="L1728">
        <v>2</v>
      </c>
    </row>
    <row r="1729" spans="1:12" x14ac:dyDescent="0.3">
      <c r="A1729" s="12" t="s">
        <v>8219</v>
      </c>
      <c r="B1729">
        <v>49</v>
      </c>
      <c r="K1729" s="11" t="s">
        <v>8394</v>
      </c>
      <c r="L1729">
        <v>3</v>
      </c>
    </row>
    <row r="1730" spans="1:12" x14ac:dyDescent="0.3">
      <c r="A1730" s="12" t="s">
        <v>8219</v>
      </c>
      <c r="B1730">
        <v>10</v>
      </c>
      <c r="K1730" s="11" t="s">
        <v>8394</v>
      </c>
      <c r="L1730">
        <v>0</v>
      </c>
    </row>
    <row r="1731" spans="1:12" x14ac:dyDescent="0.3">
      <c r="A1731" s="12" t="s">
        <v>8219</v>
      </c>
      <c r="B1731">
        <v>15</v>
      </c>
      <c r="K1731" s="11" t="s">
        <v>8394</v>
      </c>
      <c r="L1731">
        <v>3</v>
      </c>
    </row>
    <row r="1732" spans="1:12" x14ac:dyDescent="0.3">
      <c r="A1732" s="12" t="s">
        <v>8219</v>
      </c>
      <c r="B1732">
        <v>57</v>
      </c>
      <c r="K1732" s="11" t="s">
        <v>8394</v>
      </c>
      <c r="L1732">
        <v>4</v>
      </c>
    </row>
    <row r="1733" spans="1:12" x14ac:dyDescent="0.3">
      <c r="A1733" s="12" t="s">
        <v>8219</v>
      </c>
      <c r="B1733">
        <v>33</v>
      </c>
      <c r="K1733" s="11" t="s">
        <v>8394</v>
      </c>
      <c r="L1733">
        <v>2</v>
      </c>
    </row>
    <row r="1734" spans="1:12" x14ac:dyDescent="0.3">
      <c r="A1734" s="12" t="s">
        <v>8219</v>
      </c>
      <c r="B1734">
        <v>9</v>
      </c>
      <c r="K1734" s="11" t="s">
        <v>8394</v>
      </c>
      <c r="L1734">
        <v>10</v>
      </c>
    </row>
    <row r="1735" spans="1:12" x14ac:dyDescent="0.3">
      <c r="A1735" s="12" t="s">
        <v>8219</v>
      </c>
      <c r="B1735">
        <v>26</v>
      </c>
      <c r="K1735" s="11" t="s">
        <v>8394</v>
      </c>
      <c r="L1735">
        <v>11</v>
      </c>
    </row>
    <row r="1736" spans="1:12" x14ac:dyDescent="0.3">
      <c r="A1736" s="12" t="s">
        <v>8219</v>
      </c>
      <c r="B1736">
        <v>69</v>
      </c>
      <c r="K1736" s="11" t="s">
        <v>8394</v>
      </c>
      <c r="L1736">
        <v>6</v>
      </c>
    </row>
    <row r="1737" spans="1:12" x14ac:dyDescent="0.3">
      <c r="A1737" s="12" t="s">
        <v>8219</v>
      </c>
      <c r="B1737">
        <v>65</v>
      </c>
      <c r="K1737" s="11" t="s">
        <v>8394</v>
      </c>
      <c r="L1737">
        <v>2</v>
      </c>
    </row>
    <row r="1738" spans="1:12" x14ac:dyDescent="0.3">
      <c r="A1738" s="12" t="s">
        <v>8219</v>
      </c>
      <c r="B1738">
        <v>83</v>
      </c>
      <c r="K1738" s="11" t="s">
        <v>8394</v>
      </c>
      <c r="L1738">
        <v>6</v>
      </c>
    </row>
    <row r="1739" spans="1:12" x14ac:dyDescent="0.3">
      <c r="A1739" s="12" t="s">
        <v>8219</v>
      </c>
      <c r="B1739">
        <v>111</v>
      </c>
      <c r="K1739" s="11" t="s">
        <v>8394</v>
      </c>
      <c r="L1739">
        <v>8</v>
      </c>
    </row>
    <row r="1740" spans="1:12" x14ac:dyDescent="0.3">
      <c r="A1740" s="12" t="s">
        <v>8219</v>
      </c>
      <c r="B1740">
        <v>46</v>
      </c>
      <c r="K1740" s="11" t="s">
        <v>8394</v>
      </c>
      <c r="L1740">
        <v>37</v>
      </c>
    </row>
    <row r="1741" spans="1:12" x14ac:dyDescent="0.3">
      <c r="A1741" s="12" t="s">
        <v>8219</v>
      </c>
      <c r="B1741">
        <v>63</v>
      </c>
      <c r="K1741" s="11" t="s">
        <v>8394</v>
      </c>
      <c r="L1741">
        <v>11</v>
      </c>
    </row>
    <row r="1742" spans="1:12" x14ac:dyDescent="0.3">
      <c r="A1742" s="12" t="s">
        <v>8219</v>
      </c>
      <c r="B1742">
        <v>9</v>
      </c>
      <c r="K1742" s="11" t="s">
        <v>8394</v>
      </c>
      <c r="L1742">
        <v>0</v>
      </c>
    </row>
    <row r="1743" spans="1:12" x14ac:dyDescent="0.3">
      <c r="A1743" s="12" t="s">
        <v>8219</v>
      </c>
      <c r="B1743">
        <v>34</v>
      </c>
      <c r="K1743" s="11" t="s">
        <v>8394</v>
      </c>
      <c r="L1743">
        <v>10</v>
      </c>
    </row>
    <row r="1744" spans="1:12" x14ac:dyDescent="0.3">
      <c r="A1744" s="12" t="s">
        <v>8219</v>
      </c>
      <c r="B1744">
        <v>112</v>
      </c>
      <c r="K1744" s="11" t="s">
        <v>8394</v>
      </c>
      <c r="L1744">
        <v>6</v>
      </c>
    </row>
    <row r="1745" spans="1:12" x14ac:dyDescent="0.3">
      <c r="A1745" s="12" t="s">
        <v>8219</v>
      </c>
      <c r="B1745">
        <v>47</v>
      </c>
      <c r="K1745" s="11" t="s">
        <v>8394</v>
      </c>
      <c r="L1745">
        <v>8</v>
      </c>
    </row>
    <row r="1746" spans="1:12" x14ac:dyDescent="0.3">
      <c r="A1746" s="12" t="s">
        <v>8219</v>
      </c>
      <c r="B1746">
        <v>38</v>
      </c>
      <c r="K1746" s="11" t="s">
        <v>8394</v>
      </c>
      <c r="L1746">
        <v>6</v>
      </c>
    </row>
    <row r="1747" spans="1:12" x14ac:dyDescent="0.3">
      <c r="A1747" s="12" t="s">
        <v>8219</v>
      </c>
      <c r="B1747">
        <v>28</v>
      </c>
      <c r="K1747" s="11" t="s">
        <v>8394</v>
      </c>
      <c r="L1747">
        <v>7</v>
      </c>
    </row>
    <row r="1748" spans="1:12" x14ac:dyDescent="0.3">
      <c r="A1748" s="12" t="s">
        <v>8219</v>
      </c>
      <c r="B1748">
        <v>78</v>
      </c>
      <c r="K1748" s="11" t="s">
        <v>8394</v>
      </c>
      <c r="L1748">
        <v>7</v>
      </c>
    </row>
    <row r="1749" spans="1:12" x14ac:dyDescent="0.3">
      <c r="A1749" s="12" t="s">
        <v>8219</v>
      </c>
      <c r="B1749">
        <v>23</v>
      </c>
      <c r="K1749" s="11" t="s">
        <v>8394</v>
      </c>
      <c r="L1749">
        <v>5</v>
      </c>
    </row>
    <row r="1750" spans="1:12" x14ac:dyDescent="0.3">
      <c r="A1750" s="12" t="s">
        <v>8219</v>
      </c>
      <c r="B1750">
        <v>40</v>
      </c>
      <c r="K1750" s="11" t="s">
        <v>8394</v>
      </c>
      <c r="L1750">
        <v>46</v>
      </c>
    </row>
    <row r="1751" spans="1:12" x14ac:dyDescent="0.3">
      <c r="A1751" s="12" t="s">
        <v>8219</v>
      </c>
      <c r="B1751">
        <v>13</v>
      </c>
      <c r="K1751" s="11" t="s">
        <v>8394</v>
      </c>
      <c r="L1751">
        <v>10</v>
      </c>
    </row>
    <row r="1752" spans="1:12" x14ac:dyDescent="0.3">
      <c r="A1752" s="12" t="s">
        <v>8219</v>
      </c>
      <c r="B1752">
        <v>18</v>
      </c>
      <c r="K1752" s="11" t="s">
        <v>8394</v>
      </c>
      <c r="L1752">
        <v>19</v>
      </c>
    </row>
    <row r="1753" spans="1:12" x14ac:dyDescent="0.3">
      <c r="A1753" s="12" t="s">
        <v>8219</v>
      </c>
      <c r="B1753">
        <v>22</v>
      </c>
      <c r="K1753" s="11" t="s">
        <v>8394</v>
      </c>
      <c r="L1753">
        <v>13</v>
      </c>
    </row>
    <row r="1754" spans="1:12" x14ac:dyDescent="0.3">
      <c r="A1754" s="12" t="s">
        <v>8219</v>
      </c>
      <c r="B1754">
        <v>79</v>
      </c>
      <c r="K1754" s="11" t="s">
        <v>8394</v>
      </c>
      <c r="L1754">
        <v>13</v>
      </c>
    </row>
    <row r="1755" spans="1:12" x14ac:dyDescent="0.3">
      <c r="A1755" s="12" t="s">
        <v>8219</v>
      </c>
      <c r="B1755">
        <v>14</v>
      </c>
      <c r="K1755" s="11" t="s">
        <v>8394</v>
      </c>
      <c r="L1755">
        <v>4</v>
      </c>
    </row>
    <row r="1756" spans="1:12" x14ac:dyDescent="0.3">
      <c r="A1756" s="12" t="s">
        <v>8219</v>
      </c>
      <c r="B1756">
        <v>51</v>
      </c>
      <c r="K1756" s="11" t="s">
        <v>8394</v>
      </c>
      <c r="L1756">
        <v>0</v>
      </c>
    </row>
    <row r="1757" spans="1:12" x14ac:dyDescent="0.3">
      <c r="A1757" s="12" t="s">
        <v>8219</v>
      </c>
      <c r="B1757">
        <v>54</v>
      </c>
      <c r="K1757" s="11" t="s">
        <v>8394</v>
      </c>
      <c r="L1757">
        <v>3</v>
      </c>
    </row>
    <row r="1758" spans="1:12" x14ac:dyDescent="0.3">
      <c r="A1758" s="12" t="s">
        <v>8219</v>
      </c>
      <c r="B1758">
        <v>70</v>
      </c>
      <c r="K1758" s="11" t="s">
        <v>8394</v>
      </c>
      <c r="L1758">
        <v>1</v>
      </c>
    </row>
    <row r="1759" spans="1:12" x14ac:dyDescent="0.3">
      <c r="A1759" s="12" t="s">
        <v>8219</v>
      </c>
      <c r="B1759">
        <v>44</v>
      </c>
      <c r="K1759" s="11" t="s">
        <v>8394</v>
      </c>
      <c r="L1759">
        <v>9</v>
      </c>
    </row>
    <row r="1760" spans="1:12" x14ac:dyDescent="0.3">
      <c r="A1760" s="12" t="s">
        <v>8219</v>
      </c>
      <c r="B1760">
        <v>55</v>
      </c>
      <c r="K1760" s="11" t="s">
        <v>8394</v>
      </c>
      <c r="L1760">
        <v>1</v>
      </c>
    </row>
    <row r="1761" spans="1:12" x14ac:dyDescent="0.3">
      <c r="A1761" s="12" t="s">
        <v>8219</v>
      </c>
      <c r="B1761">
        <v>15</v>
      </c>
      <c r="K1761" s="11" t="s">
        <v>8394</v>
      </c>
      <c r="L1761">
        <v>1</v>
      </c>
    </row>
    <row r="1762" spans="1:12" x14ac:dyDescent="0.3">
      <c r="A1762" s="12" t="s">
        <v>8219</v>
      </c>
      <c r="B1762">
        <v>27</v>
      </c>
      <c r="K1762" s="11" t="s">
        <v>8394</v>
      </c>
      <c r="L1762">
        <v>4</v>
      </c>
    </row>
    <row r="1763" spans="1:12" x14ac:dyDescent="0.3">
      <c r="A1763" s="12" t="s">
        <v>8219</v>
      </c>
      <c r="B1763">
        <v>21</v>
      </c>
      <c r="K1763" s="11" t="s">
        <v>8394</v>
      </c>
      <c r="L1763">
        <v>17</v>
      </c>
    </row>
    <row r="1764" spans="1:12" x14ac:dyDescent="0.3">
      <c r="A1764" s="12" t="s">
        <v>8219</v>
      </c>
      <c r="B1764">
        <v>162</v>
      </c>
      <c r="K1764" s="11" t="s">
        <v>8394</v>
      </c>
      <c r="L1764">
        <v>0</v>
      </c>
    </row>
    <row r="1765" spans="1:12" x14ac:dyDescent="0.3">
      <c r="A1765" s="12" t="s">
        <v>8219</v>
      </c>
      <c r="B1765">
        <v>23</v>
      </c>
      <c r="K1765" s="11" t="s">
        <v>8394</v>
      </c>
      <c r="L1765">
        <v>12</v>
      </c>
    </row>
    <row r="1766" spans="1:12" x14ac:dyDescent="0.3">
      <c r="A1766" s="12" t="s">
        <v>8219</v>
      </c>
      <c r="B1766">
        <v>72</v>
      </c>
      <c r="K1766" s="11" t="s">
        <v>8394</v>
      </c>
      <c r="L1766">
        <v>14</v>
      </c>
    </row>
    <row r="1767" spans="1:12" x14ac:dyDescent="0.3">
      <c r="A1767" s="12" t="s">
        <v>8219</v>
      </c>
      <c r="B1767">
        <v>68</v>
      </c>
      <c r="K1767" s="11" t="s">
        <v>8394</v>
      </c>
      <c r="L1767">
        <v>1</v>
      </c>
    </row>
    <row r="1768" spans="1:12" x14ac:dyDescent="0.3">
      <c r="A1768" s="12" t="s">
        <v>8219</v>
      </c>
      <c r="B1768">
        <v>20</v>
      </c>
      <c r="K1768" s="11" t="s">
        <v>8394</v>
      </c>
      <c r="L1768">
        <v>14</v>
      </c>
    </row>
    <row r="1769" spans="1:12" x14ac:dyDescent="0.3">
      <c r="A1769" s="12" t="s">
        <v>8219</v>
      </c>
      <c r="B1769">
        <v>26</v>
      </c>
      <c r="K1769" s="11" t="s">
        <v>8394</v>
      </c>
      <c r="L1769">
        <v>4</v>
      </c>
    </row>
    <row r="1770" spans="1:12" x14ac:dyDescent="0.3">
      <c r="A1770" s="12" t="s">
        <v>8219</v>
      </c>
      <c r="B1770">
        <v>72</v>
      </c>
      <c r="K1770" s="11" t="s">
        <v>8394</v>
      </c>
      <c r="L1770">
        <v>2</v>
      </c>
    </row>
    <row r="1771" spans="1:12" x14ac:dyDescent="0.3">
      <c r="A1771" s="12" t="s">
        <v>8219</v>
      </c>
      <c r="B1771">
        <v>3</v>
      </c>
      <c r="K1771" s="11" t="s">
        <v>8394</v>
      </c>
      <c r="L1771">
        <v>1</v>
      </c>
    </row>
    <row r="1772" spans="1:12" x14ac:dyDescent="0.3">
      <c r="A1772" s="12" t="s">
        <v>8219</v>
      </c>
      <c r="B1772">
        <v>18</v>
      </c>
      <c r="K1772" s="11" t="s">
        <v>8394</v>
      </c>
      <c r="L1772">
        <v>2</v>
      </c>
    </row>
    <row r="1773" spans="1:12" x14ac:dyDescent="0.3">
      <c r="A1773" s="12" t="s">
        <v>8219</v>
      </c>
      <c r="B1773">
        <v>30</v>
      </c>
      <c r="K1773" s="11" t="s">
        <v>8394</v>
      </c>
      <c r="L1773">
        <v>1</v>
      </c>
    </row>
    <row r="1774" spans="1:12" x14ac:dyDescent="0.3">
      <c r="A1774" s="12" t="s">
        <v>8219</v>
      </c>
      <c r="B1774">
        <v>23</v>
      </c>
      <c r="K1774" s="11" t="s">
        <v>8394</v>
      </c>
      <c r="L1774">
        <v>1</v>
      </c>
    </row>
    <row r="1775" spans="1:12" x14ac:dyDescent="0.3">
      <c r="A1775" s="12" t="s">
        <v>8219</v>
      </c>
      <c r="B1775">
        <v>54</v>
      </c>
      <c r="K1775" s="11" t="s">
        <v>8394</v>
      </c>
      <c r="L1775">
        <v>4</v>
      </c>
    </row>
    <row r="1776" spans="1:12" x14ac:dyDescent="0.3">
      <c r="A1776" s="12" t="s">
        <v>8219</v>
      </c>
      <c r="B1776">
        <v>26</v>
      </c>
      <c r="K1776" s="11" t="s">
        <v>8394</v>
      </c>
      <c r="L1776">
        <v>3</v>
      </c>
    </row>
    <row r="1777" spans="1:12" x14ac:dyDescent="0.3">
      <c r="A1777" s="12" t="s">
        <v>8219</v>
      </c>
      <c r="B1777">
        <v>9</v>
      </c>
      <c r="K1777" s="11" t="s">
        <v>8394</v>
      </c>
      <c r="L1777">
        <v>38</v>
      </c>
    </row>
    <row r="1778" spans="1:12" x14ac:dyDescent="0.3">
      <c r="A1778" s="12" t="s">
        <v>8219</v>
      </c>
      <c r="B1778">
        <v>27</v>
      </c>
      <c r="K1778" s="11" t="s">
        <v>8394</v>
      </c>
      <c r="L1778">
        <v>4</v>
      </c>
    </row>
    <row r="1779" spans="1:12" x14ac:dyDescent="0.3">
      <c r="A1779" s="12" t="s">
        <v>8219</v>
      </c>
      <c r="B1779">
        <v>30</v>
      </c>
      <c r="K1779" s="11" t="s">
        <v>8394</v>
      </c>
      <c r="L1779">
        <v>0</v>
      </c>
    </row>
    <row r="1780" spans="1:12" x14ac:dyDescent="0.3">
      <c r="A1780" s="12" t="s">
        <v>8219</v>
      </c>
      <c r="B1780">
        <v>52</v>
      </c>
      <c r="K1780" s="11" t="s">
        <v>8394</v>
      </c>
      <c r="L1780">
        <v>2</v>
      </c>
    </row>
    <row r="1781" spans="1:12" x14ac:dyDescent="0.3">
      <c r="A1781" s="12" t="s">
        <v>8219</v>
      </c>
      <c r="B1781">
        <v>17</v>
      </c>
      <c r="K1781" s="11" t="s">
        <v>8394</v>
      </c>
      <c r="L1781">
        <v>0</v>
      </c>
    </row>
    <row r="1782" spans="1:12" x14ac:dyDescent="0.3">
      <c r="A1782" s="12" t="s">
        <v>8219</v>
      </c>
      <c r="B1782">
        <v>19</v>
      </c>
      <c r="K1782" s="11" t="s">
        <v>8394</v>
      </c>
      <c r="L1782">
        <v>1</v>
      </c>
    </row>
    <row r="1783" spans="1:12" x14ac:dyDescent="0.3">
      <c r="A1783" s="12" t="s">
        <v>8219</v>
      </c>
      <c r="B1783">
        <v>77</v>
      </c>
      <c r="K1783" s="11" t="s">
        <v>8394</v>
      </c>
      <c r="L1783">
        <v>7</v>
      </c>
    </row>
    <row r="1784" spans="1:12" x14ac:dyDescent="0.3">
      <c r="A1784" s="12" t="s">
        <v>8219</v>
      </c>
      <c r="B1784">
        <v>21</v>
      </c>
      <c r="K1784" s="11" t="s">
        <v>8394</v>
      </c>
      <c r="L1784">
        <v>2</v>
      </c>
    </row>
    <row r="1785" spans="1:12" x14ac:dyDescent="0.3">
      <c r="A1785" s="12" t="s">
        <v>8219</v>
      </c>
      <c r="B1785">
        <v>38</v>
      </c>
      <c r="K1785" s="11" t="s">
        <v>8394</v>
      </c>
      <c r="L1785">
        <v>4</v>
      </c>
    </row>
    <row r="1786" spans="1:12" x14ac:dyDescent="0.3">
      <c r="A1786" s="12" t="s">
        <v>8219</v>
      </c>
      <c r="B1786">
        <v>28</v>
      </c>
      <c r="K1786" s="11" t="s">
        <v>8394</v>
      </c>
      <c r="L1786">
        <v>4</v>
      </c>
    </row>
    <row r="1787" spans="1:12" x14ac:dyDescent="0.3">
      <c r="A1787" s="12" t="s">
        <v>8219</v>
      </c>
      <c r="B1787">
        <v>48</v>
      </c>
      <c r="K1787" s="11" t="s">
        <v>8394</v>
      </c>
      <c r="L1787">
        <v>3</v>
      </c>
    </row>
    <row r="1788" spans="1:12" x14ac:dyDescent="0.3">
      <c r="A1788" s="12" t="s">
        <v>8219</v>
      </c>
      <c r="B1788">
        <v>46</v>
      </c>
      <c r="K1788" s="11" t="s">
        <v>8394</v>
      </c>
      <c r="L1788">
        <v>2</v>
      </c>
    </row>
    <row r="1789" spans="1:12" x14ac:dyDescent="0.3">
      <c r="A1789" s="12" t="s">
        <v>8219</v>
      </c>
      <c r="B1789">
        <v>30</v>
      </c>
      <c r="K1789" s="11" t="s">
        <v>8394</v>
      </c>
      <c r="L1789">
        <v>197</v>
      </c>
    </row>
    <row r="1790" spans="1:12" x14ac:dyDescent="0.3">
      <c r="A1790" s="12" t="s">
        <v>8219</v>
      </c>
      <c r="B1790">
        <v>64</v>
      </c>
      <c r="K1790" s="11" t="s">
        <v>8394</v>
      </c>
      <c r="L1790">
        <v>0</v>
      </c>
    </row>
    <row r="1791" spans="1:12" x14ac:dyDescent="0.3">
      <c r="A1791" s="12" t="s">
        <v>8219</v>
      </c>
      <c r="B1791">
        <v>15</v>
      </c>
      <c r="K1791" s="11" t="s">
        <v>8394</v>
      </c>
      <c r="L1791">
        <v>1</v>
      </c>
    </row>
    <row r="1792" spans="1:12" x14ac:dyDescent="0.3">
      <c r="A1792" s="12" t="s">
        <v>8219</v>
      </c>
      <c r="B1792">
        <v>41</v>
      </c>
      <c r="K1792" s="11" t="s">
        <v>8394</v>
      </c>
      <c r="L1792">
        <v>4</v>
      </c>
    </row>
    <row r="1793" spans="1:12" x14ac:dyDescent="0.3">
      <c r="A1793" s="12" t="s">
        <v>8219</v>
      </c>
      <c r="B1793">
        <v>35</v>
      </c>
      <c r="K1793" s="11" t="s">
        <v>8394</v>
      </c>
      <c r="L1793">
        <v>0</v>
      </c>
    </row>
    <row r="1794" spans="1:12" x14ac:dyDescent="0.3">
      <c r="A1794" s="12" t="s">
        <v>8219</v>
      </c>
      <c r="B1794">
        <v>45</v>
      </c>
      <c r="K1794" s="11" t="s">
        <v>8394</v>
      </c>
      <c r="L1794">
        <v>7</v>
      </c>
    </row>
    <row r="1795" spans="1:12" x14ac:dyDescent="0.3">
      <c r="A1795" s="12" t="s">
        <v>8219</v>
      </c>
      <c r="B1795">
        <v>62</v>
      </c>
      <c r="K1795" s="11" t="s">
        <v>8394</v>
      </c>
      <c r="L1795">
        <v>11</v>
      </c>
    </row>
    <row r="1796" spans="1:12" x14ac:dyDescent="0.3">
      <c r="A1796" s="12" t="s">
        <v>8219</v>
      </c>
      <c r="B1796">
        <v>22</v>
      </c>
      <c r="K1796" s="11" t="s">
        <v>8394</v>
      </c>
      <c r="L1796">
        <v>0</v>
      </c>
    </row>
    <row r="1797" spans="1:12" x14ac:dyDescent="0.3">
      <c r="A1797" s="12" t="s">
        <v>8219</v>
      </c>
      <c r="B1797">
        <v>18</v>
      </c>
      <c r="K1797" s="11" t="s">
        <v>8394</v>
      </c>
      <c r="L1797">
        <v>6</v>
      </c>
    </row>
    <row r="1798" spans="1:12" x14ac:dyDescent="0.3">
      <c r="A1798" s="12" t="s">
        <v>8219</v>
      </c>
      <c r="B1798">
        <v>12</v>
      </c>
      <c r="K1798" s="11" t="s">
        <v>8394</v>
      </c>
      <c r="L1798">
        <v>0</v>
      </c>
    </row>
    <row r="1799" spans="1:12" x14ac:dyDescent="0.3">
      <c r="A1799" s="12" t="s">
        <v>8219</v>
      </c>
      <c r="B1799">
        <v>44</v>
      </c>
      <c r="K1799" s="11" t="s">
        <v>8394</v>
      </c>
      <c r="L1799">
        <v>7</v>
      </c>
    </row>
    <row r="1800" spans="1:12" x14ac:dyDescent="0.3">
      <c r="A1800" s="12" t="s">
        <v>8219</v>
      </c>
      <c r="B1800">
        <v>27</v>
      </c>
      <c r="K1800" s="11" t="s">
        <v>8394</v>
      </c>
      <c r="L1800">
        <v>94</v>
      </c>
    </row>
    <row r="1801" spans="1:12" x14ac:dyDescent="0.3">
      <c r="A1801" s="12" t="s">
        <v>8219</v>
      </c>
      <c r="B1801">
        <v>38</v>
      </c>
      <c r="K1801" s="11" t="s">
        <v>8394</v>
      </c>
      <c r="L1801">
        <v>2</v>
      </c>
    </row>
    <row r="1802" spans="1:12" x14ac:dyDescent="0.3">
      <c r="A1802" s="12" t="s">
        <v>8219</v>
      </c>
      <c r="B1802">
        <v>28</v>
      </c>
      <c r="K1802" s="11" t="s">
        <v>8394</v>
      </c>
      <c r="L1802">
        <v>25</v>
      </c>
    </row>
    <row r="1803" spans="1:12" x14ac:dyDescent="0.3">
      <c r="A1803" s="12" t="s">
        <v>8219</v>
      </c>
      <c r="B1803">
        <v>24</v>
      </c>
      <c r="K1803" s="11" t="s">
        <v>8394</v>
      </c>
      <c r="L1803">
        <v>17</v>
      </c>
    </row>
    <row r="1804" spans="1:12" x14ac:dyDescent="0.3">
      <c r="A1804" s="12" t="s">
        <v>8219</v>
      </c>
      <c r="B1804">
        <v>65</v>
      </c>
      <c r="K1804" s="11" t="s">
        <v>8394</v>
      </c>
      <c r="L1804">
        <v>2</v>
      </c>
    </row>
    <row r="1805" spans="1:12" x14ac:dyDescent="0.3">
      <c r="A1805" s="12" t="s">
        <v>8219</v>
      </c>
      <c r="B1805">
        <v>46</v>
      </c>
      <c r="K1805" s="11" t="s">
        <v>8394</v>
      </c>
      <c r="L1805">
        <v>4</v>
      </c>
    </row>
    <row r="1806" spans="1:12" x14ac:dyDescent="0.3">
      <c r="A1806" s="12" t="s">
        <v>8219</v>
      </c>
      <c r="B1806">
        <v>85</v>
      </c>
      <c r="K1806" s="11" t="s">
        <v>8394</v>
      </c>
      <c r="L1806">
        <v>5</v>
      </c>
    </row>
    <row r="1807" spans="1:12" x14ac:dyDescent="0.3">
      <c r="A1807" s="12" t="s">
        <v>8219</v>
      </c>
      <c r="B1807">
        <v>66</v>
      </c>
      <c r="K1807" s="11" t="s">
        <v>8394</v>
      </c>
      <c r="L1807">
        <v>2</v>
      </c>
    </row>
    <row r="1808" spans="1:12" x14ac:dyDescent="0.3">
      <c r="A1808" s="12" t="s">
        <v>8219</v>
      </c>
      <c r="B1808">
        <v>165</v>
      </c>
      <c r="K1808" s="11" t="s">
        <v>8394</v>
      </c>
      <c r="L1808">
        <v>2</v>
      </c>
    </row>
    <row r="1809" spans="1:12" x14ac:dyDescent="0.3">
      <c r="A1809" s="12" t="s">
        <v>8219</v>
      </c>
      <c r="B1809">
        <v>17</v>
      </c>
      <c r="K1809" s="11" t="s">
        <v>8394</v>
      </c>
      <c r="L1809">
        <v>3</v>
      </c>
    </row>
    <row r="1810" spans="1:12" x14ac:dyDescent="0.3">
      <c r="A1810" s="12" t="s">
        <v>8219</v>
      </c>
      <c r="B1810">
        <v>3</v>
      </c>
      <c r="K1810" s="11" t="s">
        <v>8394</v>
      </c>
      <c r="L1810">
        <v>0</v>
      </c>
    </row>
    <row r="1811" spans="1:12" x14ac:dyDescent="0.3">
      <c r="A1811" s="12" t="s">
        <v>8219</v>
      </c>
      <c r="B1811">
        <v>17</v>
      </c>
      <c r="K1811" s="11" t="s">
        <v>8394</v>
      </c>
      <c r="L1811">
        <v>4</v>
      </c>
    </row>
    <row r="1812" spans="1:12" x14ac:dyDescent="0.3">
      <c r="A1812" s="12" t="s">
        <v>8219</v>
      </c>
      <c r="B1812">
        <v>91</v>
      </c>
      <c r="K1812" s="11" t="s">
        <v>8394</v>
      </c>
      <c r="L1812">
        <v>1</v>
      </c>
    </row>
    <row r="1813" spans="1:12" x14ac:dyDescent="0.3">
      <c r="A1813" s="12" t="s">
        <v>8219</v>
      </c>
      <c r="B1813">
        <v>67</v>
      </c>
      <c r="K1813" s="11" t="s">
        <v>8394</v>
      </c>
      <c r="L1813">
        <v>12</v>
      </c>
    </row>
    <row r="1814" spans="1:12" x14ac:dyDescent="0.3">
      <c r="A1814" s="12" t="s">
        <v>8219</v>
      </c>
      <c r="B1814">
        <v>18</v>
      </c>
      <c r="K1814" s="11" t="s">
        <v>8394</v>
      </c>
      <c r="L1814">
        <v>4</v>
      </c>
    </row>
    <row r="1815" spans="1:12" x14ac:dyDescent="0.3">
      <c r="A1815" s="12" t="s">
        <v>8219</v>
      </c>
      <c r="B1815">
        <v>21</v>
      </c>
      <c r="K1815" s="11" t="s">
        <v>8394</v>
      </c>
      <c r="L1815">
        <v>91</v>
      </c>
    </row>
    <row r="1816" spans="1:12" x14ac:dyDescent="0.3">
      <c r="A1816" s="12" t="s">
        <v>8219</v>
      </c>
      <c r="B1816">
        <v>40</v>
      </c>
      <c r="K1816" s="11" t="s">
        <v>8394</v>
      </c>
      <c r="L1816">
        <v>1</v>
      </c>
    </row>
    <row r="1817" spans="1:12" x14ac:dyDescent="0.3">
      <c r="A1817" s="12" t="s">
        <v>8219</v>
      </c>
      <c r="B1817">
        <v>78</v>
      </c>
      <c r="K1817" s="11" t="s">
        <v>8394</v>
      </c>
      <c r="L1817">
        <v>1</v>
      </c>
    </row>
    <row r="1818" spans="1:12" x14ac:dyDescent="0.3">
      <c r="A1818" s="12" t="s">
        <v>8219</v>
      </c>
      <c r="B1818">
        <v>26</v>
      </c>
      <c r="K1818" s="11" t="s">
        <v>8394</v>
      </c>
      <c r="L1818">
        <v>0</v>
      </c>
    </row>
    <row r="1819" spans="1:12" x14ac:dyDescent="0.3">
      <c r="A1819" s="12" t="s">
        <v>8219</v>
      </c>
      <c r="B1819">
        <v>14</v>
      </c>
      <c r="K1819" s="11" t="s">
        <v>8394</v>
      </c>
      <c r="L1819">
        <v>13</v>
      </c>
    </row>
    <row r="1820" spans="1:12" x14ac:dyDescent="0.3">
      <c r="A1820" s="12" t="s">
        <v>8219</v>
      </c>
      <c r="B1820">
        <v>44</v>
      </c>
      <c r="K1820" s="11" t="s">
        <v>8394</v>
      </c>
      <c r="L1820">
        <v>2</v>
      </c>
    </row>
    <row r="1821" spans="1:12" x14ac:dyDescent="0.3">
      <c r="A1821" s="12" t="s">
        <v>8219</v>
      </c>
      <c r="B1821">
        <v>9</v>
      </c>
      <c r="K1821" s="11" t="s">
        <v>8394</v>
      </c>
      <c r="L1821">
        <v>0</v>
      </c>
    </row>
    <row r="1822" spans="1:12" x14ac:dyDescent="0.3">
      <c r="A1822" s="12" t="s">
        <v>8219</v>
      </c>
      <c r="B1822">
        <v>30</v>
      </c>
      <c r="K1822" s="11" t="s">
        <v>8394</v>
      </c>
      <c r="L1822">
        <v>21</v>
      </c>
    </row>
    <row r="1823" spans="1:12" x14ac:dyDescent="0.3">
      <c r="A1823" s="12" t="s">
        <v>8219</v>
      </c>
      <c r="B1823">
        <v>45</v>
      </c>
      <c r="K1823" s="11" t="s">
        <v>8394</v>
      </c>
      <c r="L1823">
        <v>9</v>
      </c>
    </row>
    <row r="1824" spans="1:12" x14ac:dyDescent="0.3">
      <c r="A1824" s="12" t="s">
        <v>8219</v>
      </c>
      <c r="B1824">
        <v>56</v>
      </c>
      <c r="K1824" s="11" t="s">
        <v>8394</v>
      </c>
      <c r="L1824">
        <v>6</v>
      </c>
    </row>
    <row r="1825" spans="1:12" x14ac:dyDescent="0.3">
      <c r="A1825" s="12" t="s">
        <v>8219</v>
      </c>
      <c r="B1825">
        <v>46</v>
      </c>
      <c r="K1825" s="11" t="s">
        <v>8394</v>
      </c>
      <c r="L1825">
        <v>4</v>
      </c>
    </row>
    <row r="1826" spans="1:12" x14ac:dyDescent="0.3">
      <c r="A1826" s="12" t="s">
        <v>8219</v>
      </c>
      <c r="B1826">
        <v>34</v>
      </c>
      <c r="K1826" s="11" t="s">
        <v>8394</v>
      </c>
      <c r="L1826">
        <v>7</v>
      </c>
    </row>
    <row r="1827" spans="1:12" x14ac:dyDescent="0.3">
      <c r="A1827" s="12" t="s">
        <v>8219</v>
      </c>
      <c r="B1827">
        <v>98</v>
      </c>
      <c r="K1827" s="11" t="s">
        <v>8394</v>
      </c>
      <c r="L1827">
        <v>5</v>
      </c>
    </row>
    <row r="1828" spans="1:12" x14ac:dyDescent="0.3">
      <c r="A1828" s="12" t="s">
        <v>8219</v>
      </c>
      <c r="B1828">
        <v>46</v>
      </c>
      <c r="K1828" s="11" t="s">
        <v>8394</v>
      </c>
      <c r="L1828">
        <v>0</v>
      </c>
    </row>
    <row r="1829" spans="1:12" x14ac:dyDescent="0.3">
      <c r="A1829" s="12" t="s">
        <v>8219</v>
      </c>
      <c r="B1829">
        <v>10</v>
      </c>
      <c r="K1829" s="11" t="s">
        <v>8394</v>
      </c>
      <c r="L1829">
        <v>3</v>
      </c>
    </row>
    <row r="1830" spans="1:12" x14ac:dyDescent="0.3">
      <c r="A1830" s="12" t="s">
        <v>8219</v>
      </c>
      <c r="B1830">
        <v>76</v>
      </c>
      <c r="K1830" s="11" t="s">
        <v>8394</v>
      </c>
      <c r="L1830">
        <v>9</v>
      </c>
    </row>
    <row r="1831" spans="1:12" x14ac:dyDescent="0.3">
      <c r="A1831" s="12" t="s">
        <v>8219</v>
      </c>
      <c r="B1831">
        <v>104</v>
      </c>
      <c r="K1831" s="11" t="s">
        <v>8394</v>
      </c>
      <c r="L1831">
        <v>6</v>
      </c>
    </row>
    <row r="1832" spans="1:12" x14ac:dyDescent="0.3">
      <c r="A1832" s="12" t="s">
        <v>8219</v>
      </c>
      <c r="B1832">
        <v>87</v>
      </c>
      <c r="K1832" s="11" t="s">
        <v>8394</v>
      </c>
      <c r="L1832">
        <v>4</v>
      </c>
    </row>
    <row r="1833" spans="1:12" x14ac:dyDescent="0.3">
      <c r="A1833" s="12" t="s">
        <v>8219</v>
      </c>
      <c r="B1833">
        <v>29</v>
      </c>
      <c r="K1833" s="11" t="s">
        <v>8394</v>
      </c>
      <c r="L1833">
        <v>1</v>
      </c>
    </row>
    <row r="1834" spans="1:12" x14ac:dyDescent="0.3">
      <c r="A1834" s="12" t="s">
        <v>8219</v>
      </c>
      <c r="B1834">
        <v>51</v>
      </c>
      <c r="K1834" s="11" t="s">
        <v>8394</v>
      </c>
      <c r="L1834">
        <v>17</v>
      </c>
    </row>
    <row r="1835" spans="1:12" x14ac:dyDescent="0.3">
      <c r="A1835" s="12" t="s">
        <v>8219</v>
      </c>
      <c r="B1835">
        <v>12</v>
      </c>
      <c r="K1835" s="11" t="s">
        <v>8394</v>
      </c>
      <c r="L1835">
        <v>1</v>
      </c>
    </row>
    <row r="1836" spans="1:12" x14ac:dyDescent="0.3">
      <c r="A1836" s="12" t="s">
        <v>8219</v>
      </c>
      <c r="B1836">
        <v>72</v>
      </c>
      <c r="K1836" s="11" t="s">
        <v>8394</v>
      </c>
      <c r="L1836">
        <v>13</v>
      </c>
    </row>
    <row r="1837" spans="1:12" x14ac:dyDescent="0.3">
      <c r="A1837" s="12" t="s">
        <v>8219</v>
      </c>
      <c r="B1837">
        <v>21</v>
      </c>
      <c r="K1837" s="11" t="s">
        <v>8394</v>
      </c>
      <c r="L1837">
        <v>6</v>
      </c>
    </row>
    <row r="1838" spans="1:12" x14ac:dyDescent="0.3">
      <c r="A1838" s="12" t="s">
        <v>8219</v>
      </c>
      <c r="B1838">
        <v>42</v>
      </c>
      <c r="K1838" s="11" t="s">
        <v>8394</v>
      </c>
      <c r="L1838">
        <v>0</v>
      </c>
    </row>
    <row r="1839" spans="1:12" x14ac:dyDescent="0.3">
      <c r="A1839" s="12" t="s">
        <v>8219</v>
      </c>
      <c r="B1839">
        <v>71</v>
      </c>
      <c r="K1839" s="11" t="s">
        <v>8394</v>
      </c>
      <c r="L1839">
        <v>2</v>
      </c>
    </row>
    <row r="1840" spans="1:12" x14ac:dyDescent="0.3">
      <c r="A1840" s="12" t="s">
        <v>8219</v>
      </c>
      <c r="B1840">
        <v>168</v>
      </c>
      <c r="K1840" s="11" t="s">
        <v>8394</v>
      </c>
      <c r="L1840">
        <v>2</v>
      </c>
    </row>
    <row r="1841" spans="1:12" x14ac:dyDescent="0.3">
      <c r="A1841" s="12" t="s">
        <v>8219</v>
      </c>
      <c r="B1841">
        <v>19</v>
      </c>
      <c r="K1841" s="11" t="s">
        <v>8394</v>
      </c>
      <c r="L1841">
        <v>21</v>
      </c>
    </row>
    <row r="1842" spans="1:12" x14ac:dyDescent="0.3">
      <c r="A1842" s="12" t="s">
        <v>8219</v>
      </c>
      <c r="B1842">
        <v>37</v>
      </c>
      <c r="K1842" s="11" t="s">
        <v>8394</v>
      </c>
      <c r="L1842">
        <v>13</v>
      </c>
    </row>
    <row r="1843" spans="1:12" x14ac:dyDescent="0.3">
      <c r="A1843" s="12" t="s">
        <v>8219</v>
      </c>
      <c r="B1843">
        <v>36</v>
      </c>
      <c r="K1843" s="11" t="s">
        <v>8394</v>
      </c>
      <c r="L1843">
        <v>0</v>
      </c>
    </row>
    <row r="1844" spans="1:12" x14ac:dyDescent="0.3">
      <c r="A1844" s="12" t="s">
        <v>8219</v>
      </c>
      <c r="B1844">
        <v>14</v>
      </c>
      <c r="K1844" s="11" t="s">
        <v>8394</v>
      </c>
      <c r="L1844">
        <v>6</v>
      </c>
    </row>
    <row r="1845" spans="1:12" x14ac:dyDescent="0.3">
      <c r="A1845" s="12" t="s">
        <v>8219</v>
      </c>
      <c r="B1845">
        <v>18</v>
      </c>
      <c r="K1845" s="11" t="s">
        <v>8394</v>
      </c>
      <c r="L1845">
        <v>0</v>
      </c>
    </row>
    <row r="1846" spans="1:12" x14ac:dyDescent="0.3">
      <c r="A1846" s="12" t="s">
        <v>8219</v>
      </c>
      <c r="B1846">
        <v>82</v>
      </c>
      <c r="K1846" s="11" t="s">
        <v>8394</v>
      </c>
      <c r="L1846">
        <v>1</v>
      </c>
    </row>
    <row r="1847" spans="1:12" x14ac:dyDescent="0.3">
      <c r="A1847" s="12" t="s">
        <v>8219</v>
      </c>
      <c r="B1847">
        <v>43</v>
      </c>
      <c r="K1847" s="11" t="s">
        <v>8394</v>
      </c>
      <c r="L1847">
        <v>0</v>
      </c>
    </row>
    <row r="1848" spans="1:12" x14ac:dyDescent="0.3">
      <c r="A1848" s="12" t="s">
        <v>8219</v>
      </c>
      <c r="B1848">
        <v>8</v>
      </c>
      <c r="K1848" s="11" t="s">
        <v>8394</v>
      </c>
      <c r="L1848">
        <v>12</v>
      </c>
    </row>
    <row r="1849" spans="1:12" x14ac:dyDescent="0.3">
      <c r="A1849" s="12" t="s">
        <v>8219</v>
      </c>
      <c r="B1849">
        <v>45</v>
      </c>
      <c r="K1849" s="11" t="s">
        <v>8394</v>
      </c>
      <c r="L1849">
        <v>2</v>
      </c>
    </row>
    <row r="1850" spans="1:12" x14ac:dyDescent="0.3">
      <c r="A1850" s="12" t="s">
        <v>8219</v>
      </c>
      <c r="B1850">
        <v>20</v>
      </c>
      <c r="K1850" s="11" t="s">
        <v>8394</v>
      </c>
      <c r="L1850">
        <v>6</v>
      </c>
    </row>
    <row r="1851" spans="1:12" x14ac:dyDescent="0.3">
      <c r="A1851" s="12" t="s">
        <v>8219</v>
      </c>
      <c r="B1851">
        <v>31</v>
      </c>
      <c r="K1851" s="11" t="s">
        <v>8394</v>
      </c>
      <c r="L1851">
        <v>1</v>
      </c>
    </row>
    <row r="1852" spans="1:12" x14ac:dyDescent="0.3">
      <c r="A1852" s="12" t="s">
        <v>8219</v>
      </c>
      <c r="B1852">
        <v>25</v>
      </c>
      <c r="K1852" s="11" t="s">
        <v>8394</v>
      </c>
      <c r="L1852">
        <v>1</v>
      </c>
    </row>
    <row r="1853" spans="1:12" x14ac:dyDescent="0.3">
      <c r="A1853" s="12" t="s">
        <v>8219</v>
      </c>
      <c r="B1853">
        <v>14</v>
      </c>
      <c r="K1853" s="11" t="s">
        <v>8394</v>
      </c>
      <c r="L1853">
        <v>5</v>
      </c>
    </row>
    <row r="1854" spans="1:12" x14ac:dyDescent="0.3">
      <c r="A1854" s="12" t="s">
        <v>8219</v>
      </c>
      <c r="B1854">
        <v>45</v>
      </c>
      <c r="K1854" s="11" t="s">
        <v>8394</v>
      </c>
      <c r="L1854">
        <v>0</v>
      </c>
    </row>
    <row r="1855" spans="1:12" x14ac:dyDescent="0.3">
      <c r="A1855" s="12" t="s">
        <v>8219</v>
      </c>
      <c r="B1855">
        <v>20</v>
      </c>
      <c r="K1855" s="11" t="s">
        <v>8394</v>
      </c>
      <c r="L1855">
        <v>3</v>
      </c>
    </row>
    <row r="1856" spans="1:12" x14ac:dyDescent="0.3">
      <c r="A1856" s="12" t="s">
        <v>8219</v>
      </c>
      <c r="B1856">
        <v>39</v>
      </c>
      <c r="K1856" s="11" t="s">
        <v>8394</v>
      </c>
      <c r="L1856">
        <v>8</v>
      </c>
    </row>
    <row r="1857" spans="1:12" x14ac:dyDescent="0.3">
      <c r="A1857" s="12" t="s">
        <v>8219</v>
      </c>
      <c r="B1857">
        <v>16</v>
      </c>
      <c r="K1857" s="11" t="s">
        <v>8394</v>
      </c>
      <c r="L1857">
        <v>3</v>
      </c>
    </row>
    <row r="1858" spans="1:12" x14ac:dyDescent="0.3">
      <c r="A1858" s="12" t="s">
        <v>8219</v>
      </c>
      <c r="B1858">
        <v>37</v>
      </c>
      <c r="K1858" s="11" t="s">
        <v>8394</v>
      </c>
      <c r="L1858">
        <v>8</v>
      </c>
    </row>
    <row r="1859" spans="1:12" x14ac:dyDescent="0.3">
      <c r="A1859" s="12" t="s">
        <v>8219</v>
      </c>
      <c r="B1859">
        <v>14</v>
      </c>
      <c r="K1859" s="11" t="s">
        <v>8394</v>
      </c>
      <c r="L1859">
        <v>1</v>
      </c>
    </row>
    <row r="1860" spans="1:12" x14ac:dyDescent="0.3">
      <c r="A1860" s="12" t="s">
        <v>8219</v>
      </c>
      <c r="B1860">
        <v>21</v>
      </c>
      <c r="K1860" s="11" t="s">
        <v>8394</v>
      </c>
      <c r="L1860">
        <v>4</v>
      </c>
    </row>
    <row r="1861" spans="1:12" x14ac:dyDescent="0.3">
      <c r="A1861" s="12" t="s">
        <v>8219</v>
      </c>
      <c r="B1861">
        <v>69</v>
      </c>
      <c r="K1861" s="11" t="s">
        <v>8394</v>
      </c>
      <c r="L1861">
        <v>8</v>
      </c>
    </row>
    <row r="1862" spans="1:12" x14ac:dyDescent="0.3">
      <c r="A1862" s="12" t="s">
        <v>8219</v>
      </c>
      <c r="B1862">
        <v>16</v>
      </c>
      <c r="K1862" s="11" t="s">
        <v>8394</v>
      </c>
      <c r="L1862">
        <v>1</v>
      </c>
    </row>
    <row r="1863" spans="1:12" x14ac:dyDescent="0.3">
      <c r="A1863" s="12" t="s">
        <v>8219</v>
      </c>
      <c r="B1863">
        <v>55</v>
      </c>
      <c r="K1863" s="11" t="s">
        <v>8394</v>
      </c>
      <c r="L1863">
        <v>5</v>
      </c>
    </row>
    <row r="1864" spans="1:12" x14ac:dyDescent="0.3">
      <c r="A1864" s="12" t="s">
        <v>8219</v>
      </c>
      <c r="B1864">
        <v>27</v>
      </c>
      <c r="K1864" s="11" t="s">
        <v>8394</v>
      </c>
      <c r="L1864">
        <v>0</v>
      </c>
    </row>
    <row r="1865" spans="1:12" x14ac:dyDescent="0.3">
      <c r="A1865" s="12" t="s">
        <v>8219</v>
      </c>
      <c r="B1865">
        <v>36</v>
      </c>
      <c r="K1865" s="11" t="s">
        <v>8394</v>
      </c>
      <c r="L1865">
        <v>0</v>
      </c>
    </row>
    <row r="1866" spans="1:12" x14ac:dyDescent="0.3">
      <c r="A1866" s="12" t="s">
        <v>8219</v>
      </c>
      <c r="B1866">
        <v>19</v>
      </c>
      <c r="K1866" s="11" t="s">
        <v>8394</v>
      </c>
      <c r="L1866">
        <v>1</v>
      </c>
    </row>
    <row r="1867" spans="1:12" x14ac:dyDescent="0.3">
      <c r="A1867" s="12" t="s">
        <v>8219</v>
      </c>
      <c r="B1867">
        <v>12</v>
      </c>
      <c r="K1867" s="11" t="s">
        <v>8394</v>
      </c>
      <c r="L1867">
        <v>0</v>
      </c>
    </row>
    <row r="1868" spans="1:12" x14ac:dyDescent="0.3">
      <c r="A1868" s="12" t="s">
        <v>8219</v>
      </c>
      <c r="B1868">
        <v>17</v>
      </c>
      <c r="K1868" s="11" t="s">
        <v>8394</v>
      </c>
      <c r="L1868">
        <v>0</v>
      </c>
    </row>
    <row r="1869" spans="1:12" x14ac:dyDescent="0.3">
      <c r="A1869" s="12" t="s">
        <v>8219</v>
      </c>
      <c r="B1869">
        <v>114</v>
      </c>
      <c r="K1869" s="11" t="s">
        <v>8394</v>
      </c>
      <c r="L1869">
        <v>6</v>
      </c>
    </row>
    <row r="1870" spans="1:12" x14ac:dyDescent="0.3">
      <c r="A1870" s="12" t="s">
        <v>8219</v>
      </c>
      <c r="B1870">
        <v>93</v>
      </c>
      <c r="K1870" s="11" t="s">
        <v>8394</v>
      </c>
      <c r="L1870">
        <v>6</v>
      </c>
    </row>
    <row r="1871" spans="1:12" x14ac:dyDescent="0.3">
      <c r="A1871" s="12" t="s">
        <v>8219</v>
      </c>
      <c r="B1871">
        <v>36</v>
      </c>
      <c r="K1871" s="11" t="s">
        <v>8394</v>
      </c>
      <c r="L1871">
        <v>14</v>
      </c>
    </row>
    <row r="1872" spans="1:12" x14ac:dyDescent="0.3">
      <c r="A1872" s="12" t="s">
        <v>8219</v>
      </c>
      <c r="B1872">
        <v>61</v>
      </c>
      <c r="K1872" s="11" t="s">
        <v>8394</v>
      </c>
      <c r="L1872">
        <v>6</v>
      </c>
    </row>
    <row r="1873" spans="1:12" x14ac:dyDescent="0.3">
      <c r="A1873" s="12" t="s">
        <v>8219</v>
      </c>
      <c r="B1873">
        <v>47</v>
      </c>
      <c r="K1873" s="11" t="s">
        <v>8394</v>
      </c>
      <c r="L1873">
        <v>33</v>
      </c>
    </row>
    <row r="1874" spans="1:12" x14ac:dyDescent="0.3">
      <c r="A1874" s="12" t="s">
        <v>8219</v>
      </c>
      <c r="B1874">
        <v>17</v>
      </c>
      <c r="K1874" s="11" t="s">
        <v>8394</v>
      </c>
      <c r="L1874">
        <v>4</v>
      </c>
    </row>
    <row r="1875" spans="1:12" x14ac:dyDescent="0.3">
      <c r="A1875" s="12" t="s">
        <v>8219</v>
      </c>
      <c r="B1875">
        <v>63</v>
      </c>
      <c r="K1875" s="11" t="s">
        <v>8394</v>
      </c>
      <c r="L1875">
        <v>1</v>
      </c>
    </row>
    <row r="1876" spans="1:12" x14ac:dyDescent="0.3">
      <c r="A1876" s="12" t="s">
        <v>8219</v>
      </c>
      <c r="B1876">
        <v>9</v>
      </c>
      <c r="K1876" s="11" t="s">
        <v>8394</v>
      </c>
      <c r="L1876">
        <v>0</v>
      </c>
    </row>
    <row r="1877" spans="1:12" x14ac:dyDescent="0.3">
      <c r="A1877" s="12" t="s">
        <v>8219</v>
      </c>
      <c r="B1877">
        <v>30</v>
      </c>
      <c r="K1877" s="11" t="s">
        <v>8394</v>
      </c>
      <c r="L1877">
        <v>6</v>
      </c>
    </row>
    <row r="1878" spans="1:12" x14ac:dyDescent="0.3">
      <c r="A1878" s="12" t="s">
        <v>8219</v>
      </c>
      <c r="B1878">
        <v>23</v>
      </c>
      <c r="K1878" s="11" t="s">
        <v>8394</v>
      </c>
      <c r="L1878">
        <v>6</v>
      </c>
    </row>
    <row r="1879" spans="1:12" x14ac:dyDescent="0.3">
      <c r="A1879" s="12" t="s">
        <v>8219</v>
      </c>
      <c r="B1879">
        <v>33</v>
      </c>
      <c r="K1879" s="11" t="s">
        <v>8394</v>
      </c>
      <c r="L1879">
        <v>1</v>
      </c>
    </row>
    <row r="1880" spans="1:12" x14ac:dyDescent="0.3">
      <c r="A1880" s="12" t="s">
        <v>8219</v>
      </c>
      <c r="B1880">
        <v>39</v>
      </c>
      <c r="K1880" s="11" t="s">
        <v>8394</v>
      </c>
      <c r="L1880">
        <v>3</v>
      </c>
    </row>
    <row r="1881" spans="1:12" x14ac:dyDescent="0.3">
      <c r="A1881" s="12" t="s">
        <v>8219</v>
      </c>
      <c r="B1881">
        <v>17</v>
      </c>
      <c r="K1881" s="11" t="s">
        <v>8394</v>
      </c>
      <c r="L1881">
        <v>884</v>
      </c>
    </row>
    <row r="1882" spans="1:12" x14ac:dyDescent="0.3">
      <c r="A1882" s="12" t="s">
        <v>8219</v>
      </c>
      <c r="B1882">
        <v>6</v>
      </c>
      <c r="K1882" s="11" t="s">
        <v>8394</v>
      </c>
      <c r="L1882">
        <v>0</v>
      </c>
    </row>
    <row r="1883" spans="1:12" x14ac:dyDescent="0.3">
      <c r="A1883" s="12" t="s">
        <v>8219</v>
      </c>
      <c r="B1883">
        <v>39</v>
      </c>
      <c r="K1883" s="11" t="s">
        <v>8394</v>
      </c>
      <c r="L1883">
        <v>10</v>
      </c>
    </row>
    <row r="1884" spans="1:12" x14ac:dyDescent="0.3">
      <c r="A1884" s="12" t="s">
        <v>8219</v>
      </c>
      <c r="B1884">
        <v>57</v>
      </c>
      <c r="K1884" s="11" t="s">
        <v>8394</v>
      </c>
      <c r="L1884">
        <v>101</v>
      </c>
    </row>
    <row r="1885" spans="1:12" x14ac:dyDescent="0.3">
      <c r="A1885" s="12" t="s">
        <v>8219</v>
      </c>
      <c r="B1885">
        <v>56</v>
      </c>
      <c r="K1885" s="11" t="s">
        <v>8394</v>
      </c>
      <c r="L1885">
        <v>15</v>
      </c>
    </row>
    <row r="1886" spans="1:12" x14ac:dyDescent="0.3">
      <c r="A1886" s="12" t="s">
        <v>8219</v>
      </c>
      <c r="B1886">
        <v>13</v>
      </c>
      <c r="K1886" s="11" t="s">
        <v>8394</v>
      </c>
      <c r="L1886">
        <v>1</v>
      </c>
    </row>
    <row r="1887" spans="1:12" x14ac:dyDescent="0.3">
      <c r="A1887" s="12" t="s">
        <v>8219</v>
      </c>
      <c r="B1887">
        <v>95</v>
      </c>
      <c r="K1887" s="11" t="s">
        <v>8394</v>
      </c>
      <c r="L1887">
        <v>39</v>
      </c>
    </row>
    <row r="1888" spans="1:12" x14ac:dyDescent="0.3">
      <c r="A1888" s="12" t="s">
        <v>8219</v>
      </c>
      <c r="B1888">
        <v>80</v>
      </c>
      <c r="K1888" s="11" t="s">
        <v>8394</v>
      </c>
      <c r="L1888">
        <v>7</v>
      </c>
    </row>
    <row r="1889" spans="1:12" x14ac:dyDescent="0.3">
      <c r="A1889" s="12" t="s">
        <v>8219</v>
      </c>
      <c r="B1889">
        <v>133</v>
      </c>
      <c r="K1889" s="11" t="s">
        <v>8394</v>
      </c>
      <c r="L1889">
        <v>14</v>
      </c>
    </row>
    <row r="1890" spans="1:12" x14ac:dyDescent="0.3">
      <c r="A1890" s="12" t="s">
        <v>8219</v>
      </c>
      <c r="B1890">
        <v>44</v>
      </c>
      <c r="K1890" s="11" t="s">
        <v>8394</v>
      </c>
      <c r="L1890">
        <v>11</v>
      </c>
    </row>
    <row r="1891" spans="1:12" x14ac:dyDescent="0.3">
      <c r="A1891" s="12" t="s">
        <v>8219</v>
      </c>
      <c r="B1891">
        <v>30</v>
      </c>
      <c r="K1891" s="11" t="s">
        <v>8394</v>
      </c>
      <c r="L1891">
        <v>38</v>
      </c>
    </row>
    <row r="1892" spans="1:12" x14ac:dyDescent="0.3">
      <c r="A1892" s="12" t="s">
        <v>8219</v>
      </c>
      <c r="B1892">
        <v>56</v>
      </c>
      <c r="K1892" s="11" t="s">
        <v>8394</v>
      </c>
      <c r="L1892">
        <v>15</v>
      </c>
    </row>
    <row r="1893" spans="1:12" x14ac:dyDescent="0.3">
      <c r="A1893" s="12" t="s">
        <v>8219</v>
      </c>
      <c r="B1893">
        <v>66</v>
      </c>
      <c r="K1893" s="11" t="s">
        <v>8394</v>
      </c>
      <c r="L1893">
        <v>8</v>
      </c>
    </row>
    <row r="1894" spans="1:12" x14ac:dyDescent="0.3">
      <c r="A1894" s="12" t="s">
        <v>8219</v>
      </c>
      <c r="B1894">
        <v>29</v>
      </c>
      <c r="K1894" s="11" t="s">
        <v>8394</v>
      </c>
      <c r="L1894">
        <v>1</v>
      </c>
    </row>
    <row r="1895" spans="1:12" x14ac:dyDescent="0.3">
      <c r="A1895" s="12" t="s">
        <v>8219</v>
      </c>
      <c r="B1895">
        <v>72</v>
      </c>
      <c r="K1895" s="11" t="s">
        <v>8394</v>
      </c>
      <c r="L1895">
        <v>23</v>
      </c>
    </row>
    <row r="1896" spans="1:12" x14ac:dyDescent="0.3">
      <c r="A1896" s="12" t="s">
        <v>8219</v>
      </c>
      <c r="B1896">
        <v>27</v>
      </c>
      <c r="K1896" s="11" t="s">
        <v>8394</v>
      </c>
      <c r="L1896">
        <v>0</v>
      </c>
    </row>
    <row r="1897" spans="1:12" x14ac:dyDescent="0.3">
      <c r="A1897" s="12" t="s">
        <v>8219</v>
      </c>
      <c r="B1897">
        <v>10</v>
      </c>
      <c r="K1897" s="11" t="s">
        <v>8394</v>
      </c>
      <c r="L1897">
        <v>22</v>
      </c>
    </row>
    <row r="1898" spans="1:12" x14ac:dyDescent="0.3">
      <c r="A1898" s="12" t="s">
        <v>8219</v>
      </c>
      <c r="B1898">
        <v>35</v>
      </c>
      <c r="K1898" s="11" t="s">
        <v>8394</v>
      </c>
      <c r="L1898">
        <v>0</v>
      </c>
    </row>
    <row r="1899" spans="1:12" x14ac:dyDescent="0.3">
      <c r="A1899" s="12" t="s">
        <v>8219</v>
      </c>
      <c r="B1899">
        <v>29</v>
      </c>
      <c r="K1899" s="11" t="s">
        <v>8394</v>
      </c>
      <c r="L1899">
        <v>4</v>
      </c>
    </row>
    <row r="1900" spans="1:12" x14ac:dyDescent="0.3">
      <c r="A1900" s="12" t="s">
        <v>8219</v>
      </c>
      <c r="B1900">
        <v>13</v>
      </c>
      <c r="K1900" s="11" t="s">
        <v>8394</v>
      </c>
      <c r="L1900">
        <v>79</v>
      </c>
    </row>
    <row r="1901" spans="1:12" x14ac:dyDescent="0.3">
      <c r="A1901" s="12" t="s">
        <v>8219</v>
      </c>
      <c r="B1901">
        <v>72</v>
      </c>
      <c r="K1901" s="11" t="s">
        <v>8394</v>
      </c>
      <c r="L1901">
        <v>64</v>
      </c>
    </row>
    <row r="1902" spans="1:12" x14ac:dyDescent="0.3">
      <c r="A1902" s="12" t="s">
        <v>8219</v>
      </c>
      <c r="B1902">
        <v>78</v>
      </c>
      <c r="K1902" s="11" t="s">
        <v>8394</v>
      </c>
      <c r="L1902">
        <v>4</v>
      </c>
    </row>
    <row r="1903" spans="1:12" x14ac:dyDescent="0.3">
      <c r="A1903" s="12" t="s">
        <v>8219</v>
      </c>
      <c r="B1903">
        <v>49</v>
      </c>
      <c r="K1903" s="11" t="s">
        <v>8394</v>
      </c>
      <c r="L1903">
        <v>4</v>
      </c>
    </row>
    <row r="1904" spans="1:12" x14ac:dyDescent="0.3">
      <c r="A1904" s="12" t="s">
        <v>8219</v>
      </c>
      <c r="B1904">
        <v>42</v>
      </c>
      <c r="K1904" s="11" t="s">
        <v>8394</v>
      </c>
      <c r="L1904">
        <v>61</v>
      </c>
    </row>
    <row r="1905" spans="1:12" x14ac:dyDescent="0.3">
      <c r="A1905" s="12" t="s">
        <v>8219</v>
      </c>
      <c r="B1905">
        <v>35</v>
      </c>
      <c r="K1905" s="11" t="s">
        <v>8394</v>
      </c>
      <c r="L1905">
        <v>7</v>
      </c>
    </row>
    <row r="1906" spans="1:12" x14ac:dyDescent="0.3">
      <c r="A1906" s="12" t="s">
        <v>8219</v>
      </c>
      <c r="B1906">
        <v>42</v>
      </c>
      <c r="K1906" s="11" t="s">
        <v>8394</v>
      </c>
      <c r="L1906">
        <v>1</v>
      </c>
    </row>
    <row r="1907" spans="1:12" x14ac:dyDescent="0.3">
      <c r="A1907" s="12" t="s">
        <v>8219</v>
      </c>
      <c r="B1907">
        <v>42</v>
      </c>
      <c r="K1907" s="11" t="s">
        <v>8394</v>
      </c>
      <c r="L1907">
        <v>46</v>
      </c>
    </row>
    <row r="1908" spans="1:12" x14ac:dyDescent="0.3">
      <c r="A1908" s="12" t="s">
        <v>8219</v>
      </c>
      <c r="B1908">
        <v>31</v>
      </c>
      <c r="K1908" s="11" t="s">
        <v>8394</v>
      </c>
      <c r="L1908">
        <v>26</v>
      </c>
    </row>
    <row r="1909" spans="1:12" x14ac:dyDescent="0.3">
      <c r="A1909" s="12" t="s">
        <v>8219</v>
      </c>
      <c r="B1909">
        <v>38</v>
      </c>
      <c r="K1909" s="11" t="s">
        <v>8394</v>
      </c>
      <c r="L1909">
        <v>45</v>
      </c>
    </row>
    <row r="1910" spans="1:12" x14ac:dyDescent="0.3">
      <c r="A1910" s="12" t="s">
        <v>8219</v>
      </c>
      <c r="B1910">
        <v>8</v>
      </c>
      <c r="K1910" s="11" t="s">
        <v>8394</v>
      </c>
      <c r="L1910">
        <v>7</v>
      </c>
    </row>
    <row r="1911" spans="1:12" x14ac:dyDescent="0.3">
      <c r="A1911" s="12" t="s">
        <v>8219</v>
      </c>
      <c r="B1911">
        <v>39</v>
      </c>
      <c r="K1911" s="11" t="s">
        <v>8394</v>
      </c>
      <c r="L1911">
        <v>8</v>
      </c>
    </row>
    <row r="1912" spans="1:12" x14ac:dyDescent="0.3">
      <c r="A1912" s="12" t="s">
        <v>8219</v>
      </c>
      <c r="B1912">
        <v>29</v>
      </c>
      <c r="K1912" s="11" t="s">
        <v>8394</v>
      </c>
      <c r="L1912">
        <v>117</v>
      </c>
    </row>
    <row r="1913" spans="1:12" x14ac:dyDescent="0.3">
      <c r="A1913" s="12" t="s">
        <v>8219</v>
      </c>
      <c r="B1913">
        <v>72</v>
      </c>
      <c r="K1913" s="11" t="s">
        <v>8394</v>
      </c>
      <c r="L1913">
        <v>1</v>
      </c>
    </row>
    <row r="1914" spans="1:12" x14ac:dyDescent="0.3">
      <c r="A1914" s="12" t="s">
        <v>8219</v>
      </c>
      <c r="B1914">
        <v>15</v>
      </c>
      <c r="K1914" s="11" t="s">
        <v>8394</v>
      </c>
      <c r="L1914">
        <v>4</v>
      </c>
    </row>
    <row r="1915" spans="1:12" x14ac:dyDescent="0.3">
      <c r="A1915" s="12" t="s">
        <v>8219</v>
      </c>
      <c r="B1915">
        <v>33</v>
      </c>
      <c r="K1915" s="11" t="s">
        <v>8394</v>
      </c>
      <c r="L1915">
        <v>12</v>
      </c>
    </row>
    <row r="1916" spans="1:12" x14ac:dyDescent="0.3">
      <c r="A1916" s="12" t="s">
        <v>8219</v>
      </c>
      <c r="B1916">
        <v>15</v>
      </c>
      <c r="K1916" s="11" t="s">
        <v>8394</v>
      </c>
      <c r="L1916">
        <v>1</v>
      </c>
    </row>
    <row r="1917" spans="1:12" x14ac:dyDescent="0.3">
      <c r="A1917" s="12" t="s">
        <v>8219</v>
      </c>
      <c r="B1917">
        <v>19</v>
      </c>
      <c r="K1917" s="11" t="s">
        <v>8394</v>
      </c>
      <c r="L1917">
        <v>16</v>
      </c>
    </row>
    <row r="1918" spans="1:12" x14ac:dyDescent="0.3">
      <c r="A1918" s="12" t="s">
        <v>8219</v>
      </c>
      <c r="B1918">
        <v>17</v>
      </c>
      <c r="K1918" s="11" t="s">
        <v>8394</v>
      </c>
      <c r="L1918">
        <v>12</v>
      </c>
    </row>
    <row r="1919" spans="1:12" x14ac:dyDescent="0.3">
      <c r="A1919" s="12" t="s">
        <v>8219</v>
      </c>
      <c r="B1919">
        <v>44</v>
      </c>
      <c r="K1919" s="11" t="s">
        <v>8394</v>
      </c>
      <c r="L1919">
        <v>7</v>
      </c>
    </row>
    <row r="1920" spans="1:12" x14ac:dyDescent="0.3">
      <c r="A1920" s="12" t="s">
        <v>8219</v>
      </c>
      <c r="B1920">
        <v>10</v>
      </c>
      <c r="K1920" s="11" t="s">
        <v>8394</v>
      </c>
      <c r="L1920">
        <v>22</v>
      </c>
    </row>
    <row r="1921" spans="1:12" x14ac:dyDescent="0.3">
      <c r="A1921" s="12" t="s">
        <v>8219</v>
      </c>
      <c r="B1921">
        <v>46</v>
      </c>
      <c r="K1921" s="11" t="s">
        <v>8394</v>
      </c>
      <c r="L1921">
        <v>1</v>
      </c>
    </row>
    <row r="1922" spans="1:12" x14ac:dyDescent="0.3">
      <c r="A1922" s="12" t="s">
        <v>8219</v>
      </c>
      <c r="B1922">
        <v>11</v>
      </c>
      <c r="K1922" s="11" t="s">
        <v>8394</v>
      </c>
      <c r="L1922">
        <v>0</v>
      </c>
    </row>
    <row r="1923" spans="1:12" x14ac:dyDescent="0.3">
      <c r="A1923" s="12" t="s">
        <v>8219</v>
      </c>
      <c r="B1923">
        <v>13</v>
      </c>
      <c r="K1923" s="11" t="s">
        <v>8394</v>
      </c>
      <c r="L1923">
        <v>6</v>
      </c>
    </row>
    <row r="1924" spans="1:12" x14ac:dyDescent="0.3">
      <c r="A1924" s="12" t="s">
        <v>8219</v>
      </c>
      <c r="B1924">
        <v>33</v>
      </c>
      <c r="K1924" s="11" t="s">
        <v>8394</v>
      </c>
      <c r="L1924">
        <v>4</v>
      </c>
    </row>
    <row r="1925" spans="1:12" x14ac:dyDescent="0.3">
      <c r="A1925" s="12" t="s">
        <v>8219</v>
      </c>
      <c r="B1925">
        <v>28</v>
      </c>
      <c r="K1925" s="11" t="s">
        <v>8394</v>
      </c>
      <c r="L1925">
        <v>8</v>
      </c>
    </row>
    <row r="1926" spans="1:12" x14ac:dyDescent="0.3">
      <c r="A1926" s="12" t="s">
        <v>8219</v>
      </c>
      <c r="B1926">
        <v>21</v>
      </c>
      <c r="K1926" s="11" t="s">
        <v>8394</v>
      </c>
      <c r="L1926">
        <v>3</v>
      </c>
    </row>
    <row r="1927" spans="1:12" x14ac:dyDescent="0.3">
      <c r="A1927" s="12" t="s">
        <v>8219</v>
      </c>
      <c r="B1927">
        <v>13</v>
      </c>
      <c r="K1927" s="11" t="s">
        <v>8394</v>
      </c>
      <c r="L1927">
        <v>0</v>
      </c>
    </row>
    <row r="1928" spans="1:12" x14ac:dyDescent="0.3">
      <c r="A1928" s="12" t="s">
        <v>8219</v>
      </c>
      <c r="B1928">
        <v>34</v>
      </c>
      <c r="K1928" s="11" t="s">
        <v>8394</v>
      </c>
      <c r="L1928">
        <v>30</v>
      </c>
    </row>
    <row r="1929" spans="1:12" x14ac:dyDescent="0.3">
      <c r="A1929" s="12" t="s">
        <v>8219</v>
      </c>
      <c r="B1929">
        <v>80</v>
      </c>
      <c r="K1929" s="11" t="s">
        <v>8394</v>
      </c>
      <c r="L1929">
        <v>0</v>
      </c>
    </row>
    <row r="1930" spans="1:12" x14ac:dyDescent="0.3">
      <c r="A1930" s="12" t="s">
        <v>8219</v>
      </c>
      <c r="B1930">
        <v>74</v>
      </c>
      <c r="K1930" s="11" t="s">
        <v>8394</v>
      </c>
      <c r="L1930">
        <v>12</v>
      </c>
    </row>
    <row r="1931" spans="1:12" x14ac:dyDescent="0.3">
      <c r="A1931" s="12" t="s">
        <v>8219</v>
      </c>
      <c r="B1931">
        <v>7</v>
      </c>
    </row>
    <row r="1932" spans="1:12" x14ac:dyDescent="0.3">
      <c r="A1932" s="12" t="s">
        <v>8219</v>
      </c>
      <c r="B1932">
        <v>34</v>
      </c>
    </row>
    <row r="1933" spans="1:12" x14ac:dyDescent="0.3">
      <c r="A1933" s="12" t="s">
        <v>8219</v>
      </c>
      <c r="B1933">
        <v>86</v>
      </c>
    </row>
    <row r="1934" spans="1:12" x14ac:dyDescent="0.3">
      <c r="A1934" s="12" t="s">
        <v>8219</v>
      </c>
      <c r="B1934">
        <v>37</v>
      </c>
    </row>
    <row r="1935" spans="1:12" x14ac:dyDescent="0.3">
      <c r="A1935" s="12" t="s">
        <v>8219</v>
      </c>
      <c r="B1935">
        <v>18</v>
      </c>
    </row>
    <row r="1936" spans="1:12" x14ac:dyDescent="0.3">
      <c r="A1936" s="12" t="s">
        <v>8219</v>
      </c>
      <c r="B1936">
        <v>22</v>
      </c>
    </row>
    <row r="1937" spans="1:2" x14ac:dyDescent="0.3">
      <c r="A1937" s="12" t="s">
        <v>8219</v>
      </c>
      <c r="B1937">
        <v>26</v>
      </c>
    </row>
    <row r="1938" spans="1:2" x14ac:dyDescent="0.3">
      <c r="A1938" s="12" t="s">
        <v>8219</v>
      </c>
      <c r="B1938">
        <v>27</v>
      </c>
    </row>
    <row r="1939" spans="1:2" x14ac:dyDescent="0.3">
      <c r="A1939" s="12" t="s">
        <v>8219</v>
      </c>
      <c r="B1939">
        <v>8</v>
      </c>
    </row>
    <row r="1940" spans="1:2" x14ac:dyDescent="0.3">
      <c r="A1940" s="12" t="s">
        <v>8219</v>
      </c>
      <c r="B1940">
        <v>204</v>
      </c>
    </row>
    <row r="1941" spans="1:2" x14ac:dyDescent="0.3">
      <c r="A1941" s="12" t="s">
        <v>8219</v>
      </c>
      <c r="B1941">
        <v>46</v>
      </c>
    </row>
    <row r="1942" spans="1:2" x14ac:dyDescent="0.3">
      <c r="A1942" s="12" t="s">
        <v>8219</v>
      </c>
      <c r="B1942">
        <v>17</v>
      </c>
    </row>
    <row r="1943" spans="1:2" x14ac:dyDescent="0.3">
      <c r="A1943" s="12" t="s">
        <v>8219</v>
      </c>
      <c r="B1943">
        <v>28</v>
      </c>
    </row>
    <row r="1944" spans="1:2" x14ac:dyDescent="0.3">
      <c r="A1944" s="12" t="s">
        <v>8219</v>
      </c>
      <c r="B1944">
        <v>83</v>
      </c>
    </row>
    <row r="1945" spans="1:2" x14ac:dyDescent="0.3">
      <c r="A1945" s="12" t="s">
        <v>8219</v>
      </c>
      <c r="B1945">
        <v>13</v>
      </c>
    </row>
    <row r="1946" spans="1:2" x14ac:dyDescent="0.3">
      <c r="A1946" s="12" t="s">
        <v>8219</v>
      </c>
      <c r="B1946">
        <v>8</v>
      </c>
    </row>
    <row r="1947" spans="1:2" x14ac:dyDescent="0.3">
      <c r="A1947" s="12" t="s">
        <v>8219</v>
      </c>
      <c r="B1947">
        <v>32</v>
      </c>
    </row>
    <row r="1948" spans="1:2" x14ac:dyDescent="0.3">
      <c r="A1948" s="12" t="s">
        <v>8219</v>
      </c>
      <c r="B1948">
        <v>85</v>
      </c>
    </row>
    <row r="1949" spans="1:2" x14ac:dyDescent="0.3">
      <c r="A1949" s="12" t="s">
        <v>8219</v>
      </c>
      <c r="B1949">
        <v>29</v>
      </c>
    </row>
    <row r="1950" spans="1:2" x14ac:dyDescent="0.3">
      <c r="A1950" s="12" t="s">
        <v>8219</v>
      </c>
      <c r="B1950">
        <v>24</v>
      </c>
    </row>
    <row r="1951" spans="1:2" x14ac:dyDescent="0.3">
      <c r="A1951" s="12" t="s">
        <v>8219</v>
      </c>
      <c r="B1951">
        <v>8</v>
      </c>
    </row>
    <row r="1952" spans="1:2" x14ac:dyDescent="0.3">
      <c r="A1952" s="12" t="s">
        <v>8219</v>
      </c>
      <c r="B1952">
        <v>19</v>
      </c>
    </row>
    <row r="1953" spans="1:2" x14ac:dyDescent="0.3">
      <c r="A1953" s="12" t="s">
        <v>8219</v>
      </c>
      <c r="B1953">
        <v>336</v>
      </c>
    </row>
    <row r="1954" spans="1:2" x14ac:dyDescent="0.3">
      <c r="A1954" s="12" t="s">
        <v>8219</v>
      </c>
      <c r="B1954">
        <v>13</v>
      </c>
    </row>
    <row r="1955" spans="1:2" x14ac:dyDescent="0.3">
      <c r="A1955" s="12" t="s">
        <v>8219</v>
      </c>
      <c r="B1955">
        <v>42</v>
      </c>
    </row>
    <row r="1956" spans="1:2" x14ac:dyDescent="0.3">
      <c r="A1956" s="12" t="s">
        <v>8219</v>
      </c>
      <c r="B1956">
        <v>64</v>
      </c>
    </row>
    <row r="1957" spans="1:2" x14ac:dyDescent="0.3">
      <c r="A1957" s="12" t="s">
        <v>8219</v>
      </c>
      <c r="B1957">
        <v>25</v>
      </c>
    </row>
    <row r="1958" spans="1:2" x14ac:dyDescent="0.3">
      <c r="A1958" s="12" t="s">
        <v>8219</v>
      </c>
      <c r="B1958">
        <v>20</v>
      </c>
    </row>
    <row r="1959" spans="1:2" x14ac:dyDescent="0.3">
      <c r="A1959" s="12" t="s">
        <v>8219</v>
      </c>
      <c r="B1959">
        <v>104</v>
      </c>
    </row>
    <row r="1960" spans="1:2" x14ac:dyDescent="0.3">
      <c r="A1960" s="12" t="s">
        <v>8219</v>
      </c>
      <c r="B1960">
        <v>53</v>
      </c>
    </row>
    <row r="1961" spans="1:2" x14ac:dyDescent="0.3">
      <c r="A1961" s="12" t="s">
        <v>8219</v>
      </c>
      <c r="B1961">
        <v>14</v>
      </c>
    </row>
    <row r="1962" spans="1:2" x14ac:dyDescent="0.3">
      <c r="A1962" s="12" t="s">
        <v>8219</v>
      </c>
      <c r="B1962">
        <v>20</v>
      </c>
    </row>
    <row r="1963" spans="1:2" x14ac:dyDescent="0.3">
      <c r="A1963" s="12" t="s">
        <v>8219</v>
      </c>
      <c r="B1963">
        <v>558</v>
      </c>
    </row>
    <row r="1964" spans="1:2" x14ac:dyDescent="0.3">
      <c r="A1964" s="12" t="s">
        <v>8219</v>
      </c>
      <c r="B1964">
        <v>22</v>
      </c>
    </row>
    <row r="1965" spans="1:2" x14ac:dyDescent="0.3">
      <c r="A1965" s="12" t="s">
        <v>8219</v>
      </c>
      <c r="B1965">
        <v>24</v>
      </c>
    </row>
    <row r="1966" spans="1:2" x14ac:dyDescent="0.3">
      <c r="A1966" s="12" t="s">
        <v>8219</v>
      </c>
      <c r="B1966">
        <v>74</v>
      </c>
    </row>
    <row r="1967" spans="1:2" x14ac:dyDescent="0.3">
      <c r="A1967" s="12" t="s">
        <v>8219</v>
      </c>
      <c r="B1967">
        <v>54</v>
      </c>
    </row>
    <row r="1968" spans="1:2" x14ac:dyDescent="0.3">
      <c r="A1968" s="12" t="s">
        <v>8219</v>
      </c>
      <c r="B1968">
        <v>31</v>
      </c>
    </row>
    <row r="1969" spans="1:2" x14ac:dyDescent="0.3">
      <c r="A1969" s="12" t="s">
        <v>8219</v>
      </c>
      <c r="B1969">
        <v>25</v>
      </c>
    </row>
    <row r="1970" spans="1:2" x14ac:dyDescent="0.3">
      <c r="A1970" s="12" t="s">
        <v>8219</v>
      </c>
      <c r="B1970">
        <v>17</v>
      </c>
    </row>
    <row r="1971" spans="1:2" x14ac:dyDescent="0.3">
      <c r="A1971" s="12" t="s">
        <v>8219</v>
      </c>
      <c r="B1971">
        <v>12</v>
      </c>
    </row>
    <row r="1972" spans="1:2" x14ac:dyDescent="0.3">
      <c r="A1972" s="12" t="s">
        <v>8219</v>
      </c>
      <c r="B1972">
        <v>38</v>
      </c>
    </row>
    <row r="1973" spans="1:2" x14ac:dyDescent="0.3">
      <c r="A1973" s="12" t="s">
        <v>8219</v>
      </c>
      <c r="B1973">
        <v>41</v>
      </c>
    </row>
    <row r="1974" spans="1:2" x14ac:dyDescent="0.3">
      <c r="A1974" s="12" t="s">
        <v>8219</v>
      </c>
      <c r="B1974">
        <v>19</v>
      </c>
    </row>
    <row r="1975" spans="1:2" x14ac:dyDescent="0.3">
      <c r="A1975" s="12" t="s">
        <v>8219</v>
      </c>
      <c r="B1975">
        <v>41</v>
      </c>
    </row>
    <row r="1976" spans="1:2" x14ac:dyDescent="0.3">
      <c r="A1976" s="12" t="s">
        <v>8219</v>
      </c>
      <c r="B1976">
        <v>26</v>
      </c>
    </row>
    <row r="1977" spans="1:2" x14ac:dyDescent="0.3">
      <c r="A1977" s="12" t="s">
        <v>8219</v>
      </c>
      <c r="B1977">
        <v>25</v>
      </c>
    </row>
    <row r="1978" spans="1:2" x14ac:dyDescent="0.3">
      <c r="A1978" s="12" t="s">
        <v>8219</v>
      </c>
      <c r="B1978">
        <v>9</v>
      </c>
    </row>
    <row r="1979" spans="1:2" x14ac:dyDescent="0.3">
      <c r="A1979" s="12" t="s">
        <v>8219</v>
      </c>
      <c r="B1979">
        <v>78</v>
      </c>
    </row>
    <row r="1980" spans="1:2" x14ac:dyDescent="0.3">
      <c r="A1980" s="12" t="s">
        <v>8219</v>
      </c>
      <c r="B1980">
        <v>45</v>
      </c>
    </row>
    <row r="1981" spans="1:2" x14ac:dyDescent="0.3">
      <c r="A1981" s="12" t="s">
        <v>8219</v>
      </c>
      <c r="B1981">
        <v>102</v>
      </c>
    </row>
    <row r="1982" spans="1:2" x14ac:dyDescent="0.3">
      <c r="A1982" s="12" t="s">
        <v>8219</v>
      </c>
      <c r="B1982">
        <v>5</v>
      </c>
    </row>
    <row r="1983" spans="1:2" x14ac:dyDescent="0.3">
      <c r="A1983" s="12" t="s">
        <v>8219</v>
      </c>
      <c r="B1983">
        <v>27</v>
      </c>
    </row>
    <row r="1984" spans="1:2" x14ac:dyDescent="0.3">
      <c r="A1984" s="12" t="s">
        <v>8219</v>
      </c>
      <c r="B1984">
        <v>37</v>
      </c>
    </row>
    <row r="1985" spans="1:2" x14ac:dyDescent="0.3">
      <c r="A1985" s="12" t="s">
        <v>8219</v>
      </c>
      <c r="B1985">
        <v>14</v>
      </c>
    </row>
    <row r="1986" spans="1:2" x14ac:dyDescent="0.3">
      <c r="A1986" s="12" t="s">
        <v>8219</v>
      </c>
      <c r="B1986">
        <v>27</v>
      </c>
    </row>
    <row r="1987" spans="1:2" x14ac:dyDescent="0.3">
      <c r="A1987" s="12" t="s">
        <v>8219</v>
      </c>
      <c r="B1987">
        <v>45</v>
      </c>
    </row>
    <row r="1988" spans="1:2" x14ac:dyDescent="0.3">
      <c r="A1988" s="12" t="s">
        <v>8219</v>
      </c>
      <c r="B1988">
        <v>49</v>
      </c>
    </row>
    <row r="1989" spans="1:2" x14ac:dyDescent="0.3">
      <c r="A1989" s="12" t="s">
        <v>8219</v>
      </c>
      <c r="B1989">
        <v>24</v>
      </c>
    </row>
    <row r="1990" spans="1:2" x14ac:dyDescent="0.3">
      <c r="A1990" s="12" t="s">
        <v>8219</v>
      </c>
      <c r="B1990">
        <v>112</v>
      </c>
    </row>
    <row r="1991" spans="1:2" x14ac:dyDescent="0.3">
      <c r="A1991" s="12" t="s">
        <v>8219</v>
      </c>
      <c r="B1991">
        <v>23</v>
      </c>
    </row>
    <row r="1992" spans="1:2" x14ac:dyDescent="0.3">
      <c r="A1992" s="12" t="s">
        <v>8219</v>
      </c>
      <c r="B1992">
        <v>54</v>
      </c>
    </row>
    <row r="1993" spans="1:2" x14ac:dyDescent="0.3">
      <c r="A1993" s="12" t="s">
        <v>8219</v>
      </c>
      <c r="B1993">
        <v>28</v>
      </c>
    </row>
    <row r="1994" spans="1:2" x14ac:dyDescent="0.3">
      <c r="A1994" s="12" t="s">
        <v>8219</v>
      </c>
      <c r="B1994">
        <v>11</v>
      </c>
    </row>
    <row r="1995" spans="1:2" x14ac:dyDescent="0.3">
      <c r="A1995" s="12" t="s">
        <v>8219</v>
      </c>
      <c r="B1995">
        <v>62</v>
      </c>
    </row>
    <row r="1996" spans="1:2" x14ac:dyDescent="0.3">
      <c r="A1996" s="12" t="s">
        <v>8219</v>
      </c>
      <c r="B1996">
        <v>73</v>
      </c>
    </row>
    <row r="1997" spans="1:2" x14ac:dyDescent="0.3">
      <c r="A1997" s="12" t="s">
        <v>8219</v>
      </c>
      <c r="B1997">
        <v>18</v>
      </c>
    </row>
    <row r="1998" spans="1:2" x14ac:dyDescent="0.3">
      <c r="A1998" s="12" t="s">
        <v>8219</v>
      </c>
      <c r="B1998">
        <v>35</v>
      </c>
    </row>
    <row r="1999" spans="1:2" x14ac:dyDescent="0.3">
      <c r="A1999" s="12" t="s">
        <v>8219</v>
      </c>
      <c r="B1999">
        <v>43</v>
      </c>
    </row>
    <row r="2000" spans="1:2" x14ac:dyDescent="0.3">
      <c r="A2000" s="12" t="s">
        <v>8219</v>
      </c>
      <c r="B2000">
        <v>36</v>
      </c>
    </row>
    <row r="2001" spans="1:2" x14ac:dyDescent="0.3">
      <c r="A2001" s="12" t="s">
        <v>8219</v>
      </c>
      <c r="B2001">
        <v>62</v>
      </c>
    </row>
    <row r="2002" spans="1:2" x14ac:dyDescent="0.3">
      <c r="A2002" s="12" t="s">
        <v>8219</v>
      </c>
      <c r="B2002">
        <v>15</v>
      </c>
    </row>
    <row r="2003" spans="1:2" x14ac:dyDescent="0.3">
      <c r="A2003" s="12" t="s">
        <v>8219</v>
      </c>
      <c r="B2003">
        <v>33</v>
      </c>
    </row>
    <row r="2004" spans="1:2" x14ac:dyDescent="0.3">
      <c r="A2004" s="12" t="s">
        <v>8219</v>
      </c>
      <c r="B2004">
        <v>27</v>
      </c>
    </row>
    <row r="2005" spans="1:2" x14ac:dyDescent="0.3">
      <c r="A2005" s="12" t="s">
        <v>8219</v>
      </c>
      <c r="B2005">
        <v>17</v>
      </c>
    </row>
    <row r="2006" spans="1:2" x14ac:dyDescent="0.3">
      <c r="A2006" s="12" t="s">
        <v>8219</v>
      </c>
      <c r="B2006">
        <v>4</v>
      </c>
    </row>
    <row r="2007" spans="1:2" x14ac:dyDescent="0.3">
      <c r="A2007" s="12" t="s">
        <v>8219</v>
      </c>
      <c r="B2007">
        <v>53</v>
      </c>
    </row>
    <row r="2008" spans="1:2" x14ac:dyDescent="0.3">
      <c r="A2008" s="12" t="s">
        <v>8219</v>
      </c>
      <c r="B2008">
        <v>49</v>
      </c>
    </row>
    <row r="2009" spans="1:2" x14ac:dyDescent="0.3">
      <c r="A2009" s="12" t="s">
        <v>8219</v>
      </c>
      <c r="B2009">
        <v>57</v>
      </c>
    </row>
    <row r="2010" spans="1:2" x14ac:dyDescent="0.3">
      <c r="A2010" s="12" t="s">
        <v>8219</v>
      </c>
      <c r="B2010">
        <v>69</v>
      </c>
    </row>
    <row r="2011" spans="1:2" x14ac:dyDescent="0.3">
      <c r="A2011" s="12" t="s">
        <v>8219</v>
      </c>
      <c r="B2011">
        <v>15</v>
      </c>
    </row>
    <row r="2012" spans="1:2" x14ac:dyDescent="0.3">
      <c r="A2012" s="12" t="s">
        <v>8219</v>
      </c>
      <c r="B2012">
        <v>64</v>
      </c>
    </row>
    <row r="2013" spans="1:2" x14ac:dyDescent="0.3">
      <c r="A2013" s="12" t="s">
        <v>8219</v>
      </c>
      <c r="B2013">
        <v>20</v>
      </c>
    </row>
    <row r="2014" spans="1:2" x14ac:dyDescent="0.3">
      <c r="A2014" s="12" t="s">
        <v>8219</v>
      </c>
      <c r="B2014">
        <v>27</v>
      </c>
    </row>
    <row r="2015" spans="1:2" x14ac:dyDescent="0.3">
      <c r="A2015" s="12" t="s">
        <v>8219</v>
      </c>
      <c r="B2015">
        <v>21</v>
      </c>
    </row>
    <row r="2016" spans="1:2" x14ac:dyDescent="0.3">
      <c r="A2016" s="12" t="s">
        <v>8219</v>
      </c>
      <c r="B2016">
        <v>31</v>
      </c>
    </row>
    <row r="2017" spans="1:2" x14ac:dyDescent="0.3">
      <c r="A2017" s="12" t="s">
        <v>8219</v>
      </c>
      <c r="B2017">
        <v>51</v>
      </c>
    </row>
    <row r="2018" spans="1:2" x14ac:dyDescent="0.3">
      <c r="A2018" s="12" t="s">
        <v>8219</v>
      </c>
      <c r="B2018">
        <v>57</v>
      </c>
    </row>
    <row r="2019" spans="1:2" x14ac:dyDescent="0.3">
      <c r="A2019" s="12" t="s">
        <v>8219</v>
      </c>
      <c r="B2019">
        <v>20</v>
      </c>
    </row>
    <row r="2020" spans="1:2" x14ac:dyDescent="0.3">
      <c r="A2020" s="12" t="s">
        <v>8219</v>
      </c>
      <c r="B2020">
        <v>71</v>
      </c>
    </row>
    <row r="2021" spans="1:2" x14ac:dyDescent="0.3">
      <c r="A2021" s="12" t="s">
        <v>8219</v>
      </c>
      <c r="B2021">
        <v>72</v>
      </c>
    </row>
    <row r="2022" spans="1:2" x14ac:dyDescent="0.3">
      <c r="A2022" s="12" t="s">
        <v>8219</v>
      </c>
      <c r="B2022">
        <v>45</v>
      </c>
    </row>
    <row r="2023" spans="1:2" x14ac:dyDescent="0.3">
      <c r="A2023" s="12" t="s">
        <v>8219</v>
      </c>
      <c r="B2023">
        <v>51</v>
      </c>
    </row>
    <row r="2024" spans="1:2" x14ac:dyDescent="0.3">
      <c r="A2024" s="12" t="s">
        <v>8219</v>
      </c>
      <c r="B2024">
        <v>56</v>
      </c>
    </row>
    <row r="2025" spans="1:2" x14ac:dyDescent="0.3">
      <c r="A2025" s="12" t="s">
        <v>8219</v>
      </c>
      <c r="B2025">
        <v>17</v>
      </c>
    </row>
    <row r="2026" spans="1:2" x14ac:dyDescent="0.3">
      <c r="A2026" s="12" t="s">
        <v>8219</v>
      </c>
      <c r="B2026">
        <v>197</v>
      </c>
    </row>
    <row r="2027" spans="1:2" x14ac:dyDescent="0.3">
      <c r="A2027" s="12" t="s">
        <v>8219</v>
      </c>
      <c r="B2027">
        <v>70</v>
      </c>
    </row>
    <row r="2028" spans="1:2" x14ac:dyDescent="0.3">
      <c r="A2028" s="12" t="s">
        <v>8219</v>
      </c>
      <c r="B2028">
        <v>21</v>
      </c>
    </row>
    <row r="2029" spans="1:2" x14ac:dyDescent="0.3">
      <c r="A2029" s="12" t="s">
        <v>8219</v>
      </c>
      <c r="B2029">
        <v>34</v>
      </c>
    </row>
    <row r="2030" spans="1:2" x14ac:dyDescent="0.3">
      <c r="A2030" s="12" t="s">
        <v>8219</v>
      </c>
      <c r="B2030">
        <v>39</v>
      </c>
    </row>
    <row r="2031" spans="1:2" x14ac:dyDescent="0.3">
      <c r="A2031" s="12" t="s">
        <v>8219</v>
      </c>
      <c r="B2031">
        <v>78</v>
      </c>
    </row>
    <row r="2032" spans="1:2" x14ac:dyDescent="0.3">
      <c r="A2032" s="12" t="s">
        <v>8219</v>
      </c>
      <c r="B2032">
        <v>48</v>
      </c>
    </row>
    <row r="2033" spans="1:2" x14ac:dyDescent="0.3">
      <c r="A2033" s="12" t="s">
        <v>8219</v>
      </c>
      <c r="B2033">
        <v>29</v>
      </c>
    </row>
    <row r="2034" spans="1:2" x14ac:dyDescent="0.3">
      <c r="A2034" s="12" t="s">
        <v>8219</v>
      </c>
      <c r="B2034">
        <v>73</v>
      </c>
    </row>
    <row r="2035" spans="1:2" x14ac:dyDescent="0.3">
      <c r="A2035" s="12" t="s">
        <v>8219</v>
      </c>
      <c r="B2035">
        <v>8</v>
      </c>
    </row>
    <row r="2036" spans="1:2" x14ac:dyDescent="0.3">
      <c r="A2036" s="12" t="s">
        <v>8219</v>
      </c>
      <c r="B2036">
        <v>17</v>
      </c>
    </row>
    <row r="2037" spans="1:2" x14ac:dyDescent="0.3">
      <c r="A2037" s="12" t="s">
        <v>8219</v>
      </c>
      <c r="B2037">
        <v>9</v>
      </c>
    </row>
    <row r="2038" spans="1:2" x14ac:dyDescent="0.3">
      <c r="A2038" s="12" t="s">
        <v>8219</v>
      </c>
      <c r="B2038">
        <v>17</v>
      </c>
    </row>
    <row r="2039" spans="1:2" x14ac:dyDescent="0.3">
      <c r="A2039" s="12" t="s">
        <v>8219</v>
      </c>
      <c r="B2039">
        <v>33</v>
      </c>
    </row>
    <row r="2040" spans="1:2" x14ac:dyDescent="0.3">
      <c r="A2040" s="12" t="s">
        <v>8219</v>
      </c>
      <c r="B2040">
        <v>38</v>
      </c>
    </row>
    <row r="2041" spans="1:2" x14ac:dyDescent="0.3">
      <c r="A2041" s="12" t="s">
        <v>8219</v>
      </c>
      <c r="B2041">
        <v>79</v>
      </c>
    </row>
    <row r="2042" spans="1:2" x14ac:dyDescent="0.3">
      <c r="A2042" s="12" t="s">
        <v>8219</v>
      </c>
      <c r="B2042">
        <v>46</v>
      </c>
    </row>
    <row r="2043" spans="1:2" x14ac:dyDescent="0.3">
      <c r="A2043" s="12" t="s">
        <v>8219</v>
      </c>
      <c r="B2043">
        <v>20</v>
      </c>
    </row>
    <row r="2044" spans="1:2" x14ac:dyDescent="0.3">
      <c r="A2044" s="12" t="s">
        <v>8219</v>
      </c>
      <c r="B2044">
        <v>20</v>
      </c>
    </row>
    <row r="2045" spans="1:2" x14ac:dyDescent="0.3">
      <c r="A2045" s="12" t="s">
        <v>8219</v>
      </c>
      <c r="B2045">
        <v>13</v>
      </c>
    </row>
    <row r="2046" spans="1:2" x14ac:dyDescent="0.3">
      <c r="A2046" s="12" t="s">
        <v>8219</v>
      </c>
      <c r="B2046">
        <v>22</v>
      </c>
    </row>
    <row r="2047" spans="1:2" x14ac:dyDescent="0.3">
      <c r="A2047" s="12" t="s">
        <v>8219</v>
      </c>
      <c r="B2047">
        <v>36</v>
      </c>
    </row>
    <row r="2048" spans="1:2" x14ac:dyDescent="0.3">
      <c r="A2048" s="12" t="s">
        <v>8219</v>
      </c>
      <c r="B2048">
        <v>40</v>
      </c>
    </row>
    <row r="2049" spans="1:2" x14ac:dyDescent="0.3">
      <c r="A2049" s="12" t="s">
        <v>8219</v>
      </c>
      <c r="B2049">
        <v>9</v>
      </c>
    </row>
    <row r="2050" spans="1:2" x14ac:dyDescent="0.3">
      <c r="A2050" s="12" t="s">
        <v>8219</v>
      </c>
      <c r="B2050">
        <v>19</v>
      </c>
    </row>
    <row r="2051" spans="1:2" x14ac:dyDescent="0.3">
      <c r="A2051" s="12" t="s">
        <v>8219</v>
      </c>
      <c r="B2051">
        <v>14</v>
      </c>
    </row>
    <row r="2052" spans="1:2" x14ac:dyDescent="0.3">
      <c r="A2052" s="12" t="s">
        <v>8219</v>
      </c>
      <c r="B2052">
        <v>38</v>
      </c>
    </row>
    <row r="2053" spans="1:2" x14ac:dyDescent="0.3">
      <c r="A2053" s="12" t="s">
        <v>8219</v>
      </c>
      <c r="B2053">
        <v>58</v>
      </c>
    </row>
    <row r="2054" spans="1:2" x14ac:dyDescent="0.3">
      <c r="A2054" s="12" t="s">
        <v>8219</v>
      </c>
      <c r="B2054">
        <v>28</v>
      </c>
    </row>
    <row r="2055" spans="1:2" x14ac:dyDescent="0.3">
      <c r="A2055" s="12" t="s">
        <v>8219</v>
      </c>
      <c r="B2055">
        <v>17</v>
      </c>
    </row>
    <row r="2056" spans="1:2" x14ac:dyDescent="0.3">
      <c r="A2056" s="12" t="s">
        <v>8219</v>
      </c>
      <c r="B2056">
        <v>12</v>
      </c>
    </row>
    <row r="2057" spans="1:2" x14ac:dyDescent="0.3">
      <c r="A2057" s="12" t="s">
        <v>8219</v>
      </c>
      <c r="B2057">
        <v>40</v>
      </c>
    </row>
    <row r="2058" spans="1:2" x14ac:dyDescent="0.3">
      <c r="A2058" s="12" t="s">
        <v>8219</v>
      </c>
      <c r="B2058">
        <v>57</v>
      </c>
    </row>
    <row r="2059" spans="1:2" x14ac:dyDescent="0.3">
      <c r="A2059" s="12" t="s">
        <v>8219</v>
      </c>
      <c r="B2059">
        <v>114</v>
      </c>
    </row>
    <row r="2060" spans="1:2" x14ac:dyDescent="0.3">
      <c r="A2060" s="12" t="s">
        <v>8219</v>
      </c>
      <c r="B2060">
        <v>31</v>
      </c>
    </row>
    <row r="2061" spans="1:2" x14ac:dyDescent="0.3">
      <c r="A2061" s="12" t="s">
        <v>8219</v>
      </c>
      <c r="B2061">
        <v>3</v>
      </c>
    </row>
    <row r="2062" spans="1:2" x14ac:dyDescent="0.3">
      <c r="A2062" s="12" t="s">
        <v>8219</v>
      </c>
      <c r="B2062">
        <v>16</v>
      </c>
    </row>
    <row r="2063" spans="1:2" x14ac:dyDescent="0.3">
      <c r="A2063" s="12" t="s">
        <v>8219</v>
      </c>
      <c r="B2063">
        <v>199</v>
      </c>
    </row>
    <row r="2064" spans="1:2" x14ac:dyDescent="0.3">
      <c r="A2064" s="12" t="s">
        <v>8219</v>
      </c>
      <c r="B2064">
        <v>31</v>
      </c>
    </row>
    <row r="2065" spans="1:2" x14ac:dyDescent="0.3">
      <c r="A2065" s="12" t="s">
        <v>8219</v>
      </c>
      <c r="B2065">
        <v>30</v>
      </c>
    </row>
    <row r="2066" spans="1:2" x14ac:dyDescent="0.3">
      <c r="A2066" s="12" t="s">
        <v>8219</v>
      </c>
      <c r="B2066">
        <v>34</v>
      </c>
    </row>
    <row r="2067" spans="1:2" x14ac:dyDescent="0.3">
      <c r="A2067" s="12" t="s">
        <v>8219</v>
      </c>
      <c r="B2067">
        <v>18</v>
      </c>
    </row>
    <row r="2068" spans="1:2" x14ac:dyDescent="0.3">
      <c r="A2068" s="12" t="s">
        <v>8219</v>
      </c>
      <c r="B2068">
        <v>67</v>
      </c>
    </row>
    <row r="2069" spans="1:2" x14ac:dyDescent="0.3">
      <c r="A2069" s="12" t="s">
        <v>8219</v>
      </c>
      <c r="B2069">
        <v>66</v>
      </c>
    </row>
    <row r="2070" spans="1:2" x14ac:dyDescent="0.3">
      <c r="A2070" s="12" t="s">
        <v>8219</v>
      </c>
      <c r="B2070">
        <v>23</v>
      </c>
    </row>
    <row r="2071" spans="1:2" x14ac:dyDescent="0.3">
      <c r="A2071" s="12" t="s">
        <v>8219</v>
      </c>
      <c r="B2071">
        <v>126</v>
      </c>
    </row>
    <row r="2072" spans="1:2" x14ac:dyDescent="0.3">
      <c r="A2072" s="12" t="s">
        <v>8219</v>
      </c>
      <c r="B2072">
        <v>6</v>
      </c>
    </row>
    <row r="2073" spans="1:2" x14ac:dyDescent="0.3">
      <c r="A2073" s="12" t="s">
        <v>8219</v>
      </c>
      <c r="B2073">
        <v>25</v>
      </c>
    </row>
    <row r="2074" spans="1:2" x14ac:dyDescent="0.3">
      <c r="A2074" s="12" t="s">
        <v>8219</v>
      </c>
      <c r="B2074">
        <v>39</v>
      </c>
    </row>
    <row r="2075" spans="1:2" x14ac:dyDescent="0.3">
      <c r="A2075" s="12" t="s">
        <v>8219</v>
      </c>
      <c r="B2075">
        <v>62</v>
      </c>
    </row>
    <row r="2076" spans="1:2" x14ac:dyDescent="0.3">
      <c r="A2076" s="12" t="s">
        <v>8219</v>
      </c>
      <c r="B2076">
        <v>31</v>
      </c>
    </row>
    <row r="2077" spans="1:2" x14ac:dyDescent="0.3">
      <c r="A2077" s="12" t="s">
        <v>8219</v>
      </c>
      <c r="B2077">
        <v>274</v>
      </c>
    </row>
    <row r="2078" spans="1:2" x14ac:dyDescent="0.3">
      <c r="A2078" s="12" t="s">
        <v>8219</v>
      </c>
      <c r="B2078">
        <v>17</v>
      </c>
    </row>
    <row r="2079" spans="1:2" x14ac:dyDescent="0.3">
      <c r="A2079" s="12" t="s">
        <v>8219</v>
      </c>
      <c r="B2079">
        <v>14</v>
      </c>
    </row>
    <row r="2080" spans="1:2" x14ac:dyDescent="0.3">
      <c r="A2080" s="12" t="s">
        <v>8219</v>
      </c>
      <c r="B2080">
        <v>60</v>
      </c>
    </row>
    <row r="2081" spans="1:2" x14ac:dyDescent="0.3">
      <c r="A2081" s="12" t="s">
        <v>8219</v>
      </c>
      <c r="B2081">
        <v>33</v>
      </c>
    </row>
    <row r="2082" spans="1:2" x14ac:dyDescent="0.3">
      <c r="A2082" s="12" t="s">
        <v>8219</v>
      </c>
      <c r="B2082">
        <v>78</v>
      </c>
    </row>
    <row r="2083" spans="1:2" x14ac:dyDescent="0.3">
      <c r="A2083" s="12" t="s">
        <v>8219</v>
      </c>
      <c r="B2083">
        <v>30</v>
      </c>
    </row>
    <row r="2084" spans="1:2" x14ac:dyDescent="0.3">
      <c r="A2084" s="12" t="s">
        <v>8219</v>
      </c>
      <c r="B2084">
        <v>136</v>
      </c>
    </row>
    <row r="2085" spans="1:2" x14ac:dyDescent="0.3">
      <c r="A2085" s="12" t="s">
        <v>8219</v>
      </c>
      <c r="B2085">
        <v>40</v>
      </c>
    </row>
    <row r="2086" spans="1:2" x14ac:dyDescent="0.3">
      <c r="A2086" s="12" t="s">
        <v>8219</v>
      </c>
      <c r="B2086">
        <v>18</v>
      </c>
    </row>
    <row r="2087" spans="1:2" x14ac:dyDescent="0.3">
      <c r="A2087" s="12" t="s">
        <v>8219</v>
      </c>
      <c r="B2087">
        <v>39</v>
      </c>
    </row>
    <row r="2088" spans="1:2" x14ac:dyDescent="0.3">
      <c r="A2088" s="12" t="s">
        <v>8219</v>
      </c>
      <c r="B2088">
        <v>21</v>
      </c>
    </row>
    <row r="2089" spans="1:2" x14ac:dyDescent="0.3">
      <c r="A2089" s="12" t="s">
        <v>8219</v>
      </c>
      <c r="B2089">
        <v>30</v>
      </c>
    </row>
    <row r="2090" spans="1:2" x14ac:dyDescent="0.3">
      <c r="A2090" s="12" t="s">
        <v>8219</v>
      </c>
      <c r="B2090">
        <v>27</v>
      </c>
    </row>
    <row r="2091" spans="1:2" x14ac:dyDescent="0.3">
      <c r="A2091" s="12" t="s">
        <v>8219</v>
      </c>
      <c r="B2091">
        <v>35</v>
      </c>
    </row>
    <row r="2092" spans="1:2" x14ac:dyDescent="0.3">
      <c r="A2092" s="12" t="s">
        <v>8219</v>
      </c>
      <c r="B2092">
        <v>13</v>
      </c>
    </row>
    <row r="2093" spans="1:2" x14ac:dyDescent="0.3">
      <c r="A2093" s="12" t="s">
        <v>8219</v>
      </c>
      <c r="B2093">
        <v>23</v>
      </c>
    </row>
    <row r="2094" spans="1:2" x14ac:dyDescent="0.3">
      <c r="A2094" s="12" t="s">
        <v>8219</v>
      </c>
      <c r="B2094">
        <v>39</v>
      </c>
    </row>
    <row r="2095" spans="1:2" x14ac:dyDescent="0.3">
      <c r="A2095" s="12" t="s">
        <v>8219</v>
      </c>
      <c r="B2095">
        <v>35</v>
      </c>
    </row>
    <row r="2096" spans="1:2" x14ac:dyDescent="0.3">
      <c r="A2096" s="12" t="s">
        <v>8219</v>
      </c>
      <c r="B2096">
        <v>27</v>
      </c>
    </row>
    <row r="2097" spans="1:2" x14ac:dyDescent="0.3">
      <c r="A2097" s="12" t="s">
        <v>8219</v>
      </c>
      <c r="B2097">
        <v>21</v>
      </c>
    </row>
    <row r="2098" spans="1:2" x14ac:dyDescent="0.3">
      <c r="A2098" s="12" t="s">
        <v>8219</v>
      </c>
      <c r="B2098">
        <v>104</v>
      </c>
    </row>
    <row r="2099" spans="1:2" x14ac:dyDescent="0.3">
      <c r="A2099" s="12" t="s">
        <v>8219</v>
      </c>
      <c r="B2099">
        <v>19</v>
      </c>
    </row>
    <row r="2100" spans="1:2" x14ac:dyDescent="0.3">
      <c r="A2100" s="12" t="s">
        <v>8219</v>
      </c>
      <c r="B2100">
        <v>97</v>
      </c>
    </row>
    <row r="2101" spans="1:2" x14ac:dyDescent="0.3">
      <c r="A2101" s="12" t="s">
        <v>8219</v>
      </c>
      <c r="B2101">
        <v>27</v>
      </c>
    </row>
    <row r="2102" spans="1:2" x14ac:dyDescent="0.3">
      <c r="A2102" s="12" t="s">
        <v>8219</v>
      </c>
      <c r="B2102">
        <v>24</v>
      </c>
    </row>
    <row r="2103" spans="1:2" x14ac:dyDescent="0.3">
      <c r="A2103" s="12" t="s">
        <v>8219</v>
      </c>
      <c r="B2103">
        <v>13</v>
      </c>
    </row>
    <row r="2104" spans="1:2" x14ac:dyDescent="0.3">
      <c r="A2104" s="12" t="s">
        <v>8219</v>
      </c>
      <c r="B2104">
        <v>46</v>
      </c>
    </row>
    <row r="2105" spans="1:2" x14ac:dyDescent="0.3">
      <c r="A2105" s="12" t="s">
        <v>8219</v>
      </c>
      <c r="B2105">
        <v>4</v>
      </c>
    </row>
    <row r="2106" spans="1:2" x14ac:dyDescent="0.3">
      <c r="A2106" s="12" t="s">
        <v>8219</v>
      </c>
      <c r="B2106">
        <v>40</v>
      </c>
    </row>
    <row r="2107" spans="1:2" x14ac:dyDescent="0.3">
      <c r="A2107" s="12" t="s">
        <v>8219</v>
      </c>
      <c r="B2107">
        <v>44</v>
      </c>
    </row>
    <row r="2108" spans="1:2" x14ac:dyDescent="0.3">
      <c r="A2108" s="12" t="s">
        <v>8219</v>
      </c>
      <c r="B2108">
        <v>35</v>
      </c>
    </row>
    <row r="2109" spans="1:2" x14ac:dyDescent="0.3">
      <c r="A2109" s="12" t="s">
        <v>8219</v>
      </c>
      <c r="B2109">
        <v>63</v>
      </c>
    </row>
    <row r="2110" spans="1:2" x14ac:dyDescent="0.3">
      <c r="A2110" s="12" t="s">
        <v>8219</v>
      </c>
      <c r="B2110">
        <v>89</v>
      </c>
    </row>
    <row r="2111" spans="1:2" x14ac:dyDescent="0.3">
      <c r="A2111" s="12" t="s">
        <v>8219</v>
      </c>
      <c r="B2111">
        <v>15</v>
      </c>
    </row>
    <row r="2112" spans="1:2" x14ac:dyDescent="0.3">
      <c r="A2112" s="12" t="s">
        <v>8219</v>
      </c>
      <c r="B2112">
        <v>46</v>
      </c>
    </row>
    <row r="2113" spans="1:2" x14ac:dyDescent="0.3">
      <c r="A2113" s="12" t="s">
        <v>8219</v>
      </c>
      <c r="B2113">
        <v>33</v>
      </c>
    </row>
    <row r="2114" spans="1:2" x14ac:dyDescent="0.3">
      <c r="A2114" s="12" t="s">
        <v>8219</v>
      </c>
      <c r="B2114">
        <v>52</v>
      </c>
    </row>
    <row r="2115" spans="1:2" x14ac:dyDescent="0.3">
      <c r="A2115" s="12" t="s">
        <v>8219</v>
      </c>
      <c r="B2115">
        <v>7</v>
      </c>
    </row>
    <row r="2116" spans="1:2" x14ac:dyDescent="0.3">
      <c r="A2116" s="12" t="s">
        <v>8219</v>
      </c>
      <c r="B2116">
        <v>28</v>
      </c>
    </row>
    <row r="2117" spans="1:2" x14ac:dyDescent="0.3">
      <c r="A2117" s="12" t="s">
        <v>8219</v>
      </c>
      <c r="B2117">
        <v>11</v>
      </c>
    </row>
    <row r="2118" spans="1:2" x14ac:dyDescent="0.3">
      <c r="A2118" s="12" t="s">
        <v>8219</v>
      </c>
      <c r="B2118">
        <v>15</v>
      </c>
    </row>
    <row r="2119" spans="1:2" x14ac:dyDescent="0.3">
      <c r="A2119" s="12" t="s">
        <v>8219</v>
      </c>
      <c r="B2119">
        <v>30</v>
      </c>
    </row>
    <row r="2120" spans="1:2" x14ac:dyDescent="0.3">
      <c r="A2120" s="12" t="s">
        <v>8219</v>
      </c>
      <c r="B2120">
        <v>27</v>
      </c>
    </row>
    <row r="2121" spans="1:2" x14ac:dyDescent="0.3">
      <c r="A2121" s="12" t="s">
        <v>8219</v>
      </c>
      <c r="B2121">
        <v>28</v>
      </c>
    </row>
    <row r="2122" spans="1:2" x14ac:dyDescent="0.3">
      <c r="A2122" s="12" t="s">
        <v>8219</v>
      </c>
      <c r="B2122">
        <v>17</v>
      </c>
    </row>
    <row r="2123" spans="1:2" x14ac:dyDescent="0.3">
      <c r="A2123" s="12" t="s">
        <v>8219</v>
      </c>
      <c r="B2123">
        <v>50</v>
      </c>
    </row>
    <row r="2124" spans="1:2" x14ac:dyDescent="0.3">
      <c r="A2124" s="12" t="s">
        <v>8219</v>
      </c>
      <c r="B2124">
        <v>26</v>
      </c>
    </row>
    <row r="2125" spans="1:2" x14ac:dyDescent="0.3">
      <c r="A2125" s="12" t="s">
        <v>8219</v>
      </c>
      <c r="B2125">
        <v>88</v>
      </c>
    </row>
    <row r="2126" spans="1:2" x14ac:dyDescent="0.3">
      <c r="A2126" s="12" t="s">
        <v>8219</v>
      </c>
      <c r="B2126">
        <v>91</v>
      </c>
    </row>
    <row r="2127" spans="1:2" x14ac:dyDescent="0.3">
      <c r="A2127" s="12" t="s">
        <v>8219</v>
      </c>
      <c r="B2127">
        <v>3</v>
      </c>
    </row>
    <row r="2128" spans="1:2" x14ac:dyDescent="0.3">
      <c r="A2128" s="12" t="s">
        <v>8219</v>
      </c>
      <c r="B2128">
        <v>28</v>
      </c>
    </row>
    <row r="2129" spans="1:2" x14ac:dyDescent="0.3">
      <c r="A2129" s="12" t="s">
        <v>8219</v>
      </c>
      <c r="B2129">
        <v>77</v>
      </c>
    </row>
    <row r="2130" spans="1:2" x14ac:dyDescent="0.3">
      <c r="A2130" s="12" t="s">
        <v>8219</v>
      </c>
      <c r="B2130">
        <v>27</v>
      </c>
    </row>
    <row r="2131" spans="1:2" x14ac:dyDescent="0.3">
      <c r="A2131" s="12" t="s">
        <v>8219</v>
      </c>
      <c r="B2131">
        <v>107</v>
      </c>
    </row>
    <row r="2132" spans="1:2" x14ac:dyDescent="0.3">
      <c r="A2132" s="12" t="s">
        <v>8219</v>
      </c>
      <c r="B2132">
        <v>96</v>
      </c>
    </row>
    <row r="2133" spans="1:2" x14ac:dyDescent="0.3">
      <c r="A2133" s="12" t="s">
        <v>8219</v>
      </c>
      <c r="B2133">
        <v>56</v>
      </c>
    </row>
    <row r="2134" spans="1:2" x14ac:dyDescent="0.3">
      <c r="A2134" s="12" t="s">
        <v>8219</v>
      </c>
      <c r="B2134">
        <v>58</v>
      </c>
    </row>
    <row r="2135" spans="1:2" x14ac:dyDescent="0.3">
      <c r="A2135" s="12" t="s">
        <v>8219</v>
      </c>
      <c r="B2135">
        <v>15</v>
      </c>
    </row>
    <row r="2136" spans="1:2" x14ac:dyDescent="0.3">
      <c r="A2136" s="12" t="s">
        <v>8219</v>
      </c>
      <c r="B2136">
        <v>20</v>
      </c>
    </row>
    <row r="2137" spans="1:2" x14ac:dyDescent="0.3">
      <c r="A2137" s="12" t="s">
        <v>8219</v>
      </c>
      <c r="B2137">
        <v>38</v>
      </c>
    </row>
    <row r="2138" spans="1:2" x14ac:dyDescent="0.3">
      <c r="A2138" s="12" t="s">
        <v>8219</v>
      </c>
      <c r="B2138">
        <v>33</v>
      </c>
    </row>
    <row r="2139" spans="1:2" x14ac:dyDescent="0.3">
      <c r="A2139" s="12" t="s">
        <v>8219</v>
      </c>
      <c r="B2139">
        <v>57</v>
      </c>
    </row>
    <row r="2140" spans="1:2" x14ac:dyDescent="0.3">
      <c r="A2140" s="12" t="s">
        <v>8219</v>
      </c>
      <c r="B2140">
        <v>25</v>
      </c>
    </row>
    <row r="2141" spans="1:2" x14ac:dyDescent="0.3">
      <c r="A2141" s="12" t="s">
        <v>8219</v>
      </c>
      <c r="B2141">
        <v>14</v>
      </c>
    </row>
    <row r="2142" spans="1:2" x14ac:dyDescent="0.3">
      <c r="A2142" s="12" t="s">
        <v>8219</v>
      </c>
      <c r="B2142">
        <v>94</v>
      </c>
    </row>
    <row r="2143" spans="1:2" x14ac:dyDescent="0.3">
      <c r="A2143" s="12" t="s">
        <v>8219</v>
      </c>
      <c r="B2143">
        <v>59</v>
      </c>
    </row>
    <row r="2144" spans="1:2" x14ac:dyDescent="0.3">
      <c r="A2144" s="12" t="s">
        <v>8219</v>
      </c>
      <c r="B2144">
        <v>36</v>
      </c>
    </row>
    <row r="2145" spans="1:2" x14ac:dyDescent="0.3">
      <c r="A2145" s="12" t="s">
        <v>8219</v>
      </c>
      <c r="B2145">
        <v>115</v>
      </c>
    </row>
    <row r="2146" spans="1:2" x14ac:dyDescent="0.3">
      <c r="A2146" s="12" t="s">
        <v>8219</v>
      </c>
      <c r="B2146">
        <v>30</v>
      </c>
    </row>
    <row r="2147" spans="1:2" x14ac:dyDescent="0.3">
      <c r="A2147" s="12" t="s">
        <v>8219</v>
      </c>
      <c r="B2147">
        <v>52</v>
      </c>
    </row>
    <row r="2148" spans="1:2" x14ac:dyDescent="0.3">
      <c r="A2148" s="12" t="s">
        <v>8219</v>
      </c>
      <c r="B2148">
        <v>27</v>
      </c>
    </row>
    <row r="2149" spans="1:2" x14ac:dyDescent="0.3">
      <c r="A2149" s="12" t="s">
        <v>8219</v>
      </c>
      <c r="B2149">
        <v>24</v>
      </c>
    </row>
    <row r="2150" spans="1:2" x14ac:dyDescent="0.3">
      <c r="A2150" s="12" t="s">
        <v>8219</v>
      </c>
      <c r="B2150">
        <v>10</v>
      </c>
    </row>
    <row r="2151" spans="1:2" x14ac:dyDescent="0.3">
      <c r="A2151" s="12" t="s">
        <v>8219</v>
      </c>
      <c r="B2151">
        <v>30</v>
      </c>
    </row>
    <row r="2152" spans="1:2" x14ac:dyDescent="0.3">
      <c r="A2152" s="12" t="s">
        <v>8219</v>
      </c>
      <c r="B2152">
        <v>71</v>
      </c>
    </row>
    <row r="2153" spans="1:2" x14ac:dyDescent="0.3">
      <c r="A2153" s="12" t="s">
        <v>8219</v>
      </c>
      <c r="B2153">
        <v>10</v>
      </c>
    </row>
    <row r="2154" spans="1:2" x14ac:dyDescent="0.3">
      <c r="A2154" s="12" t="s">
        <v>8219</v>
      </c>
      <c r="B2154">
        <v>24</v>
      </c>
    </row>
    <row r="2155" spans="1:2" x14ac:dyDescent="0.3">
      <c r="A2155" s="12" t="s">
        <v>8219</v>
      </c>
      <c r="B2155">
        <v>38</v>
      </c>
    </row>
    <row r="2156" spans="1:2" x14ac:dyDescent="0.3">
      <c r="A2156" s="12" t="s">
        <v>8219</v>
      </c>
      <c r="B2156">
        <v>26</v>
      </c>
    </row>
    <row r="2157" spans="1:2" x14ac:dyDescent="0.3">
      <c r="A2157" s="12" t="s">
        <v>8219</v>
      </c>
      <c r="B2157">
        <v>19</v>
      </c>
    </row>
    <row r="2158" spans="1:2" x14ac:dyDescent="0.3">
      <c r="A2158" s="12" t="s">
        <v>8219</v>
      </c>
      <c r="B2158">
        <v>11</v>
      </c>
    </row>
    <row r="2159" spans="1:2" x14ac:dyDescent="0.3">
      <c r="A2159" s="12" t="s">
        <v>8219</v>
      </c>
      <c r="B2159">
        <v>27</v>
      </c>
    </row>
    <row r="2160" spans="1:2" x14ac:dyDescent="0.3">
      <c r="A2160" s="12" t="s">
        <v>8219</v>
      </c>
      <c r="B2160">
        <v>34</v>
      </c>
    </row>
    <row r="2161" spans="1:2" x14ac:dyDescent="0.3">
      <c r="A2161" s="12" t="s">
        <v>8219</v>
      </c>
      <c r="B2161">
        <v>20</v>
      </c>
    </row>
    <row r="2162" spans="1:2" x14ac:dyDescent="0.3">
      <c r="A2162" s="12" t="s">
        <v>8219</v>
      </c>
      <c r="B2162">
        <v>37</v>
      </c>
    </row>
    <row r="2163" spans="1:2" x14ac:dyDescent="0.3">
      <c r="A2163" s="12" t="s">
        <v>8219</v>
      </c>
      <c r="B2163">
        <v>20</v>
      </c>
    </row>
    <row r="2164" spans="1:2" x14ac:dyDescent="0.3">
      <c r="A2164" s="12" t="s">
        <v>8219</v>
      </c>
      <c r="B2164">
        <v>10</v>
      </c>
    </row>
    <row r="2165" spans="1:2" x14ac:dyDescent="0.3">
      <c r="A2165" s="12" t="s">
        <v>8219</v>
      </c>
      <c r="B2165">
        <v>26</v>
      </c>
    </row>
    <row r="2166" spans="1:2" x14ac:dyDescent="0.3">
      <c r="A2166" s="12" t="s">
        <v>8219</v>
      </c>
      <c r="B2166">
        <v>20</v>
      </c>
    </row>
    <row r="2167" spans="1:2" x14ac:dyDescent="0.3">
      <c r="A2167" s="12" t="s">
        <v>8219</v>
      </c>
      <c r="B2167">
        <v>46</v>
      </c>
    </row>
    <row r="2168" spans="1:2" x14ac:dyDescent="0.3">
      <c r="A2168" s="12" t="s">
        <v>8219</v>
      </c>
      <c r="B2168">
        <v>76</v>
      </c>
    </row>
    <row r="2169" spans="1:2" x14ac:dyDescent="0.3">
      <c r="A2169" s="12" t="s">
        <v>8219</v>
      </c>
      <c r="B2169">
        <v>41</v>
      </c>
    </row>
    <row r="2170" spans="1:2" x14ac:dyDescent="0.3">
      <c r="A2170" s="12" t="s">
        <v>8219</v>
      </c>
      <c r="B2170">
        <v>7</v>
      </c>
    </row>
    <row r="2171" spans="1:2" x14ac:dyDescent="0.3">
      <c r="A2171" s="12" t="s">
        <v>8219</v>
      </c>
      <c r="B2171">
        <v>49</v>
      </c>
    </row>
    <row r="2172" spans="1:2" x14ac:dyDescent="0.3">
      <c r="A2172" s="12" t="s">
        <v>8219</v>
      </c>
      <c r="B2172">
        <v>26</v>
      </c>
    </row>
    <row r="2173" spans="1:2" x14ac:dyDescent="0.3">
      <c r="A2173" s="12" t="s">
        <v>8219</v>
      </c>
      <c r="B2173">
        <v>65</v>
      </c>
    </row>
    <row r="2174" spans="1:2" x14ac:dyDescent="0.3">
      <c r="A2174" s="12" t="s">
        <v>8219</v>
      </c>
      <c r="B2174">
        <v>28</v>
      </c>
    </row>
    <row r="2175" spans="1:2" x14ac:dyDescent="0.3">
      <c r="A2175" s="12" t="s">
        <v>8219</v>
      </c>
      <c r="B2175">
        <v>8</v>
      </c>
    </row>
    <row r="2176" spans="1:2" x14ac:dyDescent="0.3">
      <c r="A2176" s="12" t="s">
        <v>8219</v>
      </c>
      <c r="B2176">
        <v>3</v>
      </c>
    </row>
    <row r="2177" spans="1:2" x14ac:dyDescent="0.3">
      <c r="A2177" s="12" t="s">
        <v>8219</v>
      </c>
      <c r="B2177">
        <v>9</v>
      </c>
    </row>
    <row r="2178" spans="1:2" x14ac:dyDescent="0.3">
      <c r="A2178" s="12" t="s">
        <v>8219</v>
      </c>
      <c r="B2178">
        <v>9</v>
      </c>
    </row>
    <row r="2179" spans="1:2" x14ac:dyDescent="0.3">
      <c r="A2179" s="12" t="s">
        <v>8219</v>
      </c>
      <c r="B2179">
        <v>20</v>
      </c>
    </row>
    <row r="2180" spans="1:2" x14ac:dyDescent="0.3">
      <c r="A2180" s="12" t="s">
        <v>8219</v>
      </c>
      <c r="B2180">
        <v>57</v>
      </c>
    </row>
    <row r="2181" spans="1:2" x14ac:dyDescent="0.3">
      <c r="A2181" s="12" t="s">
        <v>8219</v>
      </c>
      <c r="B2181">
        <v>8</v>
      </c>
    </row>
    <row r="2182" spans="1:2" x14ac:dyDescent="0.3">
      <c r="A2182" s="12" t="s">
        <v>8219</v>
      </c>
      <c r="B2182">
        <v>14</v>
      </c>
    </row>
    <row r="2183" spans="1:2" x14ac:dyDescent="0.3">
      <c r="A2183" s="12" t="s">
        <v>8219</v>
      </c>
      <c r="B2183">
        <v>17</v>
      </c>
    </row>
    <row r="2184" spans="1:2" x14ac:dyDescent="0.3">
      <c r="A2184" s="12" t="s">
        <v>8219</v>
      </c>
      <c r="B2184">
        <v>100</v>
      </c>
    </row>
    <row r="2185" spans="1:2" x14ac:dyDescent="0.3">
      <c r="A2185" s="12" t="s">
        <v>8219</v>
      </c>
      <c r="B2185">
        <v>32</v>
      </c>
    </row>
    <row r="2186" spans="1:2" x14ac:dyDescent="0.3">
      <c r="A2186" s="12" t="s">
        <v>8219</v>
      </c>
      <c r="B2186">
        <v>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4907DA-4941-4505-9E05-95C4E1EB8246}">
  <dimension ref="A1:J4115"/>
  <sheetViews>
    <sheetView topLeftCell="C1" zoomScale="80" zoomScaleNormal="80" workbookViewId="0">
      <selection activeCell="C1" sqref="C1"/>
    </sheetView>
  </sheetViews>
  <sheetFormatPr defaultRowHeight="14.4" outlineLevelCol="1" x14ac:dyDescent="0.3"/>
  <cols>
    <col min="1" max="1" width="10.109375" hidden="1" customWidth="1" outlineLevel="1"/>
    <col min="2" max="2" width="10.77734375" hidden="1" customWidth="1" outlineLevel="1"/>
    <col min="3" max="3" width="13.33203125" bestFit="1" customWidth="1" collapsed="1"/>
    <col min="4" max="4" width="20.44140625" bestFit="1" customWidth="1"/>
    <col min="5" max="5" width="16.6640625" bestFit="1" customWidth="1"/>
    <col min="6" max="6" width="19.33203125" bestFit="1" customWidth="1"/>
    <col min="7" max="7" width="15.5546875" bestFit="1" customWidth="1"/>
    <col min="8" max="8" width="23" bestFit="1" customWidth="1"/>
    <col min="9" max="9" width="19.33203125" bestFit="1" customWidth="1"/>
    <col min="10" max="10" width="22.109375" bestFit="1" customWidth="1"/>
  </cols>
  <sheetData>
    <row r="1" spans="1:10" x14ac:dyDescent="0.3">
      <c r="A1" s="1" t="s">
        <v>8216</v>
      </c>
      <c r="B1" s="1" t="s">
        <v>8218</v>
      </c>
      <c r="C1" t="s">
        <v>8417</v>
      </c>
      <c r="D1" t="s">
        <v>8415</v>
      </c>
      <c r="E1" t="s">
        <v>8418</v>
      </c>
      <c r="F1" t="s">
        <v>8419</v>
      </c>
      <c r="G1" t="s">
        <v>8420</v>
      </c>
      <c r="H1" t="s">
        <v>8416</v>
      </c>
      <c r="I1" t="s">
        <v>8421</v>
      </c>
      <c r="J1" t="s">
        <v>8422</v>
      </c>
    </row>
    <row r="2" spans="1:10" x14ac:dyDescent="0.3">
      <c r="A2">
        <v>8500</v>
      </c>
      <c r="B2" t="s">
        <v>8219</v>
      </c>
      <c r="C2" t="s">
        <v>8405</v>
      </c>
      <c r="D2">
        <f>COUNTIFS($A$2:$A$4115,"&lt;1000",$B$2:$B$4115,"successful")</f>
        <v>322</v>
      </c>
      <c r="E2">
        <f>COUNTIFS($A$2:$A$4115,"&lt;1000",$B$2:$B$4115,"failed")</f>
        <v>113</v>
      </c>
      <c r="F2">
        <f>COUNTIFS($A$2:$A$4115,"&lt;1000",$B$2:$B$4115,"canceled")</f>
        <v>18</v>
      </c>
      <c r="G2">
        <f>SUM(D2:F2)</f>
        <v>453</v>
      </c>
      <c r="H2" s="6">
        <f>D2/$G2</f>
        <v>0.71081677704194257</v>
      </c>
      <c r="I2" s="6">
        <f>E2/$G2</f>
        <v>0.24944812362030905</v>
      </c>
      <c r="J2" s="6">
        <f>F2/$G2</f>
        <v>3.9735099337748346E-2</v>
      </c>
    </row>
    <row r="3" spans="1:10" x14ac:dyDescent="0.3">
      <c r="A3">
        <v>10275</v>
      </c>
      <c r="B3" t="s">
        <v>8219</v>
      </c>
      <c r="C3" t="s">
        <v>8406</v>
      </c>
      <c r="D3">
        <f>COUNTIFS($A$2:$A$4115,"&gt;=1000",$A$2:$A$4115,"&lt;=4999",$B$2:$B$4115,"successful")</f>
        <v>932</v>
      </c>
      <c r="E3">
        <f>COUNTIFS($A$2:$A$4115,"&gt;=1000",$A$2:$A$4115,"&lt;=4999",$B$2:$B$4115,"failed")</f>
        <v>420</v>
      </c>
      <c r="F3">
        <f>COUNTIFS($A$2:$A$4115,"&gt;=1000",$A$2:$A$4115,"&lt;=4999",$B$2:$B$4115,"canceled")</f>
        <v>60</v>
      </c>
      <c r="G3">
        <f t="shared" ref="G3:G13" si="0">SUM(D3:F3)</f>
        <v>1412</v>
      </c>
      <c r="H3" s="6">
        <f t="shared" ref="H3:H13" si="1">D3/G3</f>
        <v>0.66005665722379603</v>
      </c>
      <c r="I3" s="6">
        <f t="shared" ref="I3:I13" si="2">E3/$G3</f>
        <v>0.29745042492917845</v>
      </c>
      <c r="J3" s="6">
        <f t="shared" ref="J3:J13" si="3">F3/$G3</f>
        <v>4.2492917847025496E-2</v>
      </c>
    </row>
    <row r="4" spans="1:10" x14ac:dyDescent="0.3">
      <c r="A4">
        <v>500</v>
      </c>
      <c r="B4" t="s">
        <v>8219</v>
      </c>
      <c r="C4" t="s">
        <v>8407</v>
      </c>
      <c r="D4">
        <f>COUNTIFS($A$2:$A$4115,"&gt;=5000",$A$2:$A$4115,"&lt;=9999",$B$2:$B$4115,"successful")</f>
        <v>381</v>
      </c>
      <c r="E4">
        <f>COUNTIFS($A$2:$A$4115,"&gt;=5000",$A$2:$A$4115,"&lt;=9999",$B$2:$B$4115,"failed")</f>
        <v>283</v>
      </c>
      <c r="F4">
        <f>COUNTIFS($A$2:$A$4115,"&gt;=5000",$A$2:$A$4115,"&lt;=9999",$B$2:$B$4115,"canceled")</f>
        <v>52</v>
      </c>
      <c r="G4">
        <f t="shared" si="0"/>
        <v>716</v>
      </c>
      <c r="H4" s="6">
        <f t="shared" si="1"/>
        <v>0.53212290502793291</v>
      </c>
      <c r="I4" s="6">
        <f t="shared" si="2"/>
        <v>0.39525139664804471</v>
      </c>
      <c r="J4" s="6">
        <f t="shared" si="3"/>
        <v>7.2625698324022353E-2</v>
      </c>
    </row>
    <row r="5" spans="1:10" x14ac:dyDescent="0.3">
      <c r="A5">
        <v>10000</v>
      </c>
      <c r="B5" t="s">
        <v>8219</v>
      </c>
      <c r="C5" t="s">
        <v>8408</v>
      </c>
      <c r="D5">
        <f>COUNTIFS($A$2:$A$4115,"&gt;=10000",$A$2:$A$4115,"&lt;=14999",$B$2:$B$4115,"successful")</f>
        <v>168</v>
      </c>
      <c r="E5">
        <f>COUNTIFS($A$2:$A$4115,"&gt;=10000",$A$2:$A$4115,"&lt;=14999",$B$2:$B$4115,"failed")</f>
        <v>144</v>
      </c>
      <c r="F5">
        <f>COUNTIFS($A$2:$A$4115,"&gt;=10000",$A$2:$A$4115,"&lt;=14999",$B$2:$B$4115,"canceled")</f>
        <v>40</v>
      </c>
      <c r="G5">
        <f t="shared" si="0"/>
        <v>352</v>
      </c>
      <c r="H5" s="6">
        <f t="shared" si="1"/>
        <v>0.47727272727272729</v>
      </c>
      <c r="I5" s="6">
        <f t="shared" si="2"/>
        <v>0.40909090909090912</v>
      </c>
      <c r="J5" s="6">
        <f t="shared" si="3"/>
        <v>0.11363636363636363</v>
      </c>
    </row>
    <row r="6" spans="1:10" x14ac:dyDescent="0.3">
      <c r="A6">
        <v>44000</v>
      </c>
      <c r="B6" t="s">
        <v>8219</v>
      </c>
      <c r="C6" t="s">
        <v>8409</v>
      </c>
      <c r="D6">
        <f>COUNTIFS($A$2:$A$4115,"&gt;=15000",$A$2:$A$4115,"&lt;=19999",$B$2:$B$4115,"successful")</f>
        <v>94</v>
      </c>
      <c r="E6">
        <f>COUNTIFS($A$2:$A$4115,"&gt;=15000",$A$2:$A$4115,"&lt;=19999",$B$2:$B$4115,"failed")</f>
        <v>90</v>
      </c>
      <c r="F6">
        <f>COUNTIFS($A$2:$A$4115,"&gt;=15000",$A$2:$A$4115,"&lt;=19999",$B$2:$B$4115,"canceled")</f>
        <v>17</v>
      </c>
      <c r="G6">
        <f t="shared" si="0"/>
        <v>201</v>
      </c>
      <c r="H6" s="6">
        <f t="shared" si="1"/>
        <v>0.46766169154228854</v>
      </c>
      <c r="I6" s="6">
        <f t="shared" si="2"/>
        <v>0.44776119402985076</v>
      </c>
      <c r="J6" s="6">
        <f t="shared" si="3"/>
        <v>8.45771144278607E-2</v>
      </c>
    </row>
    <row r="7" spans="1:10" x14ac:dyDescent="0.3">
      <c r="A7">
        <v>3999</v>
      </c>
      <c r="B7" t="s">
        <v>8219</v>
      </c>
      <c r="C7" s="13" t="s">
        <v>8423</v>
      </c>
      <c r="D7">
        <f>COUNTIFS($A$2:$A$4115,"&gt;=20000",$A$2:$A$4115,"&lt;=24999",$B$2:$B$4115,"successful")</f>
        <v>62</v>
      </c>
      <c r="E7">
        <f>COUNTIFS($A$2:$A$4115,"&gt;=20000",$A$2:$A$4115,"&lt;=24999",$B$2:$B$4115,"failed")</f>
        <v>72</v>
      </c>
      <c r="F7">
        <f>COUNTIFS($A$2:$A$4115,"&gt;=20000",$A$2:$A$4115,"&lt;=24999",$B$2:$B$4115,"canceled")</f>
        <v>14</v>
      </c>
      <c r="G7">
        <f t="shared" si="0"/>
        <v>148</v>
      </c>
      <c r="H7" s="6">
        <f t="shared" si="1"/>
        <v>0.41891891891891891</v>
      </c>
      <c r="I7" s="6">
        <f t="shared" si="2"/>
        <v>0.48648648648648651</v>
      </c>
      <c r="J7" s="6">
        <f t="shared" si="3"/>
        <v>9.45945945945946E-2</v>
      </c>
    </row>
    <row r="8" spans="1:10" x14ac:dyDescent="0.3">
      <c r="A8">
        <v>8000</v>
      </c>
      <c r="B8" t="s">
        <v>8219</v>
      </c>
      <c r="C8" t="s">
        <v>8410</v>
      </c>
      <c r="D8">
        <f>COUNTIFS($A$2:$A$4115,"&gt;=25000",$A$2:$A$4115,"&lt;=29999",$B$2:$B$4115,"successful")</f>
        <v>55</v>
      </c>
      <c r="E8">
        <f>COUNTIFS($A$2:$A$4115,"&gt;=25000",$A$2:$A$4115,"&lt;=29999",$B$2:$B$4115,"failed")</f>
        <v>64</v>
      </c>
      <c r="F8">
        <f>COUNTIFS($A$2:$A$4115,"&gt;=25000",$A$2:$A$4115,"&lt;=29999",$B$2:$B$4115,"canceled")</f>
        <v>18</v>
      </c>
      <c r="G8">
        <f t="shared" si="0"/>
        <v>137</v>
      </c>
      <c r="H8" s="6">
        <f t="shared" si="1"/>
        <v>0.40145985401459855</v>
      </c>
      <c r="I8" s="6">
        <f t="shared" si="2"/>
        <v>0.46715328467153283</v>
      </c>
      <c r="J8" s="6">
        <f t="shared" si="3"/>
        <v>0.13138686131386862</v>
      </c>
    </row>
    <row r="9" spans="1:10" x14ac:dyDescent="0.3">
      <c r="A9">
        <v>9000</v>
      </c>
      <c r="B9" t="s">
        <v>8219</v>
      </c>
      <c r="C9" t="s">
        <v>8411</v>
      </c>
      <c r="D9">
        <f>COUNTIFS($A$2:$A$4115,"&gt;=30000",$A$2:$A$4115,"&lt;=34999",$B$2:$B$4115,"successful")</f>
        <v>32</v>
      </c>
      <c r="E9">
        <f>COUNTIFS($A$2:$A$4115,"&gt;=30000",$A$2:$A$4115,"&lt;=34999",$B$2:$B$4115,"failed")</f>
        <v>37</v>
      </c>
      <c r="F9">
        <f>COUNTIFS($A$2:$A$4115,"&gt;=30000",$A$2:$A$4115,"&lt;=34999",$B$2:$B$4115,"canceled")</f>
        <v>13</v>
      </c>
      <c r="G9">
        <f t="shared" si="0"/>
        <v>82</v>
      </c>
      <c r="H9" s="6">
        <f t="shared" si="1"/>
        <v>0.3902439024390244</v>
      </c>
      <c r="I9" s="6">
        <f t="shared" si="2"/>
        <v>0.45121951219512196</v>
      </c>
      <c r="J9" s="6">
        <f t="shared" si="3"/>
        <v>0.15853658536585366</v>
      </c>
    </row>
    <row r="10" spans="1:10" x14ac:dyDescent="0.3">
      <c r="A10">
        <v>3500</v>
      </c>
      <c r="B10" t="s">
        <v>8219</v>
      </c>
      <c r="C10" t="s">
        <v>8412</v>
      </c>
      <c r="D10">
        <f>COUNTIFS($A$2:$A$4115,"&gt;=35000",$A$2:$A$4115,"&lt;=39999",$B$2:$B$4115,"successful")</f>
        <v>26</v>
      </c>
      <c r="E10">
        <f>COUNTIFS($A$2:$A$4115,"&gt;=35000",$A$2:$A$4115,"&lt;=39999",$B$2:$B$4115,"failed")</f>
        <v>22</v>
      </c>
      <c r="F10">
        <f>COUNTIFS($A$2:$A$4115,"&gt;=35000",$A$2:$A$4115,"&lt;=39999",$B$2:$B$4115,"canceled")</f>
        <v>7</v>
      </c>
      <c r="G10">
        <f t="shared" si="0"/>
        <v>55</v>
      </c>
      <c r="H10" s="6">
        <f t="shared" si="1"/>
        <v>0.47272727272727272</v>
      </c>
      <c r="I10" s="6">
        <f t="shared" si="2"/>
        <v>0.4</v>
      </c>
      <c r="J10" s="6">
        <f t="shared" si="3"/>
        <v>0.12727272727272726</v>
      </c>
    </row>
    <row r="11" spans="1:10" x14ac:dyDescent="0.3">
      <c r="A11">
        <v>500</v>
      </c>
      <c r="B11" t="s">
        <v>8219</v>
      </c>
      <c r="C11" t="s">
        <v>8413</v>
      </c>
      <c r="D11">
        <f>COUNTIFS($A$2:$A$4115,"&gt;=40000",$A$2:$A$4115,"&lt;=44999",$B$2:$B$4115,"successful")</f>
        <v>21</v>
      </c>
      <c r="E11">
        <f>COUNTIFS($A$2:$A$4115,"&gt;=40000",$A$2:$A$4115,"&lt;=44999",$B$2:$B$4115,"failed")</f>
        <v>16</v>
      </c>
      <c r="F11">
        <f>COUNTIFS($A$2:$A$4115,"&gt;=40000",$A$2:$A$4115,"&lt;=44999",$B$2:$B$4115,"canceled")</f>
        <v>6</v>
      </c>
      <c r="G11">
        <f t="shared" si="0"/>
        <v>43</v>
      </c>
      <c r="H11" s="6">
        <f t="shared" si="1"/>
        <v>0.48837209302325579</v>
      </c>
      <c r="I11" s="6">
        <f t="shared" si="2"/>
        <v>0.37209302325581395</v>
      </c>
      <c r="J11" s="6">
        <f t="shared" si="3"/>
        <v>0.13953488372093023</v>
      </c>
    </row>
    <row r="12" spans="1:10" x14ac:dyDescent="0.3">
      <c r="A12">
        <v>3000</v>
      </c>
      <c r="B12" t="s">
        <v>8219</v>
      </c>
      <c r="C12" t="s">
        <v>8414</v>
      </c>
      <c r="D12">
        <f>COUNTIFS($A$2:$A$4115,"&gt;=45000",$A$2:$A$4115,"&lt;=49999",$B$2:$B$4115,"successful")</f>
        <v>6</v>
      </c>
      <c r="E12">
        <f>COUNTIFS($A$2:$A$4115,"&gt;=45000",$A$2:$A$4115,"&lt;=49999",$B$2:$B$4115,"failed")</f>
        <v>11</v>
      </c>
      <c r="F12">
        <f>COUNTIFS($A$2:$A$4115,"&gt;=45000",$A$2:$A$4115,"&lt;=49999",$B$2:$B$4115,"canceled")</f>
        <v>4</v>
      </c>
      <c r="G12">
        <f t="shared" si="0"/>
        <v>21</v>
      </c>
      <c r="H12" s="6">
        <f t="shared" si="1"/>
        <v>0.2857142857142857</v>
      </c>
      <c r="I12" s="6">
        <f t="shared" si="2"/>
        <v>0.52380952380952384</v>
      </c>
      <c r="J12" s="6">
        <f t="shared" si="3"/>
        <v>0.19047619047619047</v>
      </c>
    </row>
    <row r="13" spans="1:10" x14ac:dyDescent="0.3">
      <c r="A13">
        <v>5000</v>
      </c>
      <c r="B13" t="s">
        <v>8219</v>
      </c>
      <c r="C13" t="s">
        <v>8424</v>
      </c>
      <c r="D13">
        <f>COUNTIFS($A$2:$A$4115,"&gt;50000",$B$2:$B$4115,"successful")</f>
        <v>55</v>
      </c>
      <c r="E13">
        <f>COUNTIFS($A$2:$A$4115,"&gt;50000",$B$2:$B$4115,"failed")</f>
        <v>198</v>
      </c>
      <c r="F13">
        <f>COUNTIFS($A$2:$A$4115,"&gt;50000",$B$2:$B$4115,"canceled")</f>
        <v>83</v>
      </c>
      <c r="G13">
        <f t="shared" si="0"/>
        <v>336</v>
      </c>
      <c r="H13" s="6">
        <f t="shared" si="1"/>
        <v>0.16369047619047619</v>
      </c>
      <c r="I13" s="6">
        <f t="shared" si="2"/>
        <v>0.5892857142857143</v>
      </c>
      <c r="J13" s="6">
        <f t="shared" si="3"/>
        <v>0.24702380952380953</v>
      </c>
    </row>
    <row r="14" spans="1:10" x14ac:dyDescent="0.3">
      <c r="A14">
        <v>30000</v>
      </c>
      <c r="B14" t="s">
        <v>8219</v>
      </c>
    </row>
    <row r="15" spans="1:10" x14ac:dyDescent="0.3">
      <c r="A15">
        <v>3500</v>
      </c>
      <c r="B15" t="s">
        <v>8219</v>
      </c>
    </row>
    <row r="16" spans="1:10" x14ac:dyDescent="0.3">
      <c r="A16">
        <v>6000</v>
      </c>
      <c r="B16" t="s">
        <v>8219</v>
      </c>
    </row>
    <row r="17" spans="1:2" x14ac:dyDescent="0.3">
      <c r="A17">
        <v>2000</v>
      </c>
      <c r="B17" t="s">
        <v>8219</v>
      </c>
    </row>
    <row r="18" spans="1:2" x14ac:dyDescent="0.3">
      <c r="A18">
        <v>12000</v>
      </c>
      <c r="B18" t="s">
        <v>8219</v>
      </c>
    </row>
    <row r="19" spans="1:2" x14ac:dyDescent="0.3">
      <c r="A19">
        <v>1500</v>
      </c>
      <c r="B19" t="s">
        <v>8219</v>
      </c>
    </row>
    <row r="20" spans="1:2" x14ac:dyDescent="0.3">
      <c r="A20">
        <v>30000</v>
      </c>
      <c r="B20" t="s">
        <v>8219</v>
      </c>
    </row>
    <row r="21" spans="1:2" x14ac:dyDescent="0.3">
      <c r="A21">
        <v>850</v>
      </c>
      <c r="B21" t="s">
        <v>8219</v>
      </c>
    </row>
    <row r="22" spans="1:2" x14ac:dyDescent="0.3">
      <c r="A22">
        <v>2000</v>
      </c>
      <c r="B22" t="s">
        <v>8219</v>
      </c>
    </row>
    <row r="23" spans="1:2" x14ac:dyDescent="0.3">
      <c r="A23">
        <v>18500</v>
      </c>
      <c r="B23" t="s">
        <v>8219</v>
      </c>
    </row>
    <row r="24" spans="1:2" x14ac:dyDescent="0.3">
      <c r="A24">
        <v>350</v>
      </c>
      <c r="B24" t="s">
        <v>8219</v>
      </c>
    </row>
    <row r="25" spans="1:2" x14ac:dyDescent="0.3">
      <c r="A25">
        <v>2000</v>
      </c>
      <c r="B25" t="s">
        <v>8219</v>
      </c>
    </row>
    <row r="26" spans="1:2" x14ac:dyDescent="0.3">
      <c r="A26">
        <v>35000</v>
      </c>
      <c r="B26" t="s">
        <v>8219</v>
      </c>
    </row>
    <row r="27" spans="1:2" x14ac:dyDescent="0.3">
      <c r="A27">
        <v>600</v>
      </c>
      <c r="B27" t="s">
        <v>8219</v>
      </c>
    </row>
    <row r="28" spans="1:2" x14ac:dyDescent="0.3">
      <c r="A28">
        <v>1250</v>
      </c>
      <c r="B28" t="s">
        <v>8219</v>
      </c>
    </row>
    <row r="29" spans="1:2" x14ac:dyDescent="0.3">
      <c r="A29">
        <v>20000</v>
      </c>
      <c r="B29" t="s">
        <v>8219</v>
      </c>
    </row>
    <row r="30" spans="1:2" x14ac:dyDescent="0.3">
      <c r="A30">
        <v>12000</v>
      </c>
      <c r="B30" t="s">
        <v>8219</v>
      </c>
    </row>
    <row r="31" spans="1:2" x14ac:dyDescent="0.3">
      <c r="A31">
        <v>3000</v>
      </c>
      <c r="B31" t="s">
        <v>8219</v>
      </c>
    </row>
    <row r="32" spans="1:2" x14ac:dyDescent="0.3">
      <c r="A32">
        <v>4000</v>
      </c>
      <c r="B32" t="s">
        <v>8219</v>
      </c>
    </row>
    <row r="33" spans="1:2" x14ac:dyDescent="0.3">
      <c r="A33">
        <v>13</v>
      </c>
      <c r="B33" t="s">
        <v>8219</v>
      </c>
    </row>
    <row r="34" spans="1:2" x14ac:dyDescent="0.3">
      <c r="A34">
        <v>28450</v>
      </c>
      <c r="B34" t="s">
        <v>8219</v>
      </c>
    </row>
    <row r="35" spans="1:2" x14ac:dyDescent="0.3">
      <c r="A35">
        <v>5250</v>
      </c>
      <c r="B35" t="s">
        <v>8219</v>
      </c>
    </row>
    <row r="36" spans="1:2" x14ac:dyDescent="0.3">
      <c r="A36">
        <v>2600</v>
      </c>
      <c r="B36" t="s">
        <v>8219</v>
      </c>
    </row>
    <row r="37" spans="1:2" x14ac:dyDescent="0.3">
      <c r="A37">
        <v>1000</v>
      </c>
      <c r="B37" t="s">
        <v>8219</v>
      </c>
    </row>
    <row r="38" spans="1:2" x14ac:dyDescent="0.3">
      <c r="A38">
        <v>6000</v>
      </c>
      <c r="B38" t="s">
        <v>8219</v>
      </c>
    </row>
    <row r="39" spans="1:2" x14ac:dyDescent="0.3">
      <c r="A39">
        <v>22000</v>
      </c>
      <c r="B39" t="s">
        <v>8219</v>
      </c>
    </row>
    <row r="40" spans="1:2" x14ac:dyDescent="0.3">
      <c r="A40">
        <v>2500</v>
      </c>
      <c r="B40" t="s">
        <v>8219</v>
      </c>
    </row>
    <row r="41" spans="1:2" x14ac:dyDescent="0.3">
      <c r="A41">
        <v>25000</v>
      </c>
      <c r="B41" t="s">
        <v>8219</v>
      </c>
    </row>
    <row r="42" spans="1:2" x14ac:dyDescent="0.3">
      <c r="A42">
        <v>2000</v>
      </c>
      <c r="B42" t="s">
        <v>8219</v>
      </c>
    </row>
    <row r="43" spans="1:2" x14ac:dyDescent="0.3">
      <c r="A43">
        <v>2000</v>
      </c>
      <c r="B43" t="s">
        <v>8219</v>
      </c>
    </row>
    <row r="44" spans="1:2" x14ac:dyDescent="0.3">
      <c r="A44">
        <v>14000</v>
      </c>
      <c r="B44" t="s">
        <v>8219</v>
      </c>
    </row>
    <row r="45" spans="1:2" x14ac:dyDescent="0.3">
      <c r="A45">
        <v>10000</v>
      </c>
      <c r="B45" t="s">
        <v>8219</v>
      </c>
    </row>
    <row r="46" spans="1:2" x14ac:dyDescent="0.3">
      <c r="A46">
        <v>2000</v>
      </c>
      <c r="B46" t="s">
        <v>8219</v>
      </c>
    </row>
    <row r="47" spans="1:2" x14ac:dyDescent="0.3">
      <c r="A47">
        <v>5000</v>
      </c>
      <c r="B47" t="s">
        <v>8219</v>
      </c>
    </row>
    <row r="48" spans="1:2" x14ac:dyDescent="0.3">
      <c r="A48">
        <v>8400</v>
      </c>
      <c r="B48" t="s">
        <v>8219</v>
      </c>
    </row>
    <row r="49" spans="1:2" x14ac:dyDescent="0.3">
      <c r="A49">
        <v>5000</v>
      </c>
      <c r="B49" t="s">
        <v>8219</v>
      </c>
    </row>
    <row r="50" spans="1:2" x14ac:dyDescent="0.3">
      <c r="A50">
        <v>2000</v>
      </c>
      <c r="B50" t="s">
        <v>8219</v>
      </c>
    </row>
    <row r="51" spans="1:2" x14ac:dyDescent="0.3">
      <c r="A51">
        <v>12000</v>
      </c>
      <c r="B51" t="s">
        <v>8219</v>
      </c>
    </row>
    <row r="52" spans="1:2" x14ac:dyDescent="0.3">
      <c r="A52">
        <v>600</v>
      </c>
      <c r="B52" t="s">
        <v>8219</v>
      </c>
    </row>
    <row r="53" spans="1:2" x14ac:dyDescent="0.3">
      <c r="A53">
        <v>11000</v>
      </c>
      <c r="B53" t="s">
        <v>8219</v>
      </c>
    </row>
    <row r="54" spans="1:2" x14ac:dyDescent="0.3">
      <c r="A54">
        <v>10000</v>
      </c>
      <c r="B54" t="s">
        <v>8219</v>
      </c>
    </row>
    <row r="55" spans="1:2" x14ac:dyDescent="0.3">
      <c r="A55">
        <v>3000</v>
      </c>
      <c r="B55" t="s">
        <v>8219</v>
      </c>
    </row>
    <row r="56" spans="1:2" x14ac:dyDescent="0.3">
      <c r="A56">
        <v>10000</v>
      </c>
      <c r="B56" t="s">
        <v>8219</v>
      </c>
    </row>
    <row r="57" spans="1:2" x14ac:dyDescent="0.3">
      <c r="A57">
        <v>8600</v>
      </c>
      <c r="B57" t="s">
        <v>8219</v>
      </c>
    </row>
    <row r="58" spans="1:2" x14ac:dyDescent="0.3">
      <c r="A58">
        <v>8000</v>
      </c>
      <c r="B58" t="s">
        <v>8219</v>
      </c>
    </row>
    <row r="59" spans="1:2" x14ac:dyDescent="0.3">
      <c r="A59">
        <v>15000</v>
      </c>
      <c r="B59" t="s">
        <v>8219</v>
      </c>
    </row>
    <row r="60" spans="1:2" x14ac:dyDescent="0.3">
      <c r="A60">
        <v>10000</v>
      </c>
      <c r="B60" t="s">
        <v>8219</v>
      </c>
    </row>
    <row r="61" spans="1:2" x14ac:dyDescent="0.3">
      <c r="A61">
        <v>20000</v>
      </c>
      <c r="B61" t="s">
        <v>8219</v>
      </c>
    </row>
    <row r="62" spans="1:2" x14ac:dyDescent="0.3">
      <c r="A62">
        <v>4500</v>
      </c>
      <c r="B62" t="s">
        <v>8219</v>
      </c>
    </row>
    <row r="63" spans="1:2" x14ac:dyDescent="0.3">
      <c r="A63">
        <v>5000</v>
      </c>
      <c r="B63" t="s">
        <v>8219</v>
      </c>
    </row>
    <row r="64" spans="1:2" x14ac:dyDescent="0.3">
      <c r="A64">
        <v>3000</v>
      </c>
      <c r="B64" t="s">
        <v>8219</v>
      </c>
    </row>
    <row r="65" spans="1:2" x14ac:dyDescent="0.3">
      <c r="A65">
        <v>2000</v>
      </c>
      <c r="B65" t="s">
        <v>8219</v>
      </c>
    </row>
    <row r="66" spans="1:2" x14ac:dyDescent="0.3">
      <c r="A66">
        <v>1200</v>
      </c>
      <c r="B66" t="s">
        <v>8219</v>
      </c>
    </row>
    <row r="67" spans="1:2" x14ac:dyDescent="0.3">
      <c r="A67">
        <v>7000</v>
      </c>
      <c r="B67" t="s">
        <v>8219</v>
      </c>
    </row>
    <row r="68" spans="1:2" x14ac:dyDescent="0.3">
      <c r="A68">
        <v>2000</v>
      </c>
      <c r="B68" t="s">
        <v>8219</v>
      </c>
    </row>
    <row r="69" spans="1:2" x14ac:dyDescent="0.3">
      <c r="A69">
        <v>2000</v>
      </c>
      <c r="B69" t="s">
        <v>8219</v>
      </c>
    </row>
    <row r="70" spans="1:2" x14ac:dyDescent="0.3">
      <c r="A70">
        <v>600</v>
      </c>
      <c r="B70" t="s">
        <v>8219</v>
      </c>
    </row>
    <row r="71" spans="1:2" x14ac:dyDescent="0.3">
      <c r="A71">
        <v>10000</v>
      </c>
      <c r="B71" t="s">
        <v>8219</v>
      </c>
    </row>
    <row r="72" spans="1:2" x14ac:dyDescent="0.3">
      <c r="A72">
        <v>500</v>
      </c>
      <c r="B72" t="s">
        <v>8219</v>
      </c>
    </row>
    <row r="73" spans="1:2" x14ac:dyDescent="0.3">
      <c r="A73">
        <v>1800</v>
      </c>
      <c r="B73" t="s">
        <v>8219</v>
      </c>
    </row>
    <row r="74" spans="1:2" x14ac:dyDescent="0.3">
      <c r="A74">
        <v>2200</v>
      </c>
      <c r="B74" t="s">
        <v>8219</v>
      </c>
    </row>
    <row r="75" spans="1:2" x14ac:dyDescent="0.3">
      <c r="A75">
        <v>900</v>
      </c>
      <c r="B75" t="s">
        <v>8219</v>
      </c>
    </row>
    <row r="76" spans="1:2" x14ac:dyDescent="0.3">
      <c r="A76">
        <v>500</v>
      </c>
      <c r="B76" t="s">
        <v>8219</v>
      </c>
    </row>
    <row r="77" spans="1:2" x14ac:dyDescent="0.3">
      <c r="A77">
        <v>3500</v>
      </c>
      <c r="B77" t="s">
        <v>8219</v>
      </c>
    </row>
    <row r="78" spans="1:2" x14ac:dyDescent="0.3">
      <c r="A78">
        <v>300</v>
      </c>
      <c r="B78" t="s">
        <v>8219</v>
      </c>
    </row>
    <row r="79" spans="1:2" x14ac:dyDescent="0.3">
      <c r="A79">
        <v>400</v>
      </c>
      <c r="B79" t="s">
        <v>8219</v>
      </c>
    </row>
    <row r="80" spans="1:2" x14ac:dyDescent="0.3">
      <c r="A80">
        <v>50</v>
      </c>
      <c r="B80" t="s">
        <v>8219</v>
      </c>
    </row>
    <row r="81" spans="1:2" x14ac:dyDescent="0.3">
      <c r="A81">
        <v>1300</v>
      </c>
      <c r="B81" t="s">
        <v>8219</v>
      </c>
    </row>
    <row r="82" spans="1:2" x14ac:dyDescent="0.3">
      <c r="A82">
        <v>12000</v>
      </c>
      <c r="B82" t="s">
        <v>8219</v>
      </c>
    </row>
    <row r="83" spans="1:2" x14ac:dyDescent="0.3">
      <c r="A83">
        <v>750</v>
      </c>
      <c r="B83" t="s">
        <v>8219</v>
      </c>
    </row>
    <row r="84" spans="1:2" x14ac:dyDescent="0.3">
      <c r="A84">
        <v>4000</v>
      </c>
      <c r="B84" t="s">
        <v>8219</v>
      </c>
    </row>
    <row r="85" spans="1:2" x14ac:dyDescent="0.3">
      <c r="A85">
        <v>200</v>
      </c>
      <c r="B85" t="s">
        <v>8219</v>
      </c>
    </row>
    <row r="86" spans="1:2" x14ac:dyDescent="0.3">
      <c r="A86">
        <v>500</v>
      </c>
      <c r="B86" t="s">
        <v>8219</v>
      </c>
    </row>
    <row r="87" spans="1:2" x14ac:dyDescent="0.3">
      <c r="A87">
        <v>1200</v>
      </c>
      <c r="B87" t="s">
        <v>8219</v>
      </c>
    </row>
    <row r="88" spans="1:2" x14ac:dyDescent="0.3">
      <c r="A88">
        <v>6000</v>
      </c>
      <c r="B88" t="s">
        <v>8219</v>
      </c>
    </row>
    <row r="89" spans="1:2" x14ac:dyDescent="0.3">
      <c r="A89">
        <v>2500</v>
      </c>
      <c r="B89" t="s">
        <v>8219</v>
      </c>
    </row>
    <row r="90" spans="1:2" x14ac:dyDescent="0.3">
      <c r="A90">
        <v>3500</v>
      </c>
      <c r="B90" t="s">
        <v>8219</v>
      </c>
    </row>
    <row r="91" spans="1:2" x14ac:dyDescent="0.3">
      <c r="A91">
        <v>6000</v>
      </c>
      <c r="B91" t="s">
        <v>8219</v>
      </c>
    </row>
    <row r="92" spans="1:2" x14ac:dyDescent="0.3">
      <c r="A92">
        <v>500</v>
      </c>
      <c r="B92" t="s">
        <v>8219</v>
      </c>
    </row>
    <row r="93" spans="1:2" x14ac:dyDescent="0.3">
      <c r="A93">
        <v>3000</v>
      </c>
      <c r="B93" t="s">
        <v>8219</v>
      </c>
    </row>
    <row r="94" spans="1:2" x14ac:dyDescent="0.3">
      <c r="A94">
        <v>5000</v>
      </c>
      <c r="B94" t="s">
        <v>8219</v>
      </c>
    </row>
    <row r="95" spans="1:2" x14ac:dyDescent="0.3">
      <c r="A95">
        <v>1000</v>
      </c>
      <c r="B95" t="s">
        <v>8219</v>
      </c>
    </row>
    <row r="96" spans="1:2" x14ac:dyDescent="0.3">
      <c r="A96">
        <v>250</v>
      </c>
      <c r="B96" t="s">
        <v>8219</v>
      </c>
    </row>
    <row r="97" spans="1:2" x14ac:dyDescent="0.3">
      <c r="A97">
        <v>350</v>
      </c>
      <c r="B97" t="s">
        <v>8219</v>
      </c>
    </row>
    <row r="98" spans="1:2" x14ac:dyDescent="0.3">
      <c r="A98">
        <v>1500</v>
      </c>
      <c r="B98" t="s">
        <v>8219</v>
      </c>
    </row>
    <row r="99" spans="1:2" x14ac:dyDescent="0.3">
      <c r="A99">
        <v>400</v>
      </c>
      <c r="B99" t="s">
        <v>8219</v>
      </c>
    </row>
    <row r="100" spans="1:2" x14ac:dyDescent="0.3">
      <c r="A100">
        <v>3200</v>
      </c>
      <c r="B100" t="s">
        <v>8219</v>
      </c>
    </row>
    <row r="101" spans="1:2" x14ac:dyDescent="0.3">
      <c r="A101">
        <v>1500</v>
      </c>
      <c r="B101" t="s">
        <v>8219</v>
      </c>
    </row>
    <row r="102" spans="1:2" x14ac:dyDescent="0.3">
      <c r="A102">
        <v>5000</v>
      </c>
      <c r="B102" t="s">
        <v>8219</v>
      </c>
    </row>
    <row r="103" spans="1:2" x14ac:dyDescent="0.3">
      <c r="A103">
        <v>3500</v>
      </c>
      <c r="B103" t="s">
        <v>8219</v>
      </c>
    </row>
    <row r="104" spans="1:2" x14ac:dyDescent="0.3">
      <c r="A104">
        <v>6000</v>
      </c>
      <c r="B104" t="s">
        <v>8219</v>
      </c>
    </row>
    <row r="105" spans="1:2" x14ac:dyDescent="0.3">
      <c r="A105">
        <v>1300</v>
      </c>
      <c r="B105" t="s">
        <v>8219</v>
      </c>
    </row>
    <row r="106" spans="1:2" x14ac:dyDescent="0.3">
      <c r="A106">
        <v>500</v>
      </c>
      <c r="B106" t="s">
        <v>8219</v>
      </c>
    </row>
    <row r="107" spans="1:2" x14ac:dyDescent="0.3">
      <c r="A107">
        <v>2200</v>
      </c>
      <c r="B107" t="s">
        <v>8219</v>
      </c>
    </row>
    <row r="108" spans="1:2" x14ac:dyDescent="0.3">
      <c r="A108">
        <v>5000</v>
      </c>
      <c r="B108" t="s">
        <v>8219</v>
      </c>
    </row>
    <row r="109" spans="1:2" x14ac:dyDescent="0.3">
      <c r="A109">
        <v>7500</v>
      </c>
      <c r="B109" t="s">
        <v>8219</v>
      </c>
    </row>
    <row r="110" spans="1:2" x14ac:dyDescent="0.3">
      <c r="A110">
        <v>1500</v>
      </c>
      <c r="B110" t="s">
        <v>8219</v>
      </c>
    </row>
    <row r="111" spans="1:2" x14ac:dyDescent="0.3">
      <c r="A111">
        <v>1000</v>
      </c>
      <c r="B111" t="s">
        <v>8219</v>
      </c>
    </row>
    <row r="112" spans="1:2" x14ac:dyDescent="0.3">
      <c r="A112">
        <v>1300</v>
      </c>
      <c r="B112" t="s">
        <v>8219</v>
      </c>
    </row>
    <row r="113" spans="1:2" x14ac:dyDescent="0.3">
      <c r="A113">
        <v>3500</v>
      </c>
      <c r="B113" t="s">
        <v>8219</v>
      </c>
    </row>
    <row r="114" spans="1:2" x14ac:dyDescent="0.3">
      <c r="A114">
        <v>5000</v>
      </c>
      <c r="B114" t="s">
        <v>8219</v>
      </c>
    </row>
    <row r="115" spans="1:2" x14ac:dyDescent="0.3">
      <c r="A115">
        <v>5000</v>
      </c>
      <c r="B115" t="s">
        <v>8219</v>
      </c>
    </row>
    <row r="116" spans="1:2" x14ac:dyDescent="0.3">
      <c r="A116">
        <v>3000</v>
      </c>
      <c r="B116" t="s">
        <v>8219</v>
      </c>
    </row>
    <row r="117" spans="1:2" x14ac:dyDescent="0.3">
      <c r="A117">
        <v>450</v>
      </c>
      <c r="B117" t="s">
        <v>8219</v>
      </c>
    </row>
    <row r="118" spans="1:2" x14ac:dyDescent="0.3">
      <c r="A118">
        <v>3500</v>
      </c>
      <c r="B118" t="s">
        <v>8219</v>
      </c>
    </row>
    <row r="119" spans="1:2" x14ac:dyDescent="0.3">
      <c r="A119">
        <v>4500</v>
      </c>
      <c r="B119" t="s">
        <v>8219</v>
      </c>
    </row>
    <row r="120" spans="1:2" x14ac:dyDescent="0.3">
      <c r="A120">
        <v>5000</v>
      </c>
      <c r="B120" t="s">
        <v>8219</v>
      </c>
    </row>
    <row r="121" spans="1:2" x14ac:dyDescent="0.3">
      <c r="A121">
        <v>3250</v>
      </c>
      <c r="B121" t="s">
        <v>8219</v>
      </c>
    </row>
    <row r="122" spans="1:2" x14ac:dyDescent="0.3">
      <c r="A122">
        <v>70000</v>
      </c>
      <c r="B122" t="s">
        <v>8220</v>
      </c>
    </row>
    <row r="123" spans="1:2" x14ac:dyDescent="0.3">
      <c r="A123">
        <v>3000</v>
      </c>
      <c r="B123" t="s">
        <v>8220</v>
      </c>
    </row>
    <row r="124" spans="1:2" x14ac:dyDescent="0.3">
      <c r="A124">
        <v>100000000</v>
      </c>
      <c r="B124" t="s">
        <v>8220</v>
      </c>
    </row>
    <row r="125" spans="1:2" x14ac:dyDescent="0.3">
      <c r="A125">
        <v>55000</v>
      </c>
      <c r="B125" t="s">
        <v>8220</v>
      </c>
    </row>
    <row r="126" spans="1:2" x14ac:dyDescent="0.3">
      <c r="A126">
        <v>4000</v>
      </c>
      <c r="B126" t="s">
        <v>8220</v>
      </c>
    </row>
    <row r="127" spans="1:2" x14ac:dyDescent="0.3">
      <c r="A127">
        <v>500</v>
      </c>
      <c r="B127" t="s">
        <v>8220</v>
      </c>
    </row>
    <row r="128" spans="1:2" x14ac:dyDescent="0.3">
      <c r="A128">
        <v>25000</v>
      </c>
      <c r="B128" t="s">
        <v>8220</v>
      </c>
    </row>
    <row r="129" spans="1:2" x14ac:dyDescent="0.3">
      <c r="A129">
        <v>8000</v>
      </c>
      <c r="B129" t="s">
        <v>8220</v>
      </c>
    </row>
    <row r="130" spans="1:2" x14ac:dyDescent="0.3">
      <c r="A130">
        <v>100000</v>
      </c>
      <c r="B130" t="s">
        <v>8220</v>
      </c>
    </row>
    <row r="131" spans="1:2" x14ac:dyDescent="0.3">
      <c r="A131">
        <v>20000</v>
      </c>
      <c r="B131" t="s">
        <v>8220</v>
      </c>
    </row>
    <row r="132" spans="1:2" x14ac:dyDescent="0.3">
      <c r="A132">
        <v>600</v>
      </c>
      <c r="B132" t="s">
        <v>8220</v>
      </c>
    </row>
    <row r="133" spans="1:2" x14ac:dyDescent="0.3">
      <c r="A133">
        <v>1200</v>
      </c>
      <c r="B133" t="s">
        <v>8220</v>
      </c>
    </row>
    <row r="134" spans="1:2" x14ac:dyDescent="0.3">
      <c r="A134">
        <v>80000</v>
      </c>
      <c r="B134" t="s">
        <v>8220</v>
      </c>
    </row>
    <row r="135" spans="1:2" x14ac:dyDescent="0.3">
      <c r="A135">
        <v>71764</v>
      </c>
      <c r="B135" t="s">
        <v>8220</v>
      </c>
    </row>
    <row r="136" spans="1:2" x14ac:dyDescent="0.3">
      <c r="A136">
        <v>5000</v>
      </c>
      <c r="B136" t="s">
        <v>8220</v>
      </c>
    </row>
    <row r="137" spans="1:2" x14ac:dyDescent="0.3">
      <c r="A137">
        <v>3000</v>
      </c>
      <c r="B137" t="s">
        <v>8220</v>
      </c>
    </row>
    <row r="138" spans="1:2" x14ac:dyDescent="0.3">
      <c r="A138">
        <v>3000</v>
      </c>
      <c r="B138" t="s">
        <v>8220</v>
      </c>
    </row>
    <row r="139" spans="1:2" x14ac:dyDescent="0.3">
      <c r="A139">
        <v>55000</v>
      </c>
      <c r="B139" t="s">
        <v>8220</v>
      </c>
    </row>
    <row r="140" spans="1:2" x14ac:dyDescent="0.3">
      <c r="A140">
        <v>150000</v>
      </c>
      <c r="B140" t="s">
        <v>8220</v>
      </c>
    </row>
    <row r="141" spans="1:2" x14ac:dyDescent="0.3">
      <c r="A141">
        <v>500</v>
      </c>
      <c r="B141" t="s">
        <v>8220</v>
      </c>
    </row>
    <row r="142" spans="1:2" x14ac:dyDescent="0.3">
      <c r="A142">
        <v>200000</v>
      </c>
      <c r="B142" t="s">
        <v>8220</v>
      </c>
    </row>
    <row r="143" spans="1:2" x14ac:dyDescent="0.3">
      <c r="A143">
        <v>12000</v>
      </c>
      <c r="B143" t="s">
        <v>8220</v>
      </c>
    </row>
    <row r="144" spans="1:2" x14ac:dyDescent="0.3">
      <c r="A144">
        <v>3000</v>
      </c>
      <c r="B144" t="s">
        <v>8220</v>
      </c>
    </row>
    <row r="145" spans="1:2" x14ac:dyDescent="0.3">
      <c r="A145">
        <v>5500</v>
      </c>
      <c r="B145" t="s">
        <v>8220</v>
      </c>
    </row>
    <row r="146" spans="1:2" x14ac:dyDescent="0.3">
      <c r="A146">
        <v>7500</v>
      </c>
      <c r="B146" t="s">
        <v>8220</v>
      </c>
    </row>
    <row r="147" spans="1:2" x14ac:dyDescent="0.3">
      <c r="A147">
        <v>4500</v>
      </c>
      <c r="B147" t="s">
        <v>8220</v>
      </c>
    </row>
    <row r="148" spans="1:2" x14ac:dyDescent="0.3">
      <c r="A148">
        <v>20000</v>
      </c>
      <c r="B148" t="s">
        <v>8220</v>
      </c>
    </row>
    <row r="149" spans="1:2" x14ac:dyDescent="0.3">
      <c r="A149">
        <v>7000</v>
      </c>
      <c r="B149" t="s">
        <v>8220</v>
      </c>
    </row>
    <row r="150" spans="1:2" x14ac:dyDescent="0.3">
      <c r="A150">
        <v>50000</v>
      </c>
      <c r="B150" t="s">
        <v>8220</v>
      </c>
    </row>
    <row r="151" spans="1:2" x14ac:dyDescent="0.3">
      <c r="A151">
        <v>10000</v>
      </c>
      <c r="B151" t="s">
        <v>8220</v>
      </c>
    </row>
    <row r="152" spans="1:2" x14ac:dyDescent="0.3">
      <c r="A152">
        <v>130000</v>
      </c>
      <c r="B152" t="s">
        <v>8220</v>
      </c>
    </row>
    <row r="153" spans="1:2" x14ac:dyDescent="0.3">
      <c r="A153">
        <v>250000</v>
      </c>
      <c r="B153" t="s">
        <v>8220</v>
      </c>
    </row>
    <row r="154" spans="1:2" x14ac:dyDescent="0.3">
      <c r="A154">
        <v>380000</v>
      </c>
      <c r="B154" t="s">
        <v>8220</v>
      </c>
    </row>
    <row r="155" spans="1:2" x14ac:dyDescent="0.3">
      <c r="A155">
        <v>50000</v>
      </c>
      <c r="B155" t="s">
        <v>8220</v>
      </c>
    </row>
    <row r="156" spans="1:2" x14ac:dyDescent="0.3">
      <c r="A156">
        <v>1500</v>
      </c>
      <c r="B156" t="s">
        <v>8220</v>
      </c>
    </row>
    <row r="157" spans="1:2" x14ac:dyDescent="0.3">
      <c r="A157">
        <v>1350000</v>
      </c>
      <c r="B157" t="s">
        <v>8220</v>
      </c>
    </row>
    <row r="158" spans="1:2" x14ac:dyDescent="0.3">
      <c r="A158">
        <v>35000</v>
      </c>
      <c r="B158" t="s">
        <v>8220</v>
      </c>
    </row>
    <row r="159" spans="1:2" x14ac:dyDescent="0.3">
      <c r="A159">
        <v>2995</v>
      </c>
      <c r="B159" t="s">
        <v>8220</v>
      </c>
    </row>
    <row r="160" spans="1:2" x14ac:dyDescent="0.3">
      <c r="A160">
        <v>5000</v>
      </c>
      <c r="B160" t="s">
        <v>8220</v>
      </c>
    </row>
    <row r="161" spans="1:2" x14ac:dyDescent="0.3">
      <c r="A161">
        <v>500000</v>
      </c>
      <c r="B161" t="s">
        <v>8220</v>
      </c>
    </row>
    <row r="162" spans="1:2" x14ac:dyDescent="0.3">
      <c r="A162">
        <v>5000</v>
      </c>
      <c r="B162" t="s">
        <v>8221</v>
      </c>
    </row>
    <row r="163" spans="1:2" x14ac:dyDescent="0.3">
      <c r="A163">
        <v>50000</v>
      </c>
      <c r="B163" t="s">
        <v>8221</v>
      </c>
    </row>
    <row r="164" spans="1:2" x14ac:dyDescent="0.3">
      <c r="A164">
        <v>2800</v>
      </c>
      <c r="B164" t="s">
        <v>8221</v>
      </c>
    </row>
    <row r="165" spans="1:2" x14ac:dyDescent="0.3">
      <c r="A165">
        <v>2000000</v>
      </c>
      <c r="B165" t="s">
        <v>8221</v>
      </c>
    </row>
    <row r="166" spans="1:2" x14ac:dyDescent="0.3">
      <c r="A166">
        <v>120000</v>
      </c>
      <c r="B166" t="s">
        <v>8221</v>
      </c>
    </row>
    <row r="167" spans="1:2" x14ac:dyDescent="0.3">
      <c r="A167">
        <v>17000</v>
      </c>
      <c r="B167" t="s">
        <v>8221</v>
      </c>
    </row>
    <row r="168" spans="1:2" x14ac:dyDescent="0.3">
      <c r="A168">
        <v>5000</v>
      </c>
      <c r="B168" t="s">
        <v>8221</v>
      </c>
    </row>
    <row r="169" spans="1:2" x14ac:dyDescent="0.3">
      <c r="A169">
        <v>110000</v>
      </c>
      <c r="B169" t="s">
        <v>8221</v>
      </c>
    </row>
    <row r="170" spans="1:2" x14ac:dyDescent="0.3">
      <c r="A170">
        <v>8000</v>
      </c>
      <c r="B170" t="s">
        <v>8221</v>
      </c>
    </row>
    <row r="171" spans="1:2" x14ac:dyDescent="0.3">
      <c r="A171">
        <v>2500</v>
      </c>
      <c r="B171" t="s">
        <v>8221</v>
      </c>
    </row>
    <row r="172" spans="1:2" x14ac:dyDescent="0.3">
      <c r="A172">
        <v>10000</v>
      </c>
      <c r="B172" t="s">
        <v>8221</v>
      </c>
    </row>
    <row r="173" spans="1:2" x14ac:dyDescent="0.3">
      <c r="A173">
        <v>50000</v>
      </c>
      <c r="B173" t="s">
        <v>8221</v>
      </c>
    </row>
    <row r="174" spans="1:2" x14ac:dyDescent="0.3">
      <c r="A174">
        <v>95000</v>
      </c>
      <c r="B174" t="s">
        <v>8221</v>
      </c>
    </row>
    <row r="175" spans="1:2" x14ac:dyDescent="0.3">
      <c r="A175">
        <v>1110</v>
      </c>
      <c r="B175" t="s">
        <v>8221</v>
      </c>
    </row>
    <row r="176" spans="1:2" x14ac:dyDescent="0.3">
      <c r="A176">
        <v>6000</v>
      </c>
      <c r="B176" t="s">
        <v>8221</v>
      </c>
    </row>
    <row r="177" spans="1:2" x14ac:dyDescent="0.3">
      <c r="A177">
        <v>20000</v>
      </c>
      <c r="B177" t="s">
        <v>8221</v>
      </c>
    </row>
    <row r="178" spans="1:2" x14ac:dyDescent="0.3">
      <c r="A178">
        <v>1500</v>
      </c>
      <c r="B178" t="s">
        <v>8221</v>
      </c>
    </row>
    <row r="179" spans="1:2" x14ac:dyDescent="0.3">
      <c r="A179">
        <v>450</v>
      </c>
      <c r="B179" t="s">
        <v>8221</v>
      </c>
    </row>
    <row r="180" spans="1:2" x14ac:dyDescent="0.3">
      <c r="A180">
        <v>500000</v>
      </c>
      <c r="B180" t="s">
        <v>8221</v>
      </c>
    </row>
    <row r="181" spans="1:2" x14ac:dyDescent="0.3">
      <c r="A181">
        <v>1000</v>
      </c>
      <c r="B181" t="s">
        <v>8221</v>
      </c>
    </row>
    <row r="182" spans="1:2" x14ac:dyDescent="0.3">
      <c r="A182">
        <v>1200</v>
      </c>
      <c r="B182" t="s">
        <v>8221</v>
      </c>
    </row>
    <row r="183" spans="1:2" x14ac:dyDescent="0.3">
      <c r="A183">
        <v>3423</v>
      </c>
      <c r="B183" t="s">
        <v>8221</v>
      </c>
    </row>
    <row r="184" spans="1:2" x14ac:dyDescent="0.3">
      <c r="A184">
        <v>1000</v>
      </c>
      <c r="B184" t="s">
        <v>8221</v>
      </c>
    </row>
    <row r="185" spans="1:2" x14ac:dyDescent="0.3">
      <c r="A185">
        <v>12500</v>
      </c>
      <c r="B185" t="s">
        <v>8221</v>
      </c>
    </row>
    <row r="186" spans="1:2" x14ac:dyDescent="0.3">
      <c r="A186">
        <v>1500</v>
      </c>
      <c r="B186" t="s">
        <v>8221</v>
      </c>
    </row>
    <row r="187" spans="1:2" x14ac:dyDescent="0.3">
      <c r="A187">
        <v>40000</v>
      </c>
      <c r="B187" t="s">
        <v>8221</v>
      </c>
    </row>
    <row r="188" spans="1:2" x14ac:dyDescent="0.3">
      <c r="A188">
        <v>5000</v>
      </c>
      <c r="B188" t="s">
        <v>8221</v>
      </c>
    </row>
    <row r="189" spans="1:2" x14ac:dyDescent="0.3">
      <c r="A189">
        <v>5000</v>
      </c>
      <c r="B189" t="s">
        <v>8221</v>
      </c>
    </row>
    <row r="190" spans="1:2" x14ac:dyDescent="0.3">
      <c r="A190">
        <v>1500</v>
      </c>
      <c r="B190" t="s">
        <v>8221</v>
      </c>
    </row>
    <row r="191" spans="1:2" x14ac:dyDescent="0.3">
      <c r="A191">
        <v>500000</v>
      </c>
      <c r="B191" t="s">
        <v>8221</v>
      </c>
    </row>
    <row r="192" spans="1:2" x14ac:dyDescent="0.3">
      <c r="A192">
        <v>12000</v>
      </c>
      <c r="B192" t="s">
        <v>8221</v>
      </c>
    </row>
    <row r="193" spans="1:2" x14ac:dyDescent="0.3">
      <c r="A193">
        <v>5000</v>
      </c>
      <c r="B193" t="s">
        <v>8221</v>
      </c>
    </row>
    <row r="194" spans="1:2" x14ac:dyDescent="0.3">
      <c r="A194">
        <v>1000000</v>
      </c>
      <c r="B194" t="s">
        <v>8221</v>
      </c>
    </row>
    <row r="195" spans="1:2" x14ac:dyDescent="0.3">
      <c r="A195">
        <v>1000</v>
      </c>
      <c r="B195" t="s">
        <v>8221</v>
      </c>
    </row>
    <row r="196" spans="1:2" x14ac:dyDescent="0.3">
      <c r="A196">
        <v>2500</v>
      </c>
      <c r="B196" t="s">
        <v>8221</v>
      </c>
    </row>
    <row r="197" spans="1:2" x14ac:dyDescent="0.3">
      <c r="A197">
        <v>2000000</v>
      </c>
      <c r="B197" t="s">
        <v>8221</v>
      </c>
    </row>
    <row r="198" spans="1:2" x14ac:dyDescent="0.3">
      <c r="A198">
        <v>3500</v>
      </c>
      <c r="B198" t="s">
        <v>8221</v>
      </c>
    </row>
    <row r="199" spans="1:2" x14ac:dyDescent="0.3">
      <c r="A199">
        <v>2500</v>
      </c>
      <c r="B199" t="s">
        <v>8221</v>
      </c>
    </row>
    <row r="200" spans="1:2" x14ac:dyDescent="0.3">
      <c r="A200">
        <v>25000</v>
      </c>
      <c r="B200" t="s">
        <v>8221</v>
      </c>
    </row>
    <row r="201" spans="1:2" x14ac:dyDescent="0.3">
      <c r="A201">
        <v>10000</v>
      </c>
      <c r="B201" t="s">
        <v>8221</v>
      </c>
    </row>
    <row r="202" spans="1:2" x14ac:dyDescent="0.3">
      <c r="A202">
        <v>6000</v>
      </c>
      <c r="B202" t="s">
        <v>8221</v>
      </c>
    </row>
    <row r="203" spans="1:2" x14ac:dyDescent="0.3">
      <c r="A203">
        <v>650</v>
      </c>
      <c r="B203" t="s">
        <v>8221</v>
      </c>
    </row>
    <row r="204" spans="1:2" x14ac:dyDescent="0.3">
      <c r="A204">
        <v>6000</v>
      </c>
      <c r="B204" t="s">
        <v>8221</v>
      </c>
    </row>
    <row r="205" spans="1:2" x14ac:dyDescent="0.3">
      <c r="A205">
        <v>2500</v>
      </c>
      <c r="B205" t="s">
        <v>8221</v>
      </c>
    </row>
    <row r="206" spans="1:2" x14ac:dyDescent="0.3">
      <c r="A206">
        <v>300000</v>
      </c>
      <c r="B206" t="s">
        <v>8221</v>
      </c>
    </row>
    <row r="207" spans="1:2" x14ac:dyDescent="0.3">
      <c r="A207">
        <v>8000</v>
      </c>
      <c r="B207" t="s">
        <v>8221</v>
      </c>
    </row>
    <row r="208" spans="1:2" x14ac:dyDescent="0.3">
      <c r="A208">
        <v>12700</v>
      </c>
      <c r="B208" t="s">
        <v>8221</v>
      </c>
    </row>
    <row r="209" spans="1:2" x14ac:dyDescent="0.3">
      <c r="A209">
        <v>14000</v>
      </c>
      <c r="B209" t="s">
        <v>8221</v>
      </c>
    </row>
    <row r="210" spans="1:2" x14ac:dyDescent="0.3">
      <c r="A210">
        <v>50000</v>
      </c>
      <c r="B210" t="s">
        <v>8221</v>
      </c>
    </row>
    <row r="211" spans="1:2" x14ac:dyDescent="0.3">
      <c r="A211">
        <v>25000</v>
      </c>
      <c r="B211" t="s">
        <v>8221</v>
      </c>
    </row>
    <row r="212" spans="1:2" x14ac:dyDescent="0.3">
      <c r="A212">
        <v>12000</v>
      </c>
      <c r="B212" t="s">
        <v>8221</v>
      </c>
    </row>
    <row r="213" spans="1:2" x14ac:dyDescent="0.3">
      <c r="A213">
        <v>5000</v>
      </c>
      <c r="B213" t="s">
        <v>8221</v>
      </c>
    </row>
    <row r="214" spans="1:2" x14ac:dyDescent="0.3">
      <c r="A214">
        <v>6300</v>
      </c>
      <c r="B214" t="s">
        <v>8221</v>
      </c>
    </row>
    <row r="215" spans="1:2" x14ac:dyDescent="0.3">
      <c r="A215">
        <v>50000</v>
      </c>
      <c r="B215" t="s">
        <v>8221</v>
      </c>
    </row>
    <row r="216" spans="1:2" x14ac:dyDescent="0.3">
      <c r="A216">
        <v>12500</v>
      </c>
      <c r="B216" t="s">
        <v>8221</v>
      </c>
    </row>
    <row r="217" spans="1:2" x14ac:dyDescent="0.3">
      <c r="A217">
        <v>4400</v>
      </c>
      <c r="B217" t="s">
        <v>8221</v>
      </c>
    </row>
    <row r="218" spans="1:2" x14ac:dyDescent="0.3">
      <c r="A218">
        <v>50000</v>
      </c>
      <c r="B218" t="s">
        <v>8221</v>
      </c>
    </row>
    <row r="219" spans="1:2" x14ac:dyDescent="0.3">
      <c r="A219">
        <v>100000</v>
      </c>
      <c r="B219" t="s">
        <v>8221</v>
      </c>
    </row>
    <row r="220" spans="1:2" x14ac:dyDescent="0.3">
      <c r="A220">
        <v>5000</v>
      </c>
      <c r="B220" t="s">
        <v>8221</v>
      </c>
    </row>
    <row r="221" spans="1:2" x14ac:dyDescent="0.3">
      <c r="A221">
        <v>50000</v>
      </c>
      <c r="B221" t="s">
        <v>8221</v>
      </c>
    </row>
    <row r="222" spans="1:2" x14ac:dyDescent="0.3">
      <c r="A222">
        <v>50000</v>
      </c>
      <c r="B222" t="s">
        <v>8221</v>
      </c>
    </row>
    <row r="223" spans="1:2" x14ac:dyDescent="0.3">
      <c r="A223">
        <v>50000</v>
      </c>
      <c r="B223" t="s">
        <v>8221</v>
      </c>
    </row>
    <row r="224" spans="1:2" x14ac:dyDescent="0.3">
      <c r="A224">
        <v>1000</v>
      </c>
      <c r="B224" t="s">
        <v>8221</v>
      </c>
    </row>
    <row r="225" spans="1:2" x14ac:dyDescent="0.3">
      <c r="A225">
        <v>1500000</v>
      </c>
      <c r="B225" t="s">
        <v>8221</v>
      </c>
    </row>
    <row r="226" spans="1:2" x14ac:dyDescent="0.3">
      <c r="A226">
        <v>6000000</v>
      </c>
      <c r="B226" t="s">
        <v>8221</v>
      </c>
    </row>
    <row r="227" spans="1:2" x14ac:dyDescent="0.3">
      <c r="A227">
        <v>200</v>
      </c>
      <c r="B227" t="s">
        <v>8221</v>
      </c>
    </row>
    <row r="228" spans="1:2" x14ac:dyDescent="0.3">
      <c r="A228">
        <v>29000</v>
      </c>
      <c r="B228" t="s">
        <v>8221</v>
      </c>
    </row>
    <row r="229" spans="1:2" x14ac:dyDescent="0.3">
      <c r="A229">
        <v>28000</v>
      </c>
      <c r="B229" t="s">
        <v>8221</v>
      </c>
    </row>
    <row r="230" spans="1:2" x14ac:dyDescent="0.3">
      <c r="A230">
        <v>8000</v>
      </c>
      <c r="B230" t="s">
        <v>8221</v>
      </c>
    </row>
    <row r="231" spans="1:2" x14ac:dyDescent="0.3">
      <c r="A231">
        <v>3000</v>
      </c>
      <c r="B231" t="s">
        <v>8221</v>
      </c>
    </row>
    <row r="232" spans="1:2" x14ac:dyDescent="0.3">
      <c r="A232">
        <v>15000</v>
      </c>
      <c r="B232" t="s">
        <v>8221</v>
      </c>
    </row>
    <row r="233" spans="1:2" x14ac:dyDescent="0.3">
      <c r="A233">
        <v>1500000</v>
      </c>
      <c r="B233" t="s">
        <v>8221</v>
      </c>
    </row>
    <row r="234" spans="1:2" x14ac:dyDescent="0.3">
      <c r="A234">
        <v>4000</v>
      </c>
      <c r="B234" t="s">
        <v>8221</v>
      </c>
    </row>
    <row r="235" spans="1:2" x14ac:dyDescent="0.3">
      <c r="A235">
        <v>350000</v>
      </c>
      <c r="B235" t="s">
        <v>8221</v>
      </c>
    </row>
    <row r="236" spans="1:2" x14ac:dyDescent="0.3">
      <c r="A236">
        <v>1000</v>
      </c>
      <c r="B236" t="s">
        <v>8221</v>
      </c>
    </row>
    <row r="237" spans="1:2" x14ac:dyDescent="0.3">
      <c r="A237">
        <v>10000</v>
      </c>
      <c r="B237" t="s">
        <v>8221</v>
      </c>
    </row>
    <row r="238" spans="1:2" x14ac:dyDescent="0.3">
      <c r="A238">
        <v>150000</v>
      </c>
      <c r="B238" t="s">
        <v>8221</v>
      </c>
    </row>
    <row r="239" spans="1:2" x14ac:dyDescent="0.3">
      <c r="A239">
        <v>15000</v>
      </c>
      <c r="B239" t="s">
        <v>8221</v>
      </c>
    </row>
    <row r="240" spans="1:2" x14ac:dyDescent="0.3">
      <c r="A240">
        <v>26000</v>
      </c>
      <c r="B240" t="s">
        <v>8221</v>
      </c>
    </row>
    <row r="241" spans="1:2" x14ac:dyDescent="0.3">
      <c r="A241">
        <v>1000</v>
      </c>
      <c r="B241" t="s">
        <v>8221</v>
      </c>
    </row>
    <row r="242" spans="1:2" x14ac:dyDescent="0.3">
      <c r="A242">
        <v>15000</v>
      </c>
      <c r="B242" t="s">
        <v>8219</v>
      </c>
    </row>
    <row r="243" spans="1:2" x14ac:dyDescent="0.3">
      <c r="A243">
        <v>36400</v>
      </c>
      <c r="B243" t="s">
        <v>8219</v>
      </c>
    </row>
    <row r="244" spans="1:2" x14ac:dyDescent="0.3">
      <c r="A244">
        <v>13000</v>
      </c>
      <c r="B244" t="s">
        <v>8219</v>
      </c>
    </row>
    <row r="245" spans="1:2" x14ac:dyDescent="0.3">
      <c r="A245">
        <v>25000</v>
      </c>
      <c r="B245" t="s">
        <v>8219</v>
      </c>
    </row>
    <row r="246" spans="1:2" x14ac:dyDescent="0.3">
      <c r="A246">
        <v>3500</v>
      </c>
      <c r="B246" t="s">
        <v>8219</v>
      </c>
    </row>
    <row r="247" spans="1:2" x14ac:dyDescent="0.3">
      <c r="A247">
        <v>5000</v>
      </c>
      <c r="B247" t="s">
        <v>8219</v>
      </c>
    </row>
    <row r="248" spans="1:2" x14ac:dyDescent="0.3">
      <c r="A248">
        <v>5000</v>
      </c>
      <c r="B248" t="s">
        <v>8219</v>
      </c>
    </row>
    <row r="249" spans="1:2" x14ac:dyDescent="0.3">
      <c r="A249">
        <v>5000</v>
      </c>
      <c r="B249" t="s">
        <v>8219</v>
      </c>
    </row>
    <row r="250" spans="1:2" x14ac:dyDescent="0.3">
      <c r="A250">
        <v>85000</v>
      </c>
      <c r="B250" t="s">
        <v>8219</v>
      </c>
    </row>
    <row r="251" spans="1:2" x14ac:dyDescent="0.3">
      <c r="A251">
        <v>10000</v>
      </c>
      <c r="B251" t="s">
        <v>8219</v>
      </c>
    </row>
    <row r="252" spans="1:2" x14ac:dyDescent="0.3">
      <c r="A252">
        <v>30000</v>
      </c>
      <c r="B252" t="s">
        <v>8219</v>
      </c>
    </row>
    <row r="253" spans="1:2" x14ac:dyDescent="0.3">
      <c r="A253">
        <v>3500</v>
      </c>
      <c r="B253" t="s">
        <v>8219</v>
      </c>
    </row>
    <row r="254" spans="1:2" x14ac:dyDescent="0.3">
      <c r="A254">
        <v>5000</v>
      </c>
      <c r="B254" t="s">
        <v>8219</v>
      </c>
    </row>
    <row r="255" spans="1:2" x14ac:dyDescent="0.3">
      <c r="A255">
        <v>1500</v>
      </c>
      <c r="B255" t="s">
        <v>8219</v>
      </c>
    </row>
    <row r="256" spans="1:2" x14ac:dyDescent="0.3">
      <c r="A256">
        <v>24000</v>
      </c>
      <c r="B256" t="s">
        <v>8219</v>
      </c>
    </row>
    <row r="257" spans="1:2" x14ac:dyDescent="0.3">
      <c r="A257">
        <v>8000</v>
      </c>
      <c r="B257" t="s">
        <v>8219</v>
      </c>
    </row>
    <row r="258" spans="1:2" x14ac:dyDescent="0.3">
      <c r="A258">
        <v>13000</v>
      </c>
      <c r="B258" t="s">
        <v>8219</v>
      </c>
    </row>
    <row r="259" spans="1:2" x14ac:dyDescent="0.3">
      <c r="A259">
        <v>35000</v>
      </c>
      <c r="B259" t="s">
        <v>8219</v>
      </c>
    </row>
    <row r="260" spans="1:2" x14ac:dyDescent="0.3">
      <c r="A260">
        <v>30000</v>
      </c>
      <c r="B260" t="s">
        <v>8219</v>
      </c>
    </row>
    <row r="261" spans="1:2" x14ac:dyDescent="0.3">
      <c r="A261">
        <v>75000</v>
      </c>
      <c r="B261" t="s">
        <v>8219</v>
      </c>
    </row>
    <row r="262" spans="1:2" x14ac:dyDescent="0.3">
      <c r="A262">
        <v>10000</v>
      </c>
      <c r="B262" t="s">
        <v>8219</v>
      </c>
    </row>
    <row r="263" spans="1:2" x14ac:dyDescent="0.3">
      <c r="A263">
        <v>20000</v>
      </c>
      <c r="B263" t="s">
        <v>8219</v>
      </c>
    </row>
    <row r="264" spans="1:2" x14ac:dyDescent="0.3">
      <c r="A264">
        <v>2500</v>
      </c>
      <c r="B264" t="s">
        <v>8219</v>
      </c>
    </row>
    <row r="265" spans="1:2" x14ac:dyDescent="0.3">
      <c r="A265">
        <v>25000</v>
      </c>
      <c r="B265" t="s">
        <v>8219</v>
      </c>
    </row>
    <row r="266" spans="1:2" x14ac:dyDescent="0.3">
      <c r="A266">
        <v>5000</v>
      </c>
      <c r="B266" t="s">
        <v>8219</v>
      </c>
    </row>
    <row r="267" spans="1:2" x14ac:dyDescent="0.3">
      <c r="A267">
        <v>5000</v>
      </c>
      <c r="B267" t="s">
        <v>8219</v>
      </c>
    </row>
    <row r="268" spans="1:2" x14ac:dyDescent="0.3">
      <c r="A268">
        <v>1000</v>
      </c>
      <c r="B268" t="s">
        <v>8219</v>
      </c>
    </row>
    <row r="269" spans="1:2" x14ac:dyDescent="0.3">
      <c r="A269">
        <v>9850</v>
      </c>
      <c r="B269" t="s">
        <v>8219</v>
      </c>
    </row>
    <row r="270" spans="1:2" x14ac:dyDescent="0.3">
      <c r="A270">
        <v>5000</v>
      </c>
      <c r="B270" t="s">
        <v>8219</v>
      </c>
    </row>
    <row r="271" spans="1:2" x14ac:dyDescent="0.3">
      <c r="A271">
        <v>100000</v>
      </c>
      <c r="B271" t="s">
        <v>8219</v>
      </c>
    </row>
    <row r="272" spans="1:2" x14ac:dyDescent="0.3">
      <c r="A272">
        <v>2300</v>
      </c>
      <c r="B272" t="s">
        <v>8219</v>
      </c>
    </row>
    <row r="273" spans="1:2" x14ac:dyDescent="0.3">
      <c r="A273">
        <v>30000</v>
      </c>
      <c r="B273" t="s">
        <v>8219</v>
      </c>
    </row>
    <row r="274" spans="1:2" x14ac:dyDescent="0.3">
      <c r="A274">
        <v>3000</v>
      </c>
      <c r="B274" t="s">
        <v>8219</v>
      </c>
    </row>
    <row r="275" spans="1:2" x14ac:dyDescent="0.3">
      <c r="A275">
        <v>5000</v>
      </c>
      <c r="B275" t="s">
        <v>8219</v>
      </c>
    </row>
    <row r="276" spans="1:2" x14ac:dyDescent="0.3">
      <c r="A276">
        <v>4000</v>
      </c>
      <c r="B276" t="s">
        <v>8219</v>
      </c>
    </row>
    <row r="277" spans="1:2" x14ac:dyDescent="0.3">
      <c r="A277">
        <v>20000</v>
      </c>
      <c r="B277" t="s">
        <v>8219</v>
      </c>
    </row>
    <row r="278" spans="1:2" x14ac:dyDescent="0.3">
      <c r="A278">
        <v>4000</v>
      </c>
      <c r="B278" t="s">
        <v>8219</v>
      </c>
    </row>
    <row r="279" spans="1:2" x14ac:dyDescent="0.3">
      <c r="A279">
        <v>65000</v>
      </c>
      <c r="B279" t="s">
        <v>8219</v>
      </c>
    </row>
    <row r="280" spans="1:2" x14ac:dyDescent="0.3">
      <c r="A280">
        <v>27000</v>
      </c>
      <c r="B280" t="s">
        <v>8219</v>
      </c>
    </row>
    <row r="281" spans="1:2" x14ac:dyDescent="0.3">
      <c r="A281">
        <v>17000</v>
      </c>
      <c r="B281" t="s">
        <v>8219</v>
      </c>
    </row>
    <row r="282" spans="1:2" x14ac:dyDescent="0.3">
      <c r="A282">
        <v>75000</v>
      </c>
      <c r="B282" t="s">
        <v>8219</v>
      </c>
    </row>
    <row r="283" spans="1:2" x14ac:dyDescent="0.3">
      <c r="A283">
        <v>5500</v>
      </c>
      <c r="B283" t="s">
        <v>8219</v>
      </c>
    </row>
    <row r="284" spans="1:2" x14ac:dyDescent="0.3">
      <c r="A284">
        <v>45000</v>
      </c>
      <c r="B284" t="s">
        <v>8219</v>
      </c>
    </row>
    <row r="285" spans="1:2" x14ac:dyDescent="0.3">
      <c r="A285">
        <v>18000</v>
      </c>
      <c r="B285" t="s">
        <v>8219</v>
      </c>
    </row>
    <row r="286" spans="1:2" x14ac:dyDescent="0.3">
      <c r="A286">
        <v>40000</v>
      </c>
      <c r="B286" t="s">
        <v>8219</v>
      </c>
    </row>
    <row r="287" spans="1:2" x14ac:dyDescent="0.3">
      <c r="A287">
        <v>14000</v>
      </c>
      <c r="B287" t="s">
        <v>8219</v>
      </c>
    </row>
    <row r="288" spans="1:2" x14ac:dyDescent="0.3">
      <c r="A288">
        <v>15000</v>
      </c>
      <c r="B288" t="s">
        <v>8219</v>
      </c>
    </row>
    <row r="289" spans="1:2" x14ac:dyDescent="0.3">
      <c r="A289">
        <v>15000</v>
      </c>
      <c r="B289" t="s">
        <v>8219</v>
      </c>
    </row>
    <row r="290" spans="1:2" x14ac:dyDescent="0.3">
      <c r="A290">
        <v>50000</v>
      </c>
      <c r="B290" t="s">
        <v>8219</v>
      </c>
    </row>
    <row r="291" spans="1:2" x14ac:dyDescent="0.3">
      <c r="A291">
        <v>15000</v>
      </c>
      <c r="B291" t="s">
        <v>8219</v>
      </c>
    </row>
    <row r="292" spans="1:2" x14ac:dyDescent="0.3">
      <c r="A292">
        <v>4500</v>
      </c>
      <c r="B292" t="s">
        <v>8219</v>
      </c>
    </row>
    <row r="293" spans="1:2" x14ac:dyDescent="0.3">
      <c r="A293">
        <v>5000</v>
      </c>
      <c r="B293" t="s">
        <v>8219</v>
      </c>
    </row>
    <row r="294" spans="1:2" x14ac:dyDescent="0.3">
      <c r="A294">
        <v>75000</v>
      </c>
      <c r="B294" t="s">
        <v>8219</v>
      </c>
    </row>
    <row r="295" spans="1:2" x14ac:dyDescent="0.3">
      <c r="A295">
        <v>26000</v>
      </c>
      <c r="B295" t="s">
        <v>8219</v>
      </c>
    </row>
    <row r="296" spans="1:2" x14ac:dyDescent="0.3">
      <c r="A296">
        <v>5000</v>
      </c>
      <c r="B296" t="s">
        <v>8219</v>
      </c>
    </row>
    <row r="297" spans="1:2" x14ac:dyDescent="0.3">
      <c r="A297">
        <v>50000</v>
      </c>
      <c r="B297" t="s">
        <v>8219</v>
      </c>
    </row>
    <row r="298" spans="1:2" x14ac:dyDescent="0.3">
      <c r="A298">
        <v>25000</v>
      </c>
      <c r="B298" t="s">
        <v>8219</v>
      </c>
    </row>
    <row r="299" spans="1:2" x14ac:dyDescent="0.3">
      <c r="A299">
        <v>20000</v>
      </c>
      <c r="B299" t="s">
        <v>8219</v>
      </c>
    </row>
    <row r="300" spans="1:2" x14ac:dyDescent="0.3">
      <c r="A300">
        <v>126000</v>
      </c>
      <c r="B300" t="s">
        <v>8219</v>
      </c>
    </row>
    <row r="301" spans="1:2" x14ac:dyDescent="0.3">
      <c r="A301">
        <v>10000</v>
      </c>
      <c r="B301" t="s">
        <v>8219</v>
      </c>
    </row>
    <row r="302" spans="1:2" x14ac:dyDescent="0.3">
      <c r="A302">
        <v>25000</v>
      </c>
      <c r="B302" t="s">
        <v>8219</v>
      </c>
    </row>
    <row r="303" spans="1:2" x14ac:dyDescent="0.3">
      <c r="A303">
        <v>13000</v>
      </c>
      <c r="B303" t="s">
        <v>8219</v>
      </c>
    </row>
    <row r="304" spans="1:2" x14ac:dyDescent="0.3">
      <c r="A304">
        <v>10000</v>
      </c>
      <c r="B304" t="s">
        <v>8219</v>
      </c>
    </row>
    <row r="305" spans="1:2" x14ac:dyDescent="0.3">
      <c r="A305">
        <v>3000</v>
      </c>
      <c r="B305" t="s">
        <v>8219</v>
      </c>
    </row>
    <row r="306" spans="1:2" x14ac:dyDescent="0.3">
      <c r="A306">
        <v>3400</v>
      </c>
      <c r="B306" t="s">
        <v>8219</v>
      </c>
    </row>
    <row r="307" spans="1:2" x14ac:dyDescent="0.3">
      <c r="A307">
        <v>7500</v>
      </c>
      <c r="B307" t="s">
        <v>8219</v>
      </c>
    </row>
    <row r="308" spans="1:2" x14ac:dyDescent="0.3">
      <c r="A308">
        <v>1000</v>
      </c>
      <c r="B308" t="s">
        <v>8219</v>
      </c>
    </row>
    <row r="309" spans="1:2" x14ac:dyDescent="0.3">
      <c r="A309">
        <v>22000</v>
      </c>
      <c r="B309" t="s">
        <v>8219</v>
      </c>
    </row>
    <row r="310" spans="1:2" x14ac:dyDescent="0.3">
      <c r="A310">
        <v>12000</v>
      </c>
      <c r="B310" t="s">
        <v>8219</v>
      </c>
    </row>
    <row r="311" spans="1:2" x14ac:dyDescent="0.3">
      <c r="A311">
        <v>18000</v>
      </c>
      <c r="B311" t="s">
        <v>8219</v>
      </c>
    </row>
    <row r="312" spans="1:2" x14ac:dyDescent="0.3">
      <c r="A312">
        <v>1000</v>
      </c>
      <c r="B312" t="s">
        <v>8219</v>
      </c>
    </row>
    <row r="313" spans="1:2" x14ac:dyDescent="0.3">
      <c r="A313">
        <v>20000</v>
      </c>
      <c r="B313" t="s">
        <v>8219</v>
      </c>
    </row>
    <row r="314" spans="1:2" x14ac:dyDescent="0.3">
      <c r="A314">
        <v>8000</v>
      </c>
      <c r="B314" t="s">
        <v>8219</v>
      </c>
    </row>
    <row r="315" spans="1:2" x14ac:dyDescent="0.3">
      <c r="A315">
        <v>17000</v>
      </c>
      <c r="B315" t="s">
        <v>8219</v>
      </c>
    </row>
    <row r="316" spans="1:2" x14ac:dyDescent="0.3">
      <c r="A316">
        <v>1000</v>
      </c>
      <c r="B316" t="s">
        <v>8219</v>
      </c>
    </row>
    <row r="317" spans="1:2" x14ac:dyDescent="0.3">
      <c r="A317">
        <v>25000</v>
      </c>
      <c r="B317" t="s">
        <v>8219</v>
      </c>
    </row>
    <row r="318" spans="1:2" x14ac:dyDescent="0.3">
      <c r="A318">
        <v>15000</v>
      </c>
      <c r="B318" t="s">
        <v>8219</v>
      </c>
    </row>
    <row r="319" spans="1:2" x14ac:dyDescent="0.3">
      <c r="A319">
        <v>30000</v>
      </c>
      <c r="B319" t="s">
        <v>8219</v>
      </c>
    </row>
    <row r="320" spans="1:2" x14ac:dyDescent="0.3">
      <c r="A320">
        <v>5000</v>
      </c>
      <c r="B320" t="s">
        <v>8219</v>
      </c>
    </row>
    <row r="321" spans="1:2" x14ac:dyDescent="0.3">
      <c r="A321">
        <v>5000</v>
      </c>
      <c r="B321" t="s">
        <v>8219</v>
      </c>
    </row>
    <row r="322" spans="1:2" x14ac:dyDescent="0.3">
      <c r="A322">
        <v>20000</v>
      </c>
      <c r="B322" t="s">
        <v>8219</v>
      </c>
    </row>
    <row r="323" spans="1:2" x14ac:dyDescent="0.3">
      <c r="A323">
        <v>35000</v>
      </c>
      <c r="B323" t="s">
        <v>8219</v>
      </c>
    </row>
    <row r="324" spans="1:2" x14ac:dyDescent="0.3">
      <c r="A324">
        <v>25000</v>
      </c>
      <c r="B324" t="s">
        <v>8219</v>
      </c>
    </row>
    <row r="325" spans="1:2" x14ac:dyDescent="0.3">
      <c r="A325">
        <v>5400</v>
      </c>
      <c r="B325" t="s">
        <v>8219</v>
      </c>
    </row>
    <row r="326" spans="1:2" x14ac:dyDescent="0.3">
      <c r="A326">
        <v>8500</v>
      </c>
      <c r="B326" t="s">
        <v>8219</v>
      </c>
    </row>
    <row r="327" spans="1:2" x14ac:dyDescent="0.3">
      <c r="A327">
        <v>50000</v>
      </c>
      <c r="B327" t="s">
        <v>8219</v>
      </c>
    </row>
    <row r="328" spans="1:2" x14ac:dyDescent="0.3">
      <c r="A328">
        <v>150000</v>
      </c>
      <c r="B328" t="s">
        <v>8219</v>
      </c>
    </row>
    <row r="329" spans="1:2" x14ac:dyDescent="0.3">
      <c r="A329">
        <v>4000</v>
      </c>
      <c r="B329" t="s">
        <v>8219</v>
      </c>
    </row>
    <row r="330" spans="1:2" x14ac:dyDescent="0.3">
      <c r="A330">
        <v>75000</v>
      </c>
      <c r="B330" t="s">
        <v>8219</v>
      </c>
    </row>
    <row r="331" spans="1:2" x14ac:dyDescent="0.3">
      <c r="A331">
        <v>10000</v>
      </c>
      <c r="B331" t="s">
        <v>8219</v>
      </c>
    </row>
    <row r="332" spans="1:2" x14ac:dyDescent="0.3">
      <c r="A332">
        <v>35000</v>
      </c>
      <c r="B332" t="s">
        <v>8219</v>
      </c>
    </row>
    <row r="333" spans="1:2" x14ac:dyDescent="0.3">
      <c r="A333">
        <v>40000</v>
      </c>
      <c r="B333" t="s">
        <v>8219</v>
      </c>
    </row>
    <row r="334" spans="1:2" x14ac:dyDescent="0.3">
      <c r="A334">
        <v>100000</v>
      </c>
      <c r="B334" t="s">
        <v>8219</v>
      </c>
    </row>
    <row r="335" spans="1:2" x14ac:dyDescent="0.3">
      <c r="A335">
        <v>40000</v>
      </c>
      <c r="B335" t="s">
        <v>8219</v>
      </c>
    </row>
    <row r="336" spans="1:2" x14ac:dyDescent="0.3">
      <c r="A336">
        <v>10000</v>
      </c>
      <c r="B336" t="s">
        <v>8219</v>
      </c>
    </row>
    <row r="337" spans="1:2" x14ac:dyDescent="0.3">
      <c r="A337">
        <v>8500</v>
      </c>
      <c r="B337" t="s">
        <v>8219</v>
      </c>
    </row>
    <row r="338" spans="1:2" x14ac:dyDescent="0.3">
      <c r="A338">
        <v>25000</v>
      </c>
      <c r="B338" t="s">
        <v>8219</v>
      </c>
    </row>
    <row r="339" spans="1:2" x14ac:dyDescent="0.3">
      <c r="A339">
        <v>3000</v>
      </c>
      <c r="B339" t="s">
        <v>8219</v>
      </c>
    </row>
    <row r="340" spans="1:2" x14ac:dyDescent="0.3">
      <c r="A340">
        <v>15000</v>
      </c>
      <c r="B340" t="s">
        <v>8219</v>
      </c>
    </row>
    <row r="341" spans="1:2" x14ac:dyDescent="0.3">
      <c r="A341">
        <v>6000</v>
      </c>
      <c r="B341" t="s">
        <v>8219</v>
      </c>
    </row>
    <row r="342" spans="1:2" x14ac:dyDescent="0.3">
      <c r="A342">
        <v>35000</v>
      </c>
      <c r="B342" t="s">
        <v>8219</v>
      </c>
    </row>
    <row r="343" spans="1:2" x14ac:dyDescent="0.3">
      <c r="A343">
        <v>3500</v>
      </c>
      <c r="B343" t="s">
        <v>8219</v>
      </c>
    </row>
    <row r="344" spans="1:2" x14ac:dyDescent="0.3">
      <c r="A344">
        <v>55000</v>
      </c>
      <c r="B344" t="s">
        <v>8219</v>
      </c>
    </row>
    <row r="345" spans="1:2" x14ac:dyDescent="0.3">
      <c r="A345">
        <v>30000</v>
      </c>
      <c r="B345" t="s">
        <v>8219</v>
      </c>
    </row>
    <row r="346" spans="1:2" x14ac:dyDescent="0.3">
      <c r="A346">
        <v>33500</v>
      </c>
      <c r="B346" t="s">
        <v>8219</v>
      </c>
    </row>
    <row r="347" spans="1:2" x14ac:dyDescent="0.3">
      <c r="A347">
        <v>14500</v>
      </c>
      <c r="B347" t="s">
        <v>8219</v>
      </c>
    </row>
    <row r="348" spans="1:2" x14ac:dyDescent="0.3">
      <c r="A348">
        <v>10000</v>
      </c>
      <c r="B348" t="s">
        <v>8219</v>
      </c>
    </row>
    <row r="349" spans="1:2" x14ac:dyDescent="0.3">
      <c r="A349">
        <v>40000</v>
      </c>
      <c r="B349" t="s">
        <v>8219</v>
      </c>
    </row>
    <row r="350" spans="1:2" x14ac:dyDescent="0.3">
      <c r="A350">
        <v>10000</v>
      </c>
      <c r="B350" t="s">
        <v>8219</v>
      </c>
    </row>
    <row r="351" spans="1:2" x14ac:dyDescent="0.3">
      <c r="A351">
        <v>11260</v>
      </c>
      <c r="B351" t="s">
        <v>8219</v>
      </c>
    </row>
    <row r="352" spans="1:2" x14ac:dyDescent="0.3">
      <c r="A352">
        <v>25000</v>
      </c>
      <c r="B352" t="s">
        <v>8219</v>
      </c>
    </row>
    <row r="353" spans="1:2" x14ac:dyDescent="0.3">
      <c r="A353">
        <v>34000</v>
      </c>
      <c r="B353" t="s">
        <v>8219</v>
      </c>
    </row>
    <row r="354" spans="1:2" x14ac:dyDescent="0.3">
      <c r="A354">
        <v>10000</v>
      </c>
      <c r="B354" t="s">
        <v>8219</v>
      </c>
    </row>
    <row r="355" spans="1:2" x14ac:dyDescent="0.3">
      <c r="A355">
        <v>58425</v>
      </c>
      <c r="B355" t="s">
        <v>8219</v>
      </c>
    </row>
    <row r="356" spans="1:2" x14ac:dyDescent="0.3">
      <c r="A356">
        <v>3500</v>
      </c>
      <c r="B356" t="s">
        <v>8219</v>
      </c>
    </row>
    <row r="357" spans="1:2" x14ac:dyDescent="0.3">
      <c r="A357">
        <v>35000</v>
      </c>
      <c r="B357" t="s">
        <v>8219</v>
      </c>
    </row>
    <row r="358" spans="1:2" x14ac:dyDescent="0.3">
      <c r="A358">
        <v>7500</v>
      </c>
      <c r="B358" t="s">
        <v>8219</v>
      </c>
    </row>
    <row r="359" spans="1:2" x14ac:dyDescent="0.3">
      <c r="A359">
        <v>15000</v>
      </c>
      <c r="B359" t="s">
        <v>8219</v>
      </c>
    </row>
    <row r="360" spans="1:2" x14ac:dyDescent="0.3">
      <c r="A360">
        <v>50000</v>
      </c>
      <c r="B360" t="s">
        <v>8219</v>
      </c>
    </row>
    <row r="361" spans="1:2" x14ac:dyDescent="0.3">
      <c r="A361">
        <v>24200</v>
      </c>
      <c r="B361" t="s">
        <v>8219</v>
      </c>
    </row>
    <row r="362" spans="1:2" x14ac:dyDescent="0.3">
      <c r="A362">
        <v>12000</v>
      </c>
      <c r="B362" t="s">
        <v>8219</v>
      </c>
    </row>
    <row r="363" spans="1:2" x14ac:dyDescent="0.3">
      <c r="A363">
        <v>35000</v>
      </c>
      <c r="B363" t="s">
        <v>8219</v>
      </c>
    </row>
    <row r="364" spans="1:2" x14ac:dyDescent="0.3">
      <c r="A364">
        <v>9665</v>
      </c>
      <c r="B364" t="s">
        <v>8219</v>
      </c>
    </row>
    <row r="365" spans="1:2" x14ac:dyDescent="0.3">
      <c r="A365">
        <v>8925</v>
      </c>
      <c r="B365" t="s">
        <v>8219</v>
      </c>
    </row>
    <row r="366" spans="1:2" x14ac:dyDescent="0.3">
      <c r="A366">
        <v>7000</v>
      </c>
      <c r="B366" t="s">
        <v>8219</v>
      </c>
    </row>
    <row r="367" spans="1:2" x14ac:dyDescent="0.3">
      <c r="A367">
        <v>15000</v>
      </c>
      <c r="B367" t="s">
        <v>8219</v>
      </c>
    </row>
    <row r="368" spans="1:2" x14ac:dyDescent="0.3">
      <c r="A368">
        <v>38000</v>
      </c>
      <c r="B368" t="s">
        <v>8219</v>
      </c>
    </row>
    <row r="369" spans="1:2" x14ac:dyDescent="0.3">
      <c r="A369">
        <v>10000</v>
      </c>
      <c r="B369" t="s">
        <v>8219</v>
      </c>
    </row>
    <row r="370" spans="1:2" x14ac:dyDescent="0.3">
      <c r="A370">
        <v>12500</v>
      </c>
      <c r="B370" t="s">
        <v>8219</v>
      </c>
    </row>
    <row r="371" spans="1:2" x14ac:dyDescent="0.3">
      <c r="A371">
        <v>6500</v>
      </c>
      <c r="B371" t="s">
        <v>8219</v>
      </c>
    </row>
    <row r="372" spans="1:2" x14ac:dyDescent="0.3">
      <c r="A372">
        <v>25000</v>
      </c>
      <c r="B372" t="s">
        <v>8219</v>
      </c>
    </row>
    <row r="373" spans="1:2" x14ac:dyDescent="0.3">
      <c r="A373">
        <v>150000</v>
      </c>
      <c r="B373" t="s">
        <v>8219</v>
      </c>
    </row>
    <row r="374" spans="1:2" x14ac:dyDescent="0.3">
      <c r="A374">
        <v>300</v>
      </c>
      <c r="B374" t="s">
        <v>8219</v>
      </c>
    </row>
    <row r="375" spans="1:2" x14ac:dyDescent="0.3">
      <c r="A375">
        <v>7500</v>
      </c>
      <c r="B375" t="s">
        <v>8219</v>
      </c>
    </row>
    <row r="376" spans="1:2" x14ac:dyDescent="0.3">
      <c r="A376">
        <v>6000</v>
      </c>
      <c r="B376" t="s">
        <v>8219</v>
      </c>
    </row>
    <row r="377" spans="1:2" x14ac:dyDescent="0.3">
      <c r="A377">
        <v>500</v>
      </c>
      <c r="B377" t="s">
        <v>8219</v>
      </c>
    </row>
    <row r="378" spans="1:2" x14ac:dyDescent="0.3">
      <c r="A378">
        <v>2450</v>
      </c>
      <c r="B378" t="s">
        <v>8219</v>
      </c>
    </row>
    <row r="379" spans="1:2" x14ac:dyDescent="0.3">
      <c r="A379">
        <v>12000</v>
      </c>
      <c r="B379" t="s">
        <v>8219</v>
      </c>
    </row>
    <row r="380" spans="1:2" x14ac:dyDescent="0.3">
      <c r="A380">
        <v>3000</v>
      </c>
      <c r="B380" t="s">
        <v>8219</v>
      </c>
    </row>
    <row r="381" spans="1:2" x14ac:dyDescent="0.3">
      <c r="A381">
        <v>15000</v>
      </c>
      <c r="B381" t="s">
        <v>8219</v>
      </c>
    </row>
    <row r="382" spans="1:2" x14ac:dyDescent="0.3">
      <c r="A382">
        <v>4000</v>
      </c>
      <c r="B382" t="s">
        <v>8219</v>
      </c>
    </row>
    <row r="383" spans="1:2" x14ac:dyDescent="0.3">
      <c r="A383">
        <v>25000</v>
      </c>
      <c r="B383" t="s">
        <v>8219</v>
      </c>
    </row>
    <row r="384" spans="1:2" x14ac:dyDescent="0.3">
      <c r="A384">
        <v>600</v>
      </c>
      <c r="B384" t="s">
        <v>8219</v>
      </c>
    </row>
    <row r="385" spans="1:2" x14ac:dyDescent="0.3">
      <c r="A385">
        <v>999</v>
      </c>
      <c r="B385" t="s">
        <v>8219</v>
      </c>
    </row>
    <row r="386" spans="1:2" x14ac:dyDescent="0.3">
      <c r="A386">
        <v>20000</v>
      </c>
      <c r="B386" t="s">
        <v>8219</v>
      </c>
    </row>
    <row r="387" spans="1:2" x14ac:dyDescent="0.3">
      <c r="A387">
        <v>25000</v>
      </c>
      <c r="B387" t="s">
        <v>8219</v>
      </c>
    </row>
    <row r="388" spans="1:2" x14ac:dyDescent="0.3">
      <c r="A388">
        <v>600</v>
      </c>
      <c r="B388" t="s">
        <v>8219</v>
      </c>
    </row>
    <row r="389" spans="1:2" x14ac:dyDescent="0.3">
      <c r="A389">
        <v>38000</v>
      </c>
      <c r="B389" t="s">
        <v>8219</v>
      </c>
    </row>
    <row r="390" spans="1:2" x14ac:dyDescent="0.3">
      <c r="A390">
        <v>5000</v>
      </c>
      <c r="B390" t="s">
        <v>8219</v>
      </c>
    </row>
    <row r="391" spans="1:2" x14ac:dyDescent="0.3">
      <c r="A391">
        <v>68000</v>
      </c>
      <c r="B391" t="s">
        <v>8219</v>
      </c>
    </row>
    <row r="392" spans="1:2" x14ac:dyDescent="0.3">
      <c r="A392">
        <v>1000</v>
      </c>
      <c r="B392" t="s">
        <v>8219</v>
      </c>
    </row>
    <row r="393" spans="1:2" x14ac:dyDescent="0.3">
      <c r="A393">
        <v>20000</v>
      </c>
      <c r="B393" t="s">
        <v>8219</v>
      </c>
    </row>
    <row r="394" spans="1:2" x14ac:dyDescent="0.3">
      <c r="A394">
        <v>18500</v>
      </c>
      <c r="B394" t="s">
        <v>8219</v>
      </c>
    </row>
    <row r="395" spans="1:2" x14ac:dyDescent="0.3">
      <c r="A395">
        <v>50000</v>
      </c>
      <c r="B395" t="s">
        <v>8219</v>
      </c>
    </row>
    <row r="396" spans="1:2" x14ac:dyDescent="0.3">
      <c r="A396">
        <v>4700</v>
      </c>
      <c r="B396" t="s">
        <v>8219</v>
      </c>
    </row>
    <row r="397" spans="1:2" x14ac:dyDescent="0.3">
      <c r="A397">
        <v>10000</v>
      </c>
      <c r="B397" t="s">
        <v>8219</v>
      </c>
    </row>
    <row r="398" spans="1:2" x14ac:dyDescent="0.3">
      <c r="A398">
        <v>15000</v>
      </c>
      <c r="B398" t="s">
        <v>8219</v>
      </c>
    </row>
    <row r="399" spans="1:2" x14ac:dyDescent="0.3">
      <c r="A399">
        <v>12444</v>
      </c>
      <c r="B399" t="s">
        <v>8219</v>
      </c>
    </row>
    <row r="400" spans="1:2" x14ac:dyDescent="0.3">
      <c r="A400">
        <v>7500</v>
      </c>
      <c r="B400" t="s">
        <v>8219</v>
      </c>
    </row>
    <row r="401" spans="1:2" x14ac:dyDescent="0.3">
      <c r="A401">
        <v>20000</v>
      </c>
      <c r="B401" t="s">
        <v>8219</v>
      </c>
    </row>
    <row r="402" spans="1:2" x14ac:dyDescent="0.3">
      <c r="A402">
        <v>10000</v>
      </c>
      <c r="B402" t="s">
        <v>8219</v>
      </c>
    </row>
    <row r="403" spans="1:2" x14ac:dyDescent="0.3">
      <c r="A403">
        <v>50000</v>
      </c>
      <c r="B403" t="s">
        <v>8219</v>
      </c>
    </row>
    <row r="404" spans="1:2" x14ac:dyDescent="0.3">
      <c r="A404">
        <v>2000</v>
      </c>
      <c r="B404" t="s">
        <v>8219</v>
      </c>
    </row>
    <row r="405" spans="1:2" x14ac:dyDescent="0.3">
      <c r="A405">
        <v>5000</v>
      </c>
      <c r="B405" t="s">
        <v>8219</v>
      </c>
    </row>
    <row r="406" spans="1:2" x14ac:dyDescent="0.3">
      <c r="A406">
        <v>35000</v>
      </c>
      <c r="B406" t="s">
        <v>8219</v>
      </c>
    </row>
    <row r="407" spans="1:2" x14ac:dyDescent="0.3">
      <c r="A407">
        <v>2820</v>
      </c>
      <c r="B407" t="s">
        <v>8219</v>
      </c>
    </row>
    <row r="408" spans="1:2" x14ac:dyDescent="0.3">
      <c r="A408">
        <v>2800</v>
      </c>
      <c r="B408" t="s">
        <v>8219</v>
      </c>
    </row>
    <row r="409" spans="1:2" x14ac:dyDescent="0.3">
      <c r="A409">
        <v>2000</v>
      </c>
      <c r="B409" t="s">
        <v>8219</v>
      </c>
    </row>
    <row r="410" spans="1:2" x14ac:dyDescent="0.3">
      <c r="A410">
        <v>6000</v>
      </c>
      <c r="B410" t="s">
        <v>8219</v>
      </c>
    </row>
    <row r="411" spans="1:2" x14ac:dyDescent="0.3">
      <c r="A411">
        <v>500</v>
      </c>
      <c r="B411" t="s">
        <v>8219</v>
      </c>
    </row>
    <row r="412" spans="1:2" x14ac:dyDescent="0.3">
      <c r="A412">
        <v>1000</v>
      </c>
      <c r="B412" t="s">
        <v>8219</v>
      </c>
    </row>
    <row r="413" spans="1:2" x14ac:dyDescent="0.3">
      <c r="A413">
        <v>30000</v>
      </c>
      <c r="B413" t="s">
        <v>8219</v>
      </c>
    </row>
    <row r="414" spans="1:2" x14ac:dyDescent="0.3">
      <c r="A414">
        <v>2500</v>
      </c>
      <c r="B414" t="s">
        <v>8219</v>
      </c>
    </row>
    <row r="415" spans="1:2" x14ac:dyDescent="0.3">
      <c r="A415">
        <v>12800</v>
      </c>
      <c r="B415" t="s">
        <v>8219</v>
      </c>
    </row>
    <row r="416" spans="1:2" x14ac:dyDescent="0.3">
      <c r="A416">
        <v>18500</v>
      </c>
      <c r="B416" t="s">
        <v>8219</v>
      </c>
    </row>
    <row r="417" spans="1:2" x14ac:dyDescent="0.3">
      <c r="A417">
        <v>1400</v>
      </c>
      <c r="B417" t="s">
        <v>8219</v>
      </c>
    </row>
    <row r="418" spans="1:2" x14ac:dyDescent="0.3">
      <c r="A418">
        <v>1000</v>
      </c>
      <c r="B418" t="s">
        <v>8219</v>
      </c>
    </row>
    <row r="419" spans="1:2" x14ac:dyDescent="0.3">
      <c r="A419">
        <v>10500</v>
      </c>
      <c r="B419" t="s">
        <v>8219</v>
      </c>
    </row>
    <row r="420" spans="1:2" x14ac:dyDescent="0.3">
      <c r="A420">
        <v>22400</v>
      </c>
      <c r="B420" t="s">
        <v>8219</v>
      </c>
    </row>
    <row r="421" spans="1:2" x14ac:dyDescent="0.3">
      <c r="A421">
        <v>8000</v>
      </c>
      <c r="B421" t="s">
        <v>8219</v>
      </c>
    </row>
    <row r="422" spans="1:2" x14ac:dyDescent="0.3">
      <c r="A422">
        <v>3300</v>
      </c>
      <c r="B422" t="s">
        <v>8221</v>
      </c>
    </row>
    <row r="423" spans="1:2" x14ac:dyDescent="0.3">
      <c r="A423">
        <v>15000</v>
      </c>
      <c r="B423" t="s">
        <v>8221</v>
      </c>
    </row>
    <row r="424" spans="1:2" x14ac:dyDescent="0.3">
      <c r="A424">
        <v>40000</v>
      </c>
      <c r="B424" t="s">
        <v>8221</v>
      </c>
    </row>
    <row r="425" spans="1:2" x14ac:dyDescent="0.3">
      <c r="A425">
        <v>20000</v>
      </c>
      <c r="B425" t="s">
        <v>8221</v>
      </c>
    </row>
    <row r="426" spans="1:2" x14ac:dyDescent="0.3">
      <c r="A426">
        <v>3000</v>
      </c>
      <c r="B426" t="s">
        <v>8221</v>
      </c>
    </row>
    <row r="427" spans="1:2" x14ac:dyDescent="0.3">
      <c r="A427">
        <v>50000</v>
      </c>
      <c r="B427" t="s">
        <v>8221</v>
      </c>
    </row>
    <row r="428" spans="1:2" x14ac:dyDescent="0.3">
      <c r="A428">
        <v>10000</v>
      </c>
      <c r="B428" t="s">
        <v>8221</v>
      </c>
    </row>
    <row r="429" spans="1:2" x14ac:dyDescent="0.3">
      <c r="A429">
        <v>6500</v>
      </c>
      <c r="B429" t="s">
        <v>8221</v>
      </c>
    </row>
    <row r="430" spans="1:2" x14ac:dyDescent="0.3">
      <c r="A430">
        <v>12000</v>
      </c>
      <c r="B430" t="s">
        <v>8221</v>
      </c>
    </row>
    <row r="431" spans="1:2" x14ac:dyDescent="0.3">
      <c r="A431">
        <v>5000</v>
      </c>
      <c r="B431" t="s">
        <v>8221</v>
      </c>
    </row>
    <row r="432" spans="1:2" x14ac:dyDescent="0.3">
      <c r="A432">
        <v>1000</v>
      </c>
      <c r="B432" t="s">
        <v>8221</v>
      </c>
    </row>
    <row r="433" spans="1:2" x14ac:dyDescent="0.3">
      <c r="A433">
        <v>3000</v>
      </c>
      <c r="B433" t="s">
        <v>8221</v>
      </c>
    </row>
    <row r="434" spans="1:2" x14ac:dyDescent="0.3">
      <c r="A434">
        <v>6000</v>
      </c>
      <c r="B434" t="s">
        <v>8221</v>
      </c>
    </row>
    <row r="435" spans="1:2" x14ac:dyDescent="0.3">
      <c r="A435">
        <v>3000</v>
      </c>
      <c r="B435" t="s">
        <v>8221</v>
      </c>
    </row>
    <row r="436" spans="1:2" x14ac:dyDescent="0.3">
      <c r="A436">
        <v>2500</v>
      </c>
      <c r="B436" t="s">
        <v>8221</v>
      </c>
    </row>
    <row r="437" spans="1:2" x14ac:dyDescent="0.3">
      <c r="A437">
        <v>110000</v>
      </c>
      <c r="B437" t="s">
        <v>8221</v>
      </c>
    </row>
    <row r="438" spans="1:2" x14ac:dyDescent="0.3">
      <c r="A438">
        <v>1000</v>
      </c>
      <c r="B438" t="s">
        <v>8221</v>
      </c>
    </row>
    <row r="439" spans="1:2" x14ac:dyDescent="0.3">
      <c r="A439">
        <v>7000</v>
      </c>
      <c r="B439" t="s">
        <v>8221</v>
      </c>
    </row>
    <row r="440" spans="1:2" x14ac:dyDescent="0.3">
      <c r="A440">
        <v>20000</v>
      </c>
      <c r="B440" t="s">
        <v>8221</v>
      </c>
    </row>
    <row r="441" spans="1:2" x14ac:dyDescent="0.3">
      <c r="A441">
        <v>450</v>
      </c>
      <c r="B441" t="s">
        <v>8221</v>
      </c>
    </row>
    <row r="442" spans="1:2" x14ac:dyDescent="0.3">
      <c r="A442">
        <v>5000</v>
      </c>
      <c r="B442" t="s">
        <v>8221</v>
      </c>
    </row>
    <row r="443" spans="1:2" x14ac:dyDescent="0.3">
      <c r="A443">
        <v>400</v>
      </c>
      <c r="B443" t="s">
        <v>8221</v>
      </c>
    </row>
    <row r="444" spans="1:2" x14ac:dyDescent="0.3">
      <c r="A444">
        <v>17000</v>
      </c>
      <c r="B444" t="s">
        <v>8221</v>
      </c>
    </row>
    <row r="445" spans="1:2" x14ac:dyDescent="0.3">
      <c r="A445">
        <v>10000</v>
      </c>
      <c r="B445" t="s">
        <v>8221</v>
      </c>
    </row>
    <row r="446" spans="1:2" x14ac:dyDescent="0.3">
      <c r="A446">
        <v>1000</v>
      </c>
      <c r="B446" t="s">
        <v>8221</v>
      </c>
    </row>
    <row r="447" spans="1:2" x14ac:dyDescent="0.3">
      <c r="A447">
        <v>60000</v>
      </c>
      <c r="B447" t="s">
        <v>8221</v>
      </c>
    </row>
    <row r="448" spans="1:2" x14ac:dyDescent="0.3">
      <c r="A448">
        <v>10500</v>
      </c>
      <c r="B448" t="s">
        <v>8221</v>
      </c>
    </row>
    <row r="449" spans="1:2" x14ac:dyDescent="0.3">
      <c r="A449">
        <v>30000</v>
      </c>
      <c r="B449" t="s">
        <v>8221</v>
      </c>
    </row>
    <row r="450" spans="1:2" x14ac:dyDescent="0.3">
      <c r="A450">
        <v>2500</v>
      </c>
      <c r="B450" t="s">
        <v>8221</v>
      </c>
    </row>
    <row r="451" spans="1:2" x14ac:dyDescent="0.3">
      <c r="A451">
        <v>2000</v>
      </c>
      <c r="B451" t="s">
        <v>8221</v>
      </c>
    </row>
    <row r="452" spans="1:2" x14ac:dyDescent="0.3">
      <c r="A452">
        <v>50000</v>
      </c>
      <c r="B452" t="s">
        <v>8221</v>
      </c>
    </row>
    <row r="453" spans="1:2" x14ac:dyDescent="0.3">
      <c r="A453">
        <v>20000</v>
      </c>
      <c r="B453" t="s">
        <v>8221</v>
      </c>
    </row>
    <row r="454" spans="1:2" x14ac:dyDescent="0.3">
      <c r="A454">
        <v>750</v>
      </c>
      <c r="B454" t="s">
        <v>8221</v>
      </c>
    </row>
    <row r="455" spans="1:2" x14ac:dyDescent="0.3">
      <c r="A455">
        <v>94875</v>
      </c>
      <c r="B455" t="s">
        <v>8221</v>
      </c>
    </row>
    <row r="456" spans="1:2" x14ac:dyDescent="0.3">
      <c r="A456">
        <v>10000</v>
      </c>
      <c r="B456" t="s">
        <v>8221</v>
      </c>
    </row>
    <row r="457" spans="1:2" x14ac:dyDescent="0.3">
      <c r="A457">
        <v>65000</v>
      </c>
      <c r="B457" t="s">
        <v>8221</v>
      </c>
    </row>
    <row r="458" spans="1:2" x14ac:dyDescent="0.3">
      <c r="A458">
        <v>8888</v>
      </c>
      <c r="B458" t="s">
        <v>8221</v>
      </c>
    </row>
    <row r="459" spans="1:2" x14ac:dyDescent="0.3">
      <c r="A459">
        <v>20000</v>
      </c>
      <c r="B459" t="s">
        <v>8221</v>
      </c>
    </row>
    <row r="460" spans="1:2" x14ac:dyDescent="0.3">
      <c r="A460">
        <v>10000</v>
      </c>
      <c r="B460" t="s">
        <v>8221</v>
      </c>
    </row>
    <row r="461" spans="1:2" x14ac:dyDescent="0.3">
      <c r="A461">
        <v>39000</v>
      </c>
      <c r="B461" t="s">
        <v>8221</v>
      </c>
    </row>
    <row r="462" spans="1:2" x14ac:dyDescent="0.3">
      <c r="A462">
        <v>8500</v>
      </c>
      <c r="B462" t="s">
        <v>8221</v>
      </c>
    </row>
    <row r="463" spans="1:2" x14ac:dyDescent="0.3">
      <c r="A463">
        <v>550</v>
      </c>
      <c r="B463" t="s">
        <v>8221</v>
      </c>
    </row>
    <row r="464" spans="1:2" x14ac:dyDescent="0.3">
      <c r="A464">
        <v>100000</v>
      </c>
      <c r="B464" t="s">
        <v>8221</v>
      </c>
    </row>
    <row r="465" spans="1:2" x14ac:dyDescent="0.3">
      <c r="A465">
        <v>55000</v>
      </c>
      <c r="B465" t="s">
        <v>8221</v>
      </c>
    </row>
    <row r="466" spans="1:2" x14ac:dyDescent="0.3">
      <c r="A466">
        <v>1010</v>
      </c>
      <c r="B466" t="s">
        <v>8221</v>
      </c>
    </row>
    <row r="467" spans="1:2" x14ac:dyDescent="0.3">
      <c r="A467">
        <v>512</v>
      </c>
      <c r="B467" t="s">
        <v>8221</v>
      </c>
    </row>
    <row r="468" spans="1:2" x14ac:dyDescent="0.3">
      <c r="A468">
        <v>10000</v>
      </c>
      <c r="B468" t="s">
        <v>8221</v>
      </c>
    </row>
    <row r="469" spans="1:2" x14ac:dyDescent="0.3">
      <c r="A469">
        <v>20000</v>
      </c>
      <c r="B469" t="s">
        <v>8221</v>
      </c>
    </row>
    <row r="470" spans="1:2" x14ac:dyDescent="0.3">
      <c r="A470">
        <v>7500</v>
      </c>
      <c r="B470" t="s">
        <v>8221</v>
      </c>
    </row>
    <row r="471" spans="1:2" x14ac:dyDescent="0.3">
      <c r="A471">
        <v>6000</v>
      </c>
      <c r="B471" t="s">
        <v>8221</v>
      </c>
    </row>
    <row r="472" spans="1:2" x14ac:dyDescent="0.3">
      <c r="A472">
        <v>5000</v>
      </c>
      <c r="B472" t="s">
        <v>8221</v>
      </c>
    </row>
    <row r="473" spans="1:2" x14ac:dyDescent="0.3">
      <c r="A473">
        <v>55000</v>
      </c>
      <c r="B473" t="s">
        <v>8221</v>
      </c>
    </row>
    <row r="474" spans="1:2" x14ac:dyDescent="0.3">
      <c r="A474">
        <v>800</v>
      </c>
      <c r="B474" t="s">
        <v>8221</v>
      </c>
    </row>
    <row r="475" spans="1:2" x14ac:dyDescent="0.3">
      <c r="A475">
        <v>30000</v>
      </c>
      <c r="B475" t="s">
        <v>8221</v>
      </c>
    </row>
    <row r="476" spans="1:2" x14ac:dyDescent="0.3">
      <c r="A476">
        <v>3300</v>
      </c>
      <c r="B476" t="s">
        <v>8221</v>
      </c>
    </row>
    <row r="477" spans="1:2" x14ac:dyDescent="0.3">
      <c r="A477">
        <v>2000</v>
      </c>
      <c r="B477" t="s">
        <v>8221</v>
      </c>
    </row>
    <row r="478" spans="1:2" x14ac:dyDescent="0.3">
      <c r="A478">
        <v>220000</v>
      </c>
      <c r="B478" t="s">
        <v>8221</v>
      </c>
    </row>
    <row r="479" spans="1:2" x14ac:dyDescent="0.3">
      <c r="A479">
        <v>1500</v>
      </c>
      <c r="B479" t="s">
        <v>8221</v>
      </c>
    </row>
    <row r="480" spans="1:2" x14ac:dyDescent="0.3">
      <c r="A480">
        <v>10000</v>
      </c>
      <c r="B480" t="s">
        <v>8221</v>
      </c>
    </row>
    <row r="481" spans="1:2" x14ac:dyDescent="0.3">
      <c r="A481">
        <v>15000</v>
      </c>
      <c r="B481" t="s">
        <v>8221</v>
      </c>
    </row>
    <row r="482" spans="1:2" x14ac:dyDescent="0.3">
      <c r="A482">
        <v>40000</v>
      </c>
      <c r="B482" t="s">
        <v>8221</v>
      </c>
    </row>
    <row r="483" spans="1:2" x14ac:dyDescent="0.3">
      <c r="A483">
        <v>30000</v>
      </c>
      <c r="B483" t="s">
        <v>8221</v>
      </c>
    </row>
    <row r="484" spans="1:2" x14ac:dyDescent="0.3">
      <c r="A484">
        <v>10000</v>
      </c>
      <c r="B484" t="s">
        <v>8221</v>
      </c>
    </row>
    <row r="485" spans="1:2" x14ac:dyDescent="0.3">
      <c r="A485">
        <v>15000</v>
      </c>
      <c r="B485" t="s">
        <v>8221</v>
      </c>
    </row>
    <row r="486" spans="1:2" x14ac:dyDescent="0.3">
      <c r="A486">
        <v>80000</v>
      </c>
      <c r="B486" t="s">
        <v>8221</v>
      </c>
    </row>
    <row r="487" spans="1:2" x14ac:dyDescent="0.3">
      <c r="A487">
        <v>37956</v>
      </c>
      <c r="B487" t="s">
        <v>8221</v>
      </c>
    </row>
    <row r="488" spans="1:2" x14ac:dyDescent="0.3">
      <c r="A488">
        <v>550000</v>
      </c>
      <c r="B488" t="s">
        <v>8221</v>
      </c>
    </row>
    <row r="489" spans="1:2" x14ac:dyDescent="0.3">
      <c r="A489">
        <v>50000</v>
      </c>
      <c r="B489" t="s">
        <v>8221</v>
      </c>
    </row>
    <row r="490" spans="1:2" x14ac:dyDescent="0.3">
      <c r="A490">
        <v>12000</v>
      </c>
      <c r="B490" t="s">
        <v>8221</v>
      </c>
    </row>
    <row r="491" spans="1:2" x14ac:dyDescent="0.3">
      <c r="A491">
        <v>74997</v>
      </c>
      <c r="B491" t="s">
        <v>8221</v>
      </c>
    </row>
    <row r="492" spans="1:2" x14ac:dyDescent="0.3">
      <c r="A492">
        <v>1000</v>
      </c>
      <c r="B492" t="s">
        <v>8221</v>
      </c>
    </row>
    <row r="493" spans="1:2" x14ac:dyDescent="0.3">
      <c r="A493">
        <v>10000</v>
      </c>
      <c r="B493" t="s">
        <v>8221</v>
      </c>
    </row>
    <row r="494" spans="1:2" x14ac:dyDescent="0.3">
      <c r="A494">
        <v>10000000</v>
      </c>
      <c r="B494" t="s">
        <v>8221</v>
      </c>
    </row>
    <row r="495" spans="1:2" x14ac:dyDescent="0.3">
      <c r="A495">
        <v>30000</v>
      </c>
      <c r="B495" t="s">
        <v>8221</v>
      </c>
    </row>
    <row r="496" spans="1:2" x14ac:dyDescent="0.3">
      <c r="A496">
        <v>20000</v>
      </c>
      <c r="B496" t="s">
        <v>8221</v>
      </c>
    </row>
    <row r="497" spans="1:2" x14ac:dyDescent="0.3">
      <c r="A497">
        <v>7000</v>
      </c>
      <c r="B497" t="s">
        <v>8221</v>
      </c>
    </row>
    <row r="498" spans="1:2" x14ac:dyDescent="0.3">
      <c r="A498">
        <v>60000</v>
      </c>
      <c r="B498" t="s">
        <v>8221</v>
      </c>
    </row>
    <row r="499" spans="1:2" x14ac:dyDescent="0.3">
      <c r="A499">
        <v>4480</v>
      </c>
      <c r="B499" t="s">
        <v>8221</v>
      </c>
    </row>
    <row r="500" spans="1:2" x14ac:dyDescent="0.3">
      <c r="A500">
        <v>65108</v>
      </c>
      <c r="B500" t="s">
        <v>8221</v>
      </c>
    </row>
    <row r="501" spans="1:2" x14ac:dyDescent="0.3">
      <c r="A501">
        <v>20000</v>
      </c>
      <c r="B501" t="s">
        <v>8221</v>
      </c>
    </row>
    <row r="502" spans="1:2" x14ac:dyDescent="0.3">
      <c r="A502">
        <v>6500</v>
      </c>
      <c r="B502" t="s">
        <v>8221</v>
      </c>
    </row>
    <row r="503" spans="1:2" x14ac:dyDescent="0.3">
      <c r="A503">
        <v>10000</v>
      </c>
      <c r="B503" t="s">
        <v>8221</v>
      </c>
    </row>
    <row r="504" spans="1:2" x14ac:dyDescent="0.3">
      <c r="A504">
        <v>20000</v>
      </c>
      <c r="B504" t="s">
        <v>8221</v>
      </c>
    </row>
    <row r="505" spans="1:2" x14ac:dyDescent="0.3">
      <c r="A505">
        <v>6500</v>
      </c>
      <c r="B505" t="s">
        <v>8221</v>
      </c>
    </row>
    <row r="506" spans="1:2" x14ac:dyDescent="0.3">
      <c r="A506">
        <v>24500</v>
      </c>
      <c r="B506" t="s">
        <v>8221</v>
      </c>
    </row>
    <row r="507" spans="1:2" x14ac:dyDescent="0.3">
      <c r="A507">
        <v>12000</v>
      </c>
      <c r="B507" t="s">
        <v>8221</v>
      </c>
    </row>
    <row r="508" spans="1:2" x14ac:dyDescent="0.3">
      <c r="A508">
        <v>200000</v>
      </c>
      <c r="B508" t="s">
        <v>8221</v>
      </c>
    </row>
    <row r="509" spans="1:2" x14ac:dyDescent="0.3">
      <c r="A509">
        <v>20000</v>
      </c>
      <c r="B509" t="s">
        <v>8221</v>
      </c>
    </row>
    <row r="510" spans="1:2" x14ac:dyDescent="0.3">
      <c r="A510">
        <v>50000</v>
      </c>
      <c r="B510" t="s">
        <v>8221</v>
      </c>
    </row>
    <row r="511" spans="1:2" x14ac:dyDescent="0.3">
      <c r="A511">
        <v>5000</v>
      </c>
      <c r="B511" t="s">
        <v>8221</v>
      </c>
    </row>
    <row r="512" spans="1:2" x14ac:dyDescent="0.3">
      <c r="A512">
        <v>14000</v>
      </c>
      <c r="B512" t="s">
        <v>8221</v>
      </c>
    </row>
    <row r="513" spans="1:2" x14ac:dyDescent="0.3">
      <c r="A513">
        <v>5000</v>
      </c>
      <c r="B513" t="s">
        <v>8221</v>
      </c>
    </row>
    <row r="514" spans="1:2" x14ac:dyDescent="0.3">
      <c r="A514">
        <v>8000</v>
      </c>
      <c r="B514" t="s">
        <v>8221</v>
      </c>
    </row>
    <row r="515" spans="1:2" x14ac:dyDescent="0.3">
      <c r="A515">
        <v>50000</v>
      </c>
      <c r="B515" t="s">
        <v>8221</v>
      </c>
    </row>
    <row r="516" spans="1:2" x14ac:dyDescent="0.3">
      <c r="A516">
        <v>1500</v>
      </c>
      <c r="B516" t="s">
        <v>8221</v>
      </c>
    </row>
    <row r="517" spans="1:2" x14ac:dyDescent="0.3">
      <c r="A517">
        <v>97000</v>
      </c>
      <c r="B517" t="s">
        <v>8221</v>
      </c>
    </row>
    <row r="518" spans="1:2" x14ac:dyDescent="0.3">
      <c r="A518">
        <v>5000</v>
      </c>
      <c r="B518" t="s">
        <v>8221</v>
      </c>
    </row>
    <row r="519" spans="1:2" x14ac:dyDescent="0.3">
      <c r="A519">
        <v>15000</v>
      </c>
      <c r="B519" t="s">
        <v>8221</v>
      </c>
    </row>
    <row r="520" spans="1:2" x14ac:dyDescent="0.3">
      <c r="A520">
        <v>7175</v>
      </c>
      <c r="B520" t="s">
        <v>8221</v>
      </c>
    </row>
    <row r="521" spans="1:2" x14ac:dyDescent="0.3">
      <c r="A521">
        <v>12001</v>
      </c>
      <c r="B521" t="s">
        <v>8221</v>
      </c>
    </row>
    <row r="522" spans="1:2" x14ac:dyDescent="0.3">
      <c r="A522">
        <v>5000</v>
      </c>
      <c r="B522" t="s">
        <v>8219</v>
      </c>
    </row>
    <row r="523" spans="1:2" x14ac:dyDescent="0.3">
      <c r="A523">
        <v>5000</v>
      </c>
      <c r="B523" t="s">
        <v>8219</v>
      </c>
    </row>
    <row r="524" spans="1:2" x14ac:dyDescent="0.3">
      <c r="A524">
        <v>3000</v>
      </c>
      <c r="B524" t="s">
        <v>8219</v>
      </c>
    </row>
    <row r="525" spans="1:2" x14ac:dyDescent="0.3">
      <c r="A525">
        <v>5000</v>
      </c>
      <c r="B525" t="s">
        <v>8219</v>
      </c>
    </row>
    <row r="526" spans="1:2" x14ac:dyDescent="0.3">
      <c r="A526">
        <v>3500</v>
      </c>
      <c r="B526" t="s">
        <v>8219</v>
      </c>
    </row>
    <row r="527" spans="1:2" x14ac:dyDescent="0.3">
      <c r="A527">
        <v>12000</v>
      </c>
      <c r="B527" t="s">
        <v>8219</v>
      </c>
    </row>
    <row r="528" spans="1:2" x14ac:dyDescent="0.3">
      <c r="A528">
        <v>1500</v>
      </c>
      <c r="B528" t="s">
        <v>8219</v>
      </c>
    </row>
    <row r="529" spans="1:2" x14ac:dyDescent="0.3">
      <c r="A529">
        <v>10000</v>
      </c>
      <c r="B529" t="s">
        <v>8219</v>
      </c>
    </row>
    <row r="530" spans="1:2" x14ac:dyDescent="0.3">
      <c r="A530">
        <v>1150</v>
      </c>
      <c r="B530" t="s">
        <v>8219</v>
      </c>
    </row>
    <row r="531" spans="1:2" x14ac:dyDescent="0.3">
      <c r="A531">
        <v>1200</v>
      </c>
      <c r="B531" t="s">
        <v>8219</v>
      </c>
    </row>
    <row r="532" spans="1:2" x14ac:dyDescent="0.3">
      <c r="A532">
        <v>3405</v>
      </c>
      <c r="B532" t="s">
        <v>8219</v>
      </c>
    </row>
    <row r="533" spans="1:2" x14ac:dyDescent="0.3">
      <c r="A533">
        <v>4000</v>
      </c>
      <c r="B533" t="s">
        <v>8219</v>
      </c>
    </row>
    <row r="534" spans="1:2" x14ac:dyDescent="0.3">
      <c r="A534">
        <v>10000</v>
      </c>
      <c r="B534" t="s">
        <v>8219</v>
      </c>
    </row>
    <row r="535" spans="1:2" x14ac:dyDescent="0.3">
      <c r="A535">
        <v>2000</v>
      </c>
      <c r="B535" t="s">
        <v>8219</v>
      </c>
    </row>
    <row r="536" spans="1:2" x14ac:dyDescent="0.3">
      <c r="A536">
        <v>15000</v>
      </c>
      <c r="B536" t="s">
        <v>8219</v>
      </c>
    </row>
    <row r="537" spans="1:2" x14ac:dyDescent="0.3">
      <c r="A537">
        <v>2000</v>
      </c>
      <c r="B537" t="s">
        <v>8219</v>
      </c>
    </row>
    <row r="538" spans="1:2" x14ac:dyDescent="0.3">
      <c r="A538">
        <v>3300</v>
      </c>
      <c r="B538" t="s">
        <v>8219</v>
      </c>
    </row>
    <row r="539" spans="1:2" x14ac:dyDescent="0.3">
      <c r="A539">
        <v>2000</v>
      </c>
      <c r="B539" t="s">
        <v>8219</v>
      </c>
    </row>
    <row r="540" spans="1:2" x14ac:dyDescent="0.3">
      <c r="A540">
        <v>5000</v>
      </c>
      <c r="B540" t="s">
        <v>8219</v>
      </c>
    </row>
    <row r="541" spans="1:2" x14ac:dyDescent="0.3">
      <c r="A541">
        <v>500</v>
      </c>
      <c r="B541" t="s">
        <v>8219</v>
      </c>
    </row>
    <row r="542" spans="1:2" x14ac:dyDescent="0.3">
      <c r="A542">
        <v>15000</v>
      </c>
      <c r="B542" t="s">
        <v>8221</v>
      </c>
    </row>
    <row r="543" spans="1:2" x14ac:dyDescent="0.3">
      <c r="A543">
        <v>4500</v>
      </c>
      <c r="B543" t="s">
        <v>8221</v>
      </c>
    </row>
    <row r="544" spans="1:2" x14ac:dyDescent="0.3">
      <c r="A544">
        <v>250000</v>
      </c>
      <c r="B544" t="s">
        <v>8221</v>
      </c>
    </row>
    <row r="545" spans="1:2" x14ac:dyDescent="0.3">
      <c r="A545">
        <v>22000</v>
      </c>
      <c r="B545" t="s">
        <v>8221</v>
      </c>
    </row>
    <row r="546" spans="1:2" x14ac:dyDescent="0.3">
      <c r="A546">
        <v>500</v>
      </c>
      <c r="B546" t="s">
        <v>8221</v>
      </c>
    </row>
    <row r="547" spans="1:2" x14ac:dyDescent="0.3">
      <c r="A547">
        <v>50000</v>
      </c>
      <c r="B547" t="s">
        <v>8221</v>
      </c>
    </row>
    <row r="548" spans="1:2" x14ac:dyDescent="0.3">
      <c r="A548">
        <v>60000</v>
      </c>
      <c r="B548" t="s">
        <v>8221</v>
      </c>
    </row>
    <row r="549" spans="1:2" x14ac:dyDescent="0.3">
      <c r="A549">
        <v>7500</v>
      </c>
      <c r="B549" t="s">
        <v>8221</v>
      </c>
    </row>
    <row r="550" spans="1:2" x14ac:dyDescent="0.3">
      <c r="A550">
        <v>10000</v>
      </c>
      <c r="B550" t="s">
        <v>8221</v>
      </c>
    </row>
    <row r="551" spans="1:2" x14ac:dyDescent="0.3">
      <c r="A551">
        <v>2500</v>
      </c>
      <c r="B551" t="s">
        <v>8221</v>
      </c>
    </row>
    <row r="552" spans="1:2" x14ac:dyDescent="0.3">
      <c r="A552">
        <v>5000</v>
      </c>
      <c r="B552" t="s">
        <v>8221</v>
      </c>
    </row>
    <row r="553" spans="1:2" x14ac:dyDescent="0.3">
      <c r="A553">
        <v>75000</v>
      </c>
      <c r="B553" t="s">
        <v>8221</v>
      </c>
    </row>
    <row r="554" spans="1:2" x14ac:dyDescent="0.3">
      <c r="A554">
        <v>45000</v>
      </c>
      <c r="B554" t="s">
        <v>8221</v>
      </c>
    </row>
    <row r="555" spans="1:2" x14ac:dyDescent="0.3">
      <c r="A555">
        <v>25000</v>
      </c>
      <c r="B555" t="s">
        <v>8221</v>
      </c>
    </row>
    <row r="556" spans="1:2" x14ac:dyDescent="0.3">
      <c r="A556">
        <v>3870</v>
      </c>
      <c r="B556" t="s">
        <v>8221</v>
      </c>
    </row>
    <row r="557" spans="1:2" x14ac:dyDescent="0.3">
      <c r="A557">
        <v>7500</v>
      </c>
      <c r="B557" t="s">
        <v>8221</v>
      </c>
    </row>
    <row r="558" spans="1:2" x14ac:dyDescent="0.3">
      <c r="A558">
        <v>8000</v>
      </c>
      <c r="B558" t="s">
        <v>8221</v>
      </c>
    </row>
    <row r="559" spans="1:2" x14ac:dyDescent="0.3">
      <c r="A559">
        <v>150000</v>
      </c>
      <c r="B559" t="s">
        <v>8221</v>
      </c>
    </row>
    <row r="560" spans="1:2" x14ac:dyDescent="0.3">
      <c r="A560">
        <v>750</v>
      </c>
      <c r="B560" t="s">
        <v>8221</v>
      </c>
    </row>
    <row r="561" spans="1:2" x14ac:dyDescent="0.3">
      <c r="A561">
        <v>240000</v>
      </c>
      <c r="B561" t="s">
        <v>8221</v>
      </c>
    </row>
    <row r="562" spans="1:2" x14ac:dyDescent="0.3">
      <c r="A562">
        <v>100000</v>
      </c>
      <c r="B562" t="s">
        <v>8221</v>
      </c>
    </row>
    <row r="563" spans="1:2" x14ac:dyDescent="0.3">
      <c r="A563">
        <v>15000</v>
      </c>
      <c r="B563" t="s">
        <v>8221</v>
      </c>
    </row>
    <row r="564" spans="1:2" x14ac:dyDescent="0.3">
      <c r="A564">
        <v>50000</v>
      </c>
      <c r="B564" t="s">
        <v>8221</v>
      </c>
    </row>
    <row r="565" spans="1:2" x14ac:dyDescent="0.3">
      <c r="A565">
        <v>75000</v>
      </c>
      <c r="B565" t="s">
        <v>8221</v>
      </c>
    </row>
    <row r="566" spans="1:2" x14ac:dyDescent="0.3">
      <c r="A566">
        <v>18000</v>
      </c>
      <c r="B566" t="s">
        <v>8221</v>
      </c>
    </row>
    <row r="567" spans="1:2" x14ac:dyDescent="0.3">
      <c r="A567">
        <v>25000</v>
      </c>
      <c r="B567" t="s">
        <v>8221</v>
      </c>
    </row>
    <row r="568" spans="1:2" x14ac:dyDescent="0.3">
      <c r="A568">
        <v>5000</v>
      </c>
      <c r="B568" t="s">
        <v>8221</v>
      </c>
    </row>
    <row r="569" spans="1:2" x14ac:dyDescent="0.3">
      <c r="A569">
        <v>10000</v>
      </c>
      <c r="B569" t="s">
        <v>8221</v>
      </c>
    </row>
    <row r="570" spans="1:2" x14ac:dyDescent="0.3">
      <c r="A570">
        <v>24500</v>
      </c>
      <c r="B570" t="s">
        <v>8221</v>
      </c>
    </row>
    <row r="571" spans="1:2" x14ac:dyDescent="0.3">
      <c r="A571">
        <v>2500</v>
      </c>
      <c r="B571" t="s">
        <v>8221</v>
      </c>
    </row>
    <row r="572" spans="1:2" x14ac:dyDescent="0.3">
      <c r="A572">
        <v>85000</v>
      </c>
      <c r="B572" t="s">
        <v>8221</v>
      </c>
    </row>
    <row r="573" spans="1:2" x14ac:dyDescent="0.3">
      <c r="A573">
        <v>25000</v>
      </c>
      <c r="B573" t="s">
        <v>8221</v>
      </c>
    </row>
    <row r="574" spans="1:2" x14ac:dyDescent="0.3">
      <c r="A574">
        <v>2500</v>
      </c>
      <c r="B574" t="s">
        <v>8221</v>
      </c>
    </row>
    <row r="575" spans="1:2" x14ac:dyDescent="0.3">
      <c r="A575">
        <v>88888</v>
      </c>
      <c r="B575" t="s">
        <v>8221</v>
      </c>
    </row>
    <row r="576" spans="1:2" x14ac:dyDescent="0.3">
      <c r="A576">
        <v>11180</v>
      </c>
      <c r="B576" t="s">
        <v>8221</v>
      </c>
    </row>
    <row r="577" spans="1:2" x14ac:dyDescent="0.3">
      <c r="A577">
        <v>60000</v>
      </c>
      <c r="B577" t="s">
        <v>8221</v>
      </c>
    </row>
    <row r="578" spans="1:2" x14ac:dyDescent="0.3">
      <c r="A578">
        <v>80000</v>
      </c>
      <c r="B578" t="s">
        <v>8221</v>
      </c>
    </row>
    <row r="579" spans="1:2" x14ac:dyDescent="0.3">
      <c r="A579">
        <v>5000</v>
      </c>
      <c r="B579" t="s">
        <v>8221</v>
      </c>
    </row>
    <row r="580" spans="1:2" x14ac:dyDescent="0.3">
      <c r="A580">
        <v>125000</v>
      </c>
      <c r="B580" t="s">
        <v>8221</v>
      </c>
    </row>
    <row r="581" spans="1:2" x14ac:dyDescent="0.3">
      <c r="A581">
        <v>12000</v>
      </c>
      <c r="B581" t="s">
        <v>8221</v>
      </c>
    </row>
    <row r="582" spans="1:2" x14ac:dyDescent="0.3">
      <c r="A582">
        <v>3000</v>
      </c>
      <c r="B582" t="s">
        <v>8221</v>
      </c>
    </row>
    <row r="583" spans="1:2" x14ac:dyDescent="0.3">
      <c r="A583">
        <v>400</v>
      </c>
      <c r="B583" t="s">
        <v>8221</v>
      </c>
    </row>
    <row r="584" spans="1:2" x14ac:dyDescent="0.3">
      <c r="A584">
        <v>100000</v>
      </c>
      <c r="B584" t="s">
        <v>8221</v>
      </c>
    </row>
    <row r="585" spans="1:2" x14ac:dyDescent="0.3">
      <c r="A585">
        <v>9000</v>
      </c>
      <c r="B585" t="s">
        <v>8221</v>
      </c>
    </row>
    <row r="586" spans="1:2" x14ac:dyDescent="0.3">
      <c r="A586">
        <v>1000</v>
      </c>
      <c r="B586" t="s">
        <v>8221</v>
      </c>
    </row>
    <row r="587" spans="1:2" x14ac:dyDescent="0.3">
      <c r="A587">
        <v>9000</v>
      </c>
      <c r="B587" t="s">
        <v>8221</v>
      </c>
    </row>
    <row r="588" spans="1:2" x14ac:dyDescent="0.3">
      <c r="A588">
        <v>10000</v>
      </c>
      <c r="B588" t="s">
        <v>8221</v>
      </c>
    </row>
    <row r="589" spans="1:2" x14ac:dyDescent="0.3">
      <c r="A589">
        <v>30000</v>
      </c>
      <c r="B589" t="s">
        <v>8221</v>
      </c>
    </row>
    <row r="590" spans="1:2" x14ac:dyDescent="0.3">
      <c r="A590">
        <v>9000</v>
      </c>
      <c r="B590" t="s">
        <v>8221</v>
      </c>
    </row>
    <row r="591" spans="1:2" x14ac:dyDescent="0.3">
      <c r="A591">
        <v>7500</v>
      </c>
      <c r="B591" t="s">
        <v>8221</v>
      </c>
    </row>
    <row r="592" spans="1:2" x14ac:dyDescent="0.3">
      <c r="A592">
        <v>5000</v>
      </c>
      <c r="B592" t="s">
        <v>8221</v>
      </c>
    </row>
    <row r="593" spans="1:2" x14ac:dyDescent="0.3">
      <c r="A593">
        <v>100000</v>
      </c>
      <c r="B593" t="s">
        <v>8221</v>
      </c>
    </row>
    <row r="594" spans="1:2" x14ac:dyDescent="0.3">
      <c r="A594">
        <v>7500</v>
      </c>
      <c r="B594" t="s">
        <v>8221</v>
      </c>
    </row>
    <row r="595" spans="1:2" x14ac:dyDescent="0.3">
      <c r="A595">
        <v>500</v>
      </c>
      <c r="B595" t="s">
        <v>8221</v>
      </c>
    </row>
    <row r="596" spans="1:2" x14ac:dyDescent="0.3">
      <c r="A596">
        <v>25000</v>
      </c>
      <c r="B596" t="s">
        <v>8221</v>
      </c>
    </row>
    <row r="597" spans="1:2" x14ac:dyDescent="0.3">
      <c r="A597">
        <v>100000</v>
      </c>
      <c r="B597" t="s">
        <v>8221</v>
      </c>
    </row>
    <row r="598" spans="1:2" x14ac:dyDescent="0.3">
      <c r="A598">
        <v>20000</v>
      </c>
      <c r="B598" t="s">
        <v>8221</v>
      </c>
    </row>
    <row r="599" spans="1:2" x14ac:dyDescent="0.3">
      <c r="A599">
        <v>7500</v>
      </c>
      <c r="B599" t="s">
        <v>8221</v>
      </c>
    </row>
    <row r="600" spans="1:2" x14ac:dyDescent="0.3">
      <c r="A600">
        <v>2500</v>
      </c>
      <c r="B600" t="s">
        <v>8221</v>
      </c>
    </row>
    <row r="601" spans="1:2" x14ac:dyDescent="0.3">
      <c r="A601">
        <v>50000</v>
      </c>
      <c r="B601" t="s">
        <v>8221</v>
      </c>
    </row>
    <row r="602" spans="1:2" x14ac:dyDescent="0.3">
      <c r="A602">
        <v>5000</v>
      </c>
      <c r="B602" t="s">
        <v>8220</v>
      </c>
    </row>
    <row r="603" spans="1:2" x14ac:dyDescent="0.3">
      <c r="A603">
        <v>10000</v>
      </c>
      <c r="B603" t="s">
        <v>8220</v>
      </c>
    </row>
    <row r="604" spans="1:2" x14ac:dyDescent="0.3">
      <c r="A604">
        <v>70000</v>
      </c>
      <c r="B604" t="s">
        <v>8220</v>
      </c>
    </row>
    <row r="605" spans="1:2" x14ac:dyDescent="0.3">
      <c r="A605">
        <v>15000</v>
      </c>
      <c r="B605" t="s">
        <v>8220</v>
      </c>
    </row>
    <row r="606" spans="1:2" x14ac:dyDescent="0.3">
      <c r="A606">
        <v>1500</v>
      </c>
      <c r="B606" t="s">
        <v>8220</v>
      </c>
    </row>
    <row r="607" spans="1:2" x14ac:dyDescent="0.3">
      <c r="A607">
        <v>5000</v>
      </c>
      <c r="B607" t="s">
        <v>8220</v>
      </c>
    </row>
    <row r="608" spans="1:2" x14ac:dyDescent="0.3">
      <c r="A608">
        <v>5000</v>
      </c>
      <c r="B608" t="s">
        <v>8220</v>
      </c>
    </row>
    <row r="609" spans="1:2" x14ac:dyDescent="0.3">
      <c r="A609">
        <v>250</v>
      </c>
      <c r="B609" t="s">
        <v>8220</v>
      </c>
    </row>
    <row r="610" spans="1:2" x14ac:dyDescent="0.3">
      <c r="A610">
        <v>150000</v>
      </c>
      <c r="B610" t="s">
        <v>8220</v>
      </c>
    </row>
    <row r="611" spans="1:2" x14ac:dyDescent="0.3">
      <c r="A611">
        <v>780</v>
      </c>
      <c r="B611" t="s">
        <v>8220</v>
      </c>
    </row>
    <row r="612" spans="1:2" x14ac:dyDescent="0.3">
      <c r="A612">
        <v>13803</v>
      </c>
      <c r="B612" t="s">
        <v>8220</v>
      </c>
    </row>
    <row r="613" spans="1:2" x14ac:dyDescent="0.3">
      <c r="A613">
        <v>80000</v>
      </c>
      <c r="B613" t="s">
        <v>8220</v>
      </c>
    </row>
    <row r="614" spans="1:2" x14ac:dyDescent="0.3">
      <c r="A614">
        <v>10000</v>
      </c>
      <c r="B614" t="s">
        <v>8220</v>
      </c>
    </row>
    <row r="615" spans="1:2" x14ac:dyDescent="0.3">
      <c r="A615">
        <v>60000</v>
      </c>
      <c r="B615" t="s">
        <v>8220</v>
      </c>
    </row>
    <row r="616" spans="1:2" x14ac:dyDescent="0.3">
      <c r="A616">
        <v>10000</v>
      </c>
      <c r="B616" t="s">
        <v>8220</v>
      </c>
    </row>
    <row r="617" spans="1:2" x14ac:dyDescent="0.3">
      <c r="A617">
        <v>515</v>
      </c>
      <c r="B617" t="s">
        <v>8220</v>
      </c>
    </row>
    <row r="618" spans="1:2" x14ac:dyDescent="0.3">
      <c r="A618">
        <v>5000</v>
      </c>
      <c r="B618" t="s">
        <v>8220</v>
      </c>
    </row>
    <row r="619" spans="1:2" x14ac:dyDescent="0.3">
      <c r="A619">
        <v>2000</v>
      </c>
      <c r="B619" t="s">
        <v>8220</v>
      </c>
    </row>
    <row r="620" spans="1:2" x14ac:dyDescent="0.3">
      <c r="A620">
        <v>400</v>
      </c>
      <c r="B620" t="s">
        <v>8220</v>
      </c>
    </row>
    <row r="621" spans="1:2" x14ac:dyDescent="0.3">
      <c r="A621">
        <v>2500000</v>
      </c>
      <c r="B621" t="s">
        <v>8220</v>
      </c>
    </row>
    <row r="622" spans="1:2" x14ac:dyDescent="0.3">
      <c r="A622">
        <v>30000</v>
      </c>
      <c r="B622" t="s">
        <v>8220</v>
      </c>
    </row>
    <row r="623" spans="1:2" x14ac:dyDescent="0.3">
      <c r="A623">
        <v>25000</v>
      </c>
      <c r="B623" t="s">
        <v>8220</v>
      </c>
    </row>
    <row r="624" spans="1:2" x14ac:dyDescent="0.3">
      <c r="A624">
        <v>6000</v>
      </c>
      <c r="B624" t="s">
        <v>8220</v>
      </c>
    </row>
    <row r="625" spans="1:2" x14ac:dyDescent="0.3">
      <c r="A625">
        <v>75000</v>
      </c>
      <c r="B625" t="s">
        <v>8220</v>
      </c>
    </row>
    <row r="626" spans="1:2" x14ac:dyDescent="0.3">
      <c r="A626">
        <v>5000</v>
      </c>
      <c r="B626" t="s">
        <v>8220</v>
      </c>
    </row>
    <row r="627" spans="1:2" x14ac:dyDescent="0.3">
      <c r="A627">
        <v>25000</v>
      </c>
      <c r="B627" t="s">
        <v>8220</v>
      </c>
    </row>
    <row r="628" spans="1:2" x14ac:dyDescent="0.3">
      <c r="A628">
        <v>25000</v>
      </c>
      <c r="B628" t="s">
        <v>8220</v>
      </c>
    </row>
    <row r="629" spans="1:2" x14ac:dyDescent="0.3">
      <c r="A629">
        <v>450000</v>
      </c>
      <c r="B629" t="s">
        <v>8220</v>
      </c>
    </row>
    <row r="630" spans="1:2" x14ac:dyDescent="0.3">
      <c r="A630">
        <v>5000</v>
      </c>
      <c r="B630" t="s">
        <v>8220</v>
      </c>
    </row>
    <row r="631" spans="1:2" x14ac:dyDescent="0.3">
      <c r="A631">
        <v>200000</v>
      </c>
      <c r="B631" t="s">
        <v>8220</v>
      </c>
    </row>
    <row r="632" spans="1:2" x14ac:dyDescent="0.3">
      <c r="A632">
        <v>11999</v>
      </c>
      <c r="B632" t="s">
        <v>8220</v>
      </c>
    </row>
    <row r="633" spans="1:2" x14ac:dyDescent="0.3">
      <c r="A633">
        <v>50000</v>
      </c>
      <c r="B633" t="s">
        <v>8220</v>
      </c>
    </row>
    <row r="634" spans="1:2" x14ac:dyDescent="0.3">
      <c r="A634">
        <v>20000</v>
      </c>
      <c r="B634" t="s">
        <v>8220</v>
      </c>
    </row>
    <row r="635" spans="1:2" x14ac:dyDescent="0.3">
      <c r="A635">
        <v>10000</v>
      </c>
      <c r="B635" t="s">
        <v>8220</v>
      </c>
    </row>
    <row r="636" spans="1:2" x14ac:dyDescent="0.3">
      <c r="A636">
        <v>5000</v>
      </c>
      <c r="B636" t="s">
        <v>8220</v>
      </c>
    </row>
    <row r="637" spans="1:2" x14ac:dyDescent="0.3">
      <c r="A637">
        <v>25000</v>
      </c>
      <c r="B637" t="s">
        <v>8220</v>
      </c>
    </row>
    <row r="638" spans="1:2" x14ac:dyDescent="0.3">
      <c r="A638">
        <v>2000</v>
      </c>
      <c r="B638" t="s">
        <v>8220</v>
      </c>
    </row>
    <row r="639" spans="1:2" x14ac:dyDescent="0.3">
      <c r="A639">
        <v>100000</v>
      </c>
      <c r="B639" t="s">
        <v>8220</v>
      </c>
    </row>
    <row r="640" spans="1:2" x14ac:dyDescent="0.3">
      <c r="A640">
        <v>200000</v>
      </c>
      <c r="B640" t="s">
        <v>8220</v>
      </c>
    </row>
    <row r="641" spans="1:2" x14ac:dyDescent="0.3">
      <c r="A641">
        <v>1000000</v>
      </c>
      <c r="B641" t="s">
        <v>8220</v>
      </c>
    </row>
    <row r="642" spans="1:2" x14ac:dyDescent="0.3">
      <c r="A642">
        <v>70</v>
      </c>
      <c r="B642" t="s">
        <v>8219</v>
      </c>
    </row>
    <row r="643" spans="1:2" x14ac:dyDescent="0.3">
      <c r="A643">
        <v>40000</v>
      </c>
      <c r="B643" t="s">
        <v>8219</v>
      </c>
    </row>
    <row r="644" spans="1:2" x14ac:dyDescent="0.3">
      <c r="A644">
        <v>20000</v>
      </c>
      <c r="B644" t="s">
        <v>8219</v>
      </c>
    </row>
    <row r="645" spans="1:2" x14ac:dyDescent="0.3">
      <c r="A645">
        <v>25000</v>
      </c>
      <c r="B645" t="s">
        <v>8219</v>
      </c>
    </row>
    <row r="646" spans="1:2" x14ac:dyDescent="0.3">
      <c r="A646">
        <v>25000</v>
      </c>
      <c r="B646" t="s">
        <v>8219</v>
      </c>
    </row>
    <row r="647" spans="1:2" x14ac:dyDescent="0.3">
      <c r="A647">
        <v>2000</v>
      </c>
      <c r="B647" t="s">
        <v>8219</v>
      </c>
    </row>
    <row r="648" spans="1:2" x14ac:dyDescent="0.3">
      <c r="A648">
        <v>800</v>
      </c>
      <c r="B648" t="s">
        <v>8219</v>
      </c>
    </row>
    <row r="649" spans="1:2" x14ac:dyDescent="0.3">
      <c r="A649">
        <v>2000</v>
      </c>
      <c r="B649" t="s">
        <v>8219</v>
      </c>
    </row>
    <row r="650" spans="1:2" x14ac:dyDescent="0.3">
      <c r="A650">
        <v>35000</v>
      </c>
      <c r="B650" t="s">
        <v>8219</v>
      </c>
    </row>
    <row r="651" spans="1:2" x14ac:dyDescent="0.3">
      <c r="A651">
        <v>2500</v>
      </c>
      <c r="B651" t="s">
        <v>8219</v>
      </c>
    </row>
    <row r="652" spans="1:2" x14ac:dyDescent="0.3">
      <c r="A652">
        <v>1500</v>
      </c>
      <c r="B652" t="s">
        <v>8219</v>
      </c>
    </row>
    <row r="653" spans="1:2" x14ac:dyDescent="0.3">
      <c r="A653">
        <v>25000</v>
      </c>
      <c r="B653" t="s">
        <v>8219</v>
      </c>
    </row>
    <row r="654" spans="1:2" x14ac:dyDescent="0.3">
      <c r="A654">
        <v>3000</v>
      </c>
      <c r="B654" t="s">
        <v>8219</v>
      </c>
    </row>
    <row r="655" spans="1:2" x14ac:dyDescent="0.3">
      <c r="A655">
        <v>75000</v>
      </c>
      <c r="B655" t="s">
        <v>8219</v>
      </c>
    </row>
    <row r="656" spans="1:2" x14ac:dyDescent="0.3">
      <c r="A656">
        <v>12000</v>
      </c>
      <c r="B656" t="s">
        <v>8219</v>
      </c>
    </row>
    <row r="657" spans="1:2" x14ac:dyDescent="0.3">
      <c r="A657">
        <v>8000</v>
      </c>
      <c r="B657" t="s">
        <v>8219</v>
      </c>
    </row>
    <row r="658" spans="1:2" x14ac:dyDescent="0.3">
      <c r="A658">
        <v>5000</v>
      </c>
      <c r="B658" t="s">
        <v>8219</v>
      </c>
    </row>
    <row r="659" spans="1:2" x14ac:dyDescent="0.3">
      <c r="A659">
        <v>15000</v>
      </c>
      <c r="B659" t="s">
        <v>8219</v>
      </c>
    </row>
    <row r="660" spans="1:2" x14ac:dyDescent="0.3">
      <c r="A660">
        <v>28888</v>
      </c>
      <c r="B660" t="s">
        <v>8219</v>
      </c>
    </row>
    <row r="661" spans="1:2" x14ac:dyDescent="0.3">
      <c r="A661">
        <v>3000</v>
      </c>
      <c r="B661" t="s">
        <v>8219</v>
      </c>
    </row>
    <row r="662" spans="1:2" x14ac:dyDescent="0.3">
      <c r="A662">
        <v>50000</v>
      </c>
      <c r="B662" t="s">
        <v>8221</v>
      </c>
    </row>
    <row r="663" spans="1:2" x14ac:dyDescent="0.3">
      <c r="A663">
        <v>10000</v>
      </c>
      <c r="B663" t="s">
        <v>8221</v>
      </c>
    </row>
    <row r="664" spans="1:2" x14ac:dyDescent="0.3">
      <c r="A664">
        <v>39000</v>
      </c>
      <c r="B664" t="s">
        <v>8221</v>
      </c>
    </row>
    <row r="665" spans="1:2" x14ac:dyDescent="0.3">
      <c r="A665">
        <v>200000</v>
      </c>
      <c r="B665" t="s">
        <v>8221</v>
      </c>
    </row>
    <row r="666" spans="1:2" x14ac:dyDescent="0.3">
      <c r="A666">
        <v>12000</v>
      </c>
      <c r="B666" t="s">
        <v>8221</v>
      </c>
    </row>
    <row r="667" spans="1:2" x14ac:dyDescent="0.3">
      <c r="A667">
        <v>10000</v>
      </c>
      <c r="B667" t="s">
        <v>8221</v>
      </c>
    </row>
    <row r="668" spans="1:2" x14ac:dyDescent="0.3">
      <c r="A668">
        <v>200000</v>
      </c>
      <c r="B668" t="s">
        <v>8221</v>
      </c>
    </row>
    <row r="669" spans="1:2" x14ac:dyDescent="0.3">
      <c r="A669">
        <v>50000</v>
      </c>
      <c r="B669" t="s">
        <v>8221</v>
      </c>
    </row>
    <row r="670" spans="1:2" x14ac:dyDescent="0.3">
      <c r="A670">
        <v>15000</v>
      </c>
      <c r="B670" t="s">
        <v>8221</v>
      </c>
    </row>
    <row r="671" spans="1:2" x14ac:dyDescent="0.3">
      <c r="A671">
        <v>200000</v>
      </c>
      <c r="B671" t="s">
        <v>8221</v>
      </c>
    </row>
    <row r="672" spans="1:2" x14ac:dyDescent="0.3">
      <c r="A672">
        <v>90000</v>
      </c>
      <c r="B672" t="s">
        <v>8221</v>
      </c>
    </row>
    <row r="673" spans="1:2" x14ac:dyDescent="0.3">
      <c r="A673">
        <v>30000</v>
      </c>
      <c r="B673" t="s">
        <v>8221</v>
      </c>
    </row>
    <row r="674" spans="1:2" x14ac:dyDescent="0.3">
      <c r="A674">
        <v>50000</v>
      </c>
      <c r="B674" t="s">
        <v>8221</v>
      </c>
    </row>
    <row r="675" spans="1:2" x14ac:dyDescent="0.3">
      <c r="A675">
        <v>100000</v>
      </c>
      <c r="B675" t="s">
        <v>8221</v>
      </c>
    </row>
    <row r="676" spans="1:2" x14ac:dyDescent="0.3">
      <c r="A676">
        <v>50000</v>
      </c>
      <c r="B676" t="s">
        <v>8221</v>
      </c>
    </row>
    <row r="677" spans="1:2" x14ac:dyDescent="0.3">
      <c r="A677">
        <v>6000</v>
      </c>
      <c r="B677" t="s">
        <v>8221</v>
      </c>
    </row>
    <row r="678" spans="1:2" x14ac:dyDescent="0.3">
      <c r="A678">
        <v>100000</v>
      </c>
      <c r="B678" t="s">
        <v>8221</v>
      </c>
    </row>
    <row r="679" spans="1:2" x14ac:dyDescent="0.3">
      <c r="A679">
        <v>50000</v>
      </c>
      <c r="B679" t="s">
        <v>8221</v>
      </c>
    </row>
    <row r="680" spans="1:2" x14ac:dyDescent="0.3">
      <c r="A680">
        <v>29000</v>
      </c>
      <c r="B680" t="s">
        <v>8221</v>
      </c>
    </row>
    <row r="681" spans="1:2" x14ac:dyDescent="0.3">
      <c r="A681">
        <v>57000</v>
      </c>
      <c r="B681" t="s">
        <v>8221</v>
      </c>
    </row>
    <row r="682" spans="1:2" x14ac:dyDescent="0.3">
      <c r="A682">
        <v>75000</v>
      </c>
      <c r="B682" t="s">
        <v>8221</v>
      </c>
    </row>
    <row r="683" spans="1:2" x14ac:dyDescent="0.3">
      <c r="A683">
        <v>2500</v>
      </c>
      <c r="B683" t="s">
        <v>8221</v>
      </c>
    </row>
    <row r="684" spans="1:2" x14ac:dyDescent="0.3">
      <c r="A684">
        <v>50000</v>
      </c>
      <c r="B684" t="s">
        <v>8221</v>
      </c>
    </row>
    <row r="685" spans="1:2" x14ac:dyDescent="0.3">
      <c r="A685">
        <v>35000</v>
      </c>
      <c r="B685" t="s">
        <v>8221</v>
      </c>
    </row>
    <row r="686" spans="1:2" x14ac:dyDescent="0.3">
      <c r="A686">
        <v>320000</v>
      </c>
      <c r="B686" t="s">
        <v>8221</v>
      </c>
    </row>
    <row r="687" spans="1:2" x14ac:dyDescent="0.3">
      <c r="A687">
        <v>2000</v>
      </c>
      <c r="B687" t="s">
        <v>8221</v>
      </c>
    </row>
    <row r="688" spans="1:2" x14ac:dyDescent="0.3">
      <c r="A688">
        <v>500000</v>
      </c>
      <c r="B688" t="s">
        <v>8221</v>
      </c>
    </row>
    <row r="689" spans="1:2" x14ac:dyDescent="0.3">
      <c r="A689">
        <v>100000</v>
      </c>
      <c r="B689" t="s">
        <v>8221</v>
      </c>
    </row>
    <row r="690" spans="1:2" x14ac:dyDescent="0.3">
      <c r="A690">
        <v>20000</v>
      </c>
      <c r="B690" t="s">
        <v>8221</v>
      </c>
    </row>
    <row r="691" spans="1:2" x14ac:dyDescent="0.3">
      <c r="A691">
        <v>200000</v>
      </c>
      <c r="B691" t="s">
        <v>8221</v>
      </c>
    </row>
    <row r="692" spans="1:2" x14ac:dyDescent="0.3">
      <c r="A692">
        <v>20000</v>
      </c>
      <c r="B692" t="s">
        <v>8221</v>
      </c>
    </row>
    <row r="693" spans="1:2" x14ac:dyDescent="0.3">
      <c r="A693">
        <v>50000</v>
      </c>
      <c r="B693" t="s">
        <v>8221</v>
      </c>
    </row>
    <row r="694" spans="1:2" x14ac:dyDescent="0.3">
      <c r="A694">
        <v>20000</v>
      </c>
      <c r="B694" t="s">
        <v>8221</v>
      </c>
    </row>
    <row r="695" spans="1:2" x14ac:dyDescent="0.3">
      <c r="A695">
        <v>100000</v>
      </c>
      <c r="B695" t="s">
        <v>8221</v>
      </c>
    </row>
    <row r="696" spans="1:2" x14ac:dyDescent="0.3">
      <c r="A696">
        <v>150000</v>
      </c>
      <c r="B696" t="s">
        <v>8221</v>
      </c>
    </row>
    <row r="697" spans="1:2" x14ac:dyDescent="0.3">
      <c r="A697">
        <v>60000</v>
      </c>
      <c r="B697" t="s">
        <v>8221</v>
      </c>
    </row>
    <row r="698" spans="1:2" x14ac:dyDescent="0.3">
      <c r="A698">
        <v>175000</v>
      </c>
      <c r="B698" t="s">
        <v>8221</v>
      </c>
    </row>
    <row r="699" spans="1:2" x14ac:dyDescent="0.3">
      <c r="A699">
        <v>5000</v>
      </c>
      <c r="B699" t="s">
        <v>8221</v>
      </c>
    </row>
    <row r="700" spans="1:2" x14ac:dyDescent="0.3">
      <c r="A700">
        <v>100000</v>
      </c>
      <c r="B700" t="s">
        <v>8221</v>
      </c>
    </row>
    <row r="701" spans="1:2" x14ac:dyDescent="0.3">
      <c r="A701">
        <v>130000</v>
      </c>
      <c r="B701" t="s">
        <v>8221</v>
      </c>
    </row>
    <row r="702" spans="1:2" x14ac:dyDescent="0.3">
      <c r="A702">
        <v>15000</v>
      </c>
      <c r="B702" t="s">
        <v>8221</v>
      </c>
    </row>
    <row r="703" spans="1:2" x14ac:dyDescent="0.3">
      <c r="A703">
        <v>23000</v>
      </c>
      <c r="B703" t="s">
        <v>8221</v>
      </c>
    </row>
    <row r="704" spans="1:2" x14ac:dyDescent="0.3">
      <c r="A704">
        <v>15000</v>
      </c>
      <c r="B704" t="s">
        <v>8221</v>
      </c>
    </row>
    <row r="705" spans="1:2" x14ac:dyDescent="0.3">
      <c r="A705">
        <v>15000</v>
      </c>
      <c r="B705" t="s">
        <v>8221</v>
      </c>
    </row>
    <row r="706" spans="1:2" x14ac:dyDescent="0.3">
      <c r="A706">
        <v>55000</v>
      </c>
      <c r="B706" t="s">
        <v>8221</v>
      </c>
    </row>
    <row r="707" spans="1:2" x14ac:dyDescent="0.3">
      <c r="A707">
        <v>100000</v>
      </c>
      <c r="B707" t="s">
        <v>8221</v>
      </c>
    </row>
    <row r="708" spans="1:2" x14ac:dyDescent="0.3">
      <c r="A708">
        <v>100000</v>
      </c>
      <c r="B708" t="s">
        <v>8221</v>
      </c>
    </row>
    <row r="709" spans="1:2" x14ac:dyDescent="0.3">
      <c r="A709">
        <v>68000</v>
      </c>
      <c r="B709" t="s">
        <v>8221</v>
      </c>
    </row>
    <row r="710" spans="1:2" x14ac:dyDescent="0.3">
      <c r="A710">
        <v>40000</v>
      </c>
      <c r="B710" t="s">
        <v>8221</v>
      </c>
    </row>
    <row r="711" spans="1:2" x14ac:dyDescent="0.3">
      <c r="A711">
        <v>15000</v>
      </c>
      <c r="B711" t="s">
        <v>8221</v>
      </c>
    </row>
    <row r="712" spans="1:2" x14ac:dyDescent="0.3">
      <c r="A712">
        <v>1200</v>
      </c>
      <c r="B712" t="s">
        <v>8221</v>
      </c>
    </row>
    <row r="713" spans="1:2" x14ac:dyDescent="0.3">
      <c r="A713">
        <v>100000</v>
      </c>
      <c r="B713" t="s">
        <v>8221</v>
      </c>
    </row>
    <row r="714" spans="1:2" x14ac:dyDescent="0.3">
      <c r="A714">
        <v>48500</v>
      </c>
      <c r="B714" t="s">
        <v>8221</v>
      </c>
    </row>
    <row r="715" spans="1:2" x14ac:dyDescent="0.3">
      <c r="A715">
        <v>25000</v>
      </c>
      <c r="B715" t="s">
        <v>8221</v>
      </c>
    </row>
    <row r="716" spans="1:2" x14ac:dyDescent="0.3">
      <c r="A716">
        <v>15000</v>
      </c>
      <c r="B716" t="s">
        <v>8221</v>
      </c>
    </row>
    <row r="717" spans="1:2" x14ac:dyDescent="0.3">
      <c r="A717">
        <v>27500</v>
      </c>
      <c r="B717" t="s">
        <v>8221</v>
      </c>
    </row>
    <row r="718" spans="1:2" x14ac:dyDescent="0.3">
      <c r="A718">
        <v>7000</v>
      </c>
      <c r="B718" t="s">
        <v>8221</v>
      </c>
    </row>
    <row r="719" spans="1:2" x14ac:dyDescent="0.3">
      <c r="A719">
        <v>100000</v>
      </c>
      <c r="B719" t="s">
        <v>8221</v>
      </c>
    </row>
    <row r="720" spans="1:2" x14ac:dyDescent="0.3">
      <c r="A720">
        <v>12000</v>
      </c>
      <c r="B720" t="s">
        <v>8221</v>
      </c>
    </row>
    <row r="721" spans="1:2" x14ac:dyDescent="0.3">
      <c r="A721">
        <v>15000</v>
      </c>
      <c r="B721" t="s">
        <v>8221</v>
      </c>
    </row>
    <row r="722" spans="1:2" x14ac:dyDescent="0.3">
      <c r="A722">
        <v>1900</v>
      </c>
      <c r="B722" t="s">
        <v>8219</v>
      </c>
    </row>
    <row r="723" spans="1:2" x14ac:dyDescent="0.3">
      <c r="A723">
        <v>8200</v>
      </c>
      <c r="B723" t="s">
        <v>8219</v>
      </c>
    </row>
    <row r="724" spans="1:2" x14ac:dyDescent="0.3">
      <c r="A724">
        <v>25000</v>
      </c>
      <c r="B724" t="s">
        <v>8219</v>
      </c>
    </row>
    <row r="725" spans="1:2" x14ac:dyDescent="0.3">
      <c r="A725">
        <v>5000</v>
      </c>
      <c r="B725" t="s">
        <v>8219</v>
      </c>
    </row>
    <row r="726" spans="1:2" x14ac:dyDescent="0.3">
      <c r="A726">
        <v>7000</v>
      </c>
      <c r="B726" t="s">
        <v>8219</v>
      </c>
    </row>
    <row r="727" spans="1:2" x14ac:dyDescent="0.3">
      <c r="A727">
        <v>20000</v>
      </c>
      <c r="B727" t="s">
        <v>8219</v>
      </c>
    </row>
    <row r="728" spans="1:2" x14ac:dyDescent="0.3">
      <c r="A728">
        <v>2500</v>
      </c>
      <c r="B728" t="s">
        <v>8219</v>
      </c>
    </row>
    <row r="729" spans="1:2" x14ac:dyDescent="0.3">
      <c r="A729">
        <v>3500</v>
      </c>
      <c r="B729" t="s">
        <v>8219</v>
      </c>
    </row>
    <row r="730" spans="1:2" x14ac:dyDescent="0.3">
      <c r="A730">
        <v>7500</v>
      </c>
      <c r="B730" t="s">
        <v>8219</v>
      </c>
    </row>
    <row r="731" spans="1:2" x14ac:dyDescent="0.3">
      <c r="A731">
        <v>4000</v>
      </c>
      <c r="B731" t="s">
        <v>8219</v>
      </c>
    </row>
    <row r="732" spans="1:2" x14ac:dyDescent="0.3">
      <c r="A732">
        <v>20000</v>
      </c>
      <c r="B732" t="s">
        <v>8219</v>
      </c>
    </row>
    <row r="733" spans="1:2" x14ac:dyDescent="0.3">
      <c r="A733">
        <v>5000</v>
      </c>
      <c r="B733" t="s">
        <v>8219</v>
      </c>
    </row>
    <row r="734" spans="1:2" x14ac:dyDescent="0.3">
      <c r="A734">
        <v>40</v>
      </c>
      <c r="B734" t="s">
        <v>8219</v>
      </c>
    </row>
    <row r="735" spans="1:2" x14ac:dyDescent="0.3">
      <c r="A735">
        <v>2500</v>
      </c>
      <c r="B735" t="s">
        <v>8219</v>
      </c>
    </row>
    <row r="736" spans="1:2" x14ac:dyDescent="0.3">
      <c r="A736">
        <v>8500</v>
      </c>
      <c r="B736" t="s">
        <v>8219</v>
      </c>
    </row>
    <row r="737" spans="1:2" x14ac:dyDescent="0.3">
      <c r="A737">
        <v>47000</v>
      </c>
      <c r="B737" t="s">
        <v>8219</v>
      </c>
    </row>
    <row r="738" spans="1:2" x14ac:dyDescent="0.3">
      <c r="A738">
        <v>3600</v>
      </c>
      <c r="B738" t="s">
        <v>8219</v>
      </c>
    </row>
    <row r="739" spans="1:2" x14ac:dyDescent="0.3">
      <c r="A739">
        <v>5000</v>
      </c>
      <c r="B739" t="s">
        <v>8219</v>
      </c>
    </row>
    <row r="740" spans="1:2" x14ac:dyDescent="0.3">
      <c r="A740">
        <v>1500</v>
      </c>
      <c r="B740" t="s">
        <v>8219</v>
      </c>
    </row>
    <row r="741" spans="1:2" x14ac:dyDescent="0.3">
      <c r="A741">
        <v>6000</v>
      </c>
      <c r="B741" t="s">
        <v>8219</v>
      </c>
    </row>
    <row r="742" spans="1:2" x14ac:dyDescent="0.3">
      <c r="A742">
        <v>3000</v>
      </c>
      <c r="B742" t="s">
        <v>8219</v>
      </c>
    </row>
    <row r="743" spans="1:2" x14ac:dyDescent="0.3">
      <c r="A743">
        <v>13000</v>
      </c>
      <c r="B743" t="s">
        <v>8219</v>
      </c>
    </row>
    <row r="744" spans="1:2" x14ac:dyDescent="0.3">
      <c r="A744">
        <v>1400</v>
      </c>
      <c r="B744" t="s">
        <v>8219</v>
      </c>
    </row>
    <row r="745" spans="1:2" x14ac:dyDescent="0.3">
      <c r="A745">
        <v>550</v>
      </c>
      <c r="B745" t="s">
        <v>8219</v>
      </c>
    </row>
    <row r="746" spans="1:2" x14ac:dyDescent="0.3">
      <c r="A746">
        <v>5000</v>
      </c>
      <c r="B746" t="s">
        <v>8219</v>
      </c>
    </row>
    <row r="747" spans="1:2" x14ac:dyDescent="0.3">
      <c r="A747">
        <v>2220</v>
      </c>
      <c r="B747" t="s">
        <v>8219</v>
      </c>
    </row>
    <row r="748" spans="1:2" x14ac:dyDescent="0.3">
      <c r="A748">
        <v>2987</v>
      </c>
      <c r="B748" t="s">
        <v>8219</v>
      </c>
    </row>
    <row r="749" spans="1:2" x14ac:dyDescent="0.3">
      <c r="A749">
        <v>7000</v>
      </c>
      <c r="B749" t="s">
        <v>8219</v>
      </c>
    </row>
    <row r="750" spans="1:2" x14ac:dyDescent="0.3">
      <c r="A750">
        <v>2000</v>
      </c>
      <c r="B750" t="s">
        <v>8219</v>
      </c>
    </row>
    <row r="751" spans="1:2" x14ac:dyDescent="0.3">
      <c r="A751">
        <v>10000</v>
      </c>
      <c r="B751" t="s">
        <v>8219</v>
      </c>
    </row>
    <row r="752" spans="1:2" x14ac:dyDescent="0.3">
      <c r="A752">
        <v>4444</v>
      </c>
      <c r="B752" t="s">
        <v>8219</v>
      </c>
    </row>
    <row r="753" spans="1:2" x14ac:dyDescent="0.3">
      <c r="A753">
        <v>3000</v>
      </c>
      <c r="B753" t="s">
        <v>8219</v>
      </c>
    </row>
    <row r="754" spans="1:2" x14ac:dyDescent="0.3">
      <c r="A754">
        <v>5000</v>
      </c>
      <c r="B754" t="s">
        <v>8219</v>
      </c>
    </row>
    <row r="755" spans="1:2" x14ac:dyDescent="0.3">
      <c r="A755">
        <v>10000</v>
      </c>
      <c r="B755" t="s">
        <v>8219</v>
      </c>
    </row>
    <row r="756" spans="1:2" x14ac:dyDescent="0.3">
      <c r="A756">
        <v>2000</v>
      </c>
      <c r="B756" t="s">
        <v>8219</v>
      </c>
    </row>
    <row r="757" spans="1:2" x14ac:dyDescent="0.3">
      <c r="A757">
        <v>2500</v>
      </c>
      <c r="B757" t="s">
        <v>8219</v>
      </c>
    </row>
    <row r="758" spans="1:2" x14ac:dyDescent="0.3">
      <c r="A758">
        <v>700</v>
      </c>
      <c r="B758" t="s">
        <v>8219</v>
      </c>
    </row>
    <row r="759" spans="1:2" x14ac:dyDescent="0.3">
      <c r="A759">
        <v>250</v>
      </c>
      <c r="B759" t="s">
        <v>8219</v>
      </c>
    </row>
    <row r="760" spans="1:2" x14ac:dyDescent="0.3">
      <c r="A760">
        <v>2500</v>
      </c>
      <c r="B760" t="s">
        <v>8219</v>
      </c>
    </row>
    <row r="761" spans="1:2" x14ac:dyDescent="0.3">
      <c r="A761">
        <v>5000</v>
      </c>
      <c r="B761" t="s">
        <v>8219</v>
      </c>
    </row>
    <row r="762" spans="1:2" x14ac:dyDescent="0.3">
      <c r="A762">
        <v>2200</v>
      </c>
      <c r="B762" t="s">
        <v>8221</v>
      </c>
    </row>
    <row r="763" spans="1:2" x14ac:dyDescent="0.3">
      <c r="A763">
        <v>5000</v>
      </c>
      <c r="B763" t="s">
        <v>8221</v>
      </c>
    </row>
    <row r="764" spans="1:2" x14ac:dyDescent="0.3">
      <c r="A764">
        <v>3500</v>
      </c>
      <c r="B764" t="s">
        <v>8221</v>
      </c>
    </row>
    <row r="765" spans="1:2" x14ac:dyDescent="0.3">
      <c r="A765">
        <v>4290</v>
      </c>
      <c r="B765" t="s">
        <v>8221</v>
      </c>
    </row>
    <row r="766" spans="1:2" x14ac:dyDescent="0.3">
      <c r="A766">
        <v>5000</v>
      </c>
      <c r="B766" t="s">
        <v>8221</v>
      </c>
    </row>
    <row r="767" spans="1:2" x14ac:dyDescent="0.3">
      <c r="A767">
        <v>7000</v>
      </c>
      <c r="B767" t="s">
        <v>8221</v>
      </c>
    </row>
    <row r="768" spans="1:2" x14ac:dyDescent="0.3">
      <c r="A768">
        <v>4000</v>
      </c>
      <c r="B768" t="s">
        <v>8221</v>
      </c>
    </row>
    <row r="769" spans="1:2" x14ac:dyDescent="0.3">
      <c r="A769">
        <v>5000</v>
      </c>
      <c r="B769" t="s">
        <v>8221</v>
      </c>
    </row>
    <row r="770" spans="1:2" x14ac:dyDescent="0.3">
      <c r="A770">
        <v>2500</v>
      </c>
      <c r="B770" t="s">
        <v>8221</v>
      </c>
    </row>
    <row r="771" spans="1:2" x14ac:dyDescent="0.3">
      <c r="A771">
        <v>4000</v>
      </c>
      <c r="B771" t="s">
        <v>8221</v>
      </c>
    </row>
    <row r="772" spans="1:2" x14ac:dyDescent="0.3">
      <c r="A772">
        <v>17500</v>
      </c>
      <c r="B772" t="s">
        <v>8221</v>
      </c>
    </row>
    <row r="773" spans="1:2" x14ac:dyDescent="0.3">
      <c r="A773">
        <v>38000</v>
      </c>
      <c r="B773" t="s">
        <v>8221</v>
      </c>
    </row>
    <row r="774" spans="1:2" x14ac:dyDescent="0.3">
      <c r="A774">
        <v>1500</v>
      </c>
      <c r="B774" t="s">
        <v>8221</v>
      </c>
    </row>
    <row r="775" spans="1:2" x14ac:dyDescent="0.3">
      <c r="A775">
        <v>3759</v>
      </c>
      <c r="B775" t="s">
        <v>8221</v>
      </c>
    </row>
    <row r="776" spans="1:2" x14ac:dyDescent="0.3">
      <c r="A776">
        <v>500</v>
      </c>
      <c r="B776" t="s">
        <v>8221</v>
      </c>
    </row>
    <row r="777" spans="1:2" x14ac:dyDescent="0.3">
      <c r="A777">
        <v>10000</v>
      </c>
      <c r="B777" t="s">
        <v>8221</v>
      </c>
    </row>
    <row r="778" spans="1:2" x14ac:dyDescent="0.3">
      <c r="A778">
        <v>7000</v>
      </c>
      <c r="B778" t="s">
        <v>8221</v>
      </c>
    </row>
    <row r="779" spans="1:2" x14ac:dyDescent="0.3">
      <c r="A779">
        <v>3000</v>
      </c>
      <c r="B779" t="s">
        <v>8221</v>
      </c>
    </row>
    <row r="780" spans="1:2" x14ac:dyDescent="0.3">
      <c r="A780">
        <v>500</v>
      </c>
      <c r="B780" t="s">
        <v>8221</v>
      </c>
    </row>
    <row r="781" spans="1:2" x14ac:dyDescent="0.3">
      <c r="A781">
        <v>15000</v>
      </c>
      <c r="B781" t="s">
        <v>8221</v>
      </c>
    </row>
    <row r="782" spans="1:2" x14ac:dyDescent="0.3">
      <c r="A782">
        <v>1000</v>
      </c>
      <c r="B782" t="s">
        <v>8219</v>
      </c>
    </row>
    <row r="783" spans="1:2" x14ac:dyDescent="0.3">
      <c r="A783">
        <v>800</v>
      </c>
      <c r="B783" t="s">
        <v>8219</v>
      </c>
    </row>
    <row r="784" spans="1:2" x14ac:dyDescent="0.3">
      <c r="A784">
        <v>700</v>
      </c>
      <c r="B784" t="s">
        <v>8219</v>
      </c>
    </row>
    <row r="785" spans="1:2" x14ac:dyDescent="0.3">
      <c r="A785">
        <v>1500</v>
      </c>
      <c r="B785" t="s">
        <v>8219</v>
      </c>
    </row>
    <row r="786" spans="1:2" x14ac:dyDescent="0.3">
      <c r="A786">
        <v>1000</v>
      </c>
      <c r="B786" t="s">
        <v>8219</v>
      </c>
    </row>
    <row r="787" spans="1:2" x14ac:dyDescent="0.3">
      <c r="A787">
        <v>500</v>
      </c>
      <c r="B787" t="s">
        <v>8219</v>
      </c>
    </row>
    <row r="788" spans="1:2" x14ac:dyDescent="0.3">
      <c r="A788">
        <v>5000</v>
      </c>
      <c r="B788" t="s">
        <v>8219</v>
      </c>
    </row>
    <row r="789" spans="1:2" x14ac:dyDescent="0.3">
      <c r="A789">
        <v>1200</v>
      </c>
      <c r="B789" t="s">
        <v>8219</v>
      </c>
    </row>
    <row r="790" spans="1:2" x14ac:dyDescent="0.3">
      <c r="A790">
        <v>1000</v>
      </c>
      <c r="B790" t="s">
        <v>8219</v>
      </c>
    </row>
    <row r="791" spans="1:2" x14ac:dyDescent="0.3">
      <c r="A791">
        <v>1700</v>
      </c>
      <c r="B791" t="s">
        <v>8219</v>
      </c>
    </row>
    <row r="792" spans="1:2" x14ac:dyDescent="0.3">
      <c r="A792">
        <v>10000</v>
      </c>
      <c r="B792" t="s">
        <v>8219</v>
      </c>
    </row>
    <row r="793" spans="1:2" x14ac:dyDescent="0.3">
      <c r="A793">
        <v>7500</v>
      </c>
      <c r="B793" t="s">
        <v>8219</v>
      </c>
    </row>
    <row r="794" spans="1:2" x14ac:dyDescent="0.3">
      <c r="A794">
        <v>2500</v>
      </c>
      <c r="B794" t="s">
        <v>8219</v>
      </c>
    </row>
    <row r="795" spans="1:2" x14ac:dyDescent="0.3">
      <c r="A795">
        <v>2750</v>
      </c>
      <c r="B795" t="s">
        <v>8219</v>
      </c>
    </row>
    <row r="796" spans="1:2" x14ac:dyDescent="0.3">
      <c r="A796">
        <v>8000</v>
      </c>
      <c r="B796" t="s">
        <v>8219</v>
      </c>
    </row>
    <row r="797" spans="1:2" x14ac:dyDescent="0.3">
      <c r="A797">
        <v>14000</v>
      </c>
      <c r="B797" t="s">
        <v>8219</v>
      </c>
    </row>
    <row r="798" spans="1:2" x14ac:dyDescent="0.3">
      <c r="A798">
        <v>10000</v>
      </c>
      <c r="B798" t="s">
        <v>8219</v>
      </c>
    </row>
    <row r="799" spans="1:2" x14ac:dyDescent="0.3">
      <c r="A799">
        <v>3000</v>
      </c>
      <c r="B799" t="s">
        <v>8219</v>
      </c>
    </row>
    <row r="800" spans="1:2" x14ac:dyDescent="0.3">
      <c r="A800">
        <v>3500</v>
      </c>
      <c r="B800" t="s">
        <v>8219</v>
      </c>
    </row>
    <row r="801" spans="1:2" x14ac:dyDescent="0.3">
      <c r="A801">
        <v>5000</v>
      </c>
      <c r="B801" t="s">
        <v>8219</v>
      </c>
    </row>
    <row r="802" spans="1:2" x14ac:dyDescent="0.3">
      <c r="A802">
        <v>1500</v>
      </c>
      <c r="B802" t="s">
        <v>8219</v>
      </c>
    </row>
    <row r="803" spans="1:2" x14ac:dyDescent="0.3">
      <c r="A803">
        <v>2000</v>
      </c>
      <c r="B803" t="s">
        <v>8219</v>
      </c>
    </row>
    <row r="804" spans="1:2" x14ac:dyDescent="0.3">
      <c r="A804">
        <v>6000</v>
      </c>
      <c r="B804" t="s">
        <v>8219</v>
      </c>
    </row>
    <row r="805" spans="1:2" x14ac:dyDescent="0.3">
      <c r="A805">
        <v>2300</v>
      </c>
      <c r="B805" t="s">
        <v>8219</v>
      </c>
    </row>
    <row r="806" spans="1:2" x14ac:dyDescent="0.3">
      <c r="A806">
        <v>5500</v>
      </c>
      <c r="B806" t="s">
        <v>8219</v>
      </c>
    </row>
    <row r="807" spans="1:2" x14ac:dyDescent="0.3">
      <c r="A807">
        <v>3000</v>
      </c>
      <c r="B807" t="s">
        <v>8219</v>
      </c>
    </row>
    <row r="808" spans="1:2" x14ac:dyDescent="0.3">
      <c r="A808">
        <v>8000</v>
      </c>
      <c r="B808" t="s">
        <v>8219</v>
      </c>
    </row>
    <row r="809" spans="1:2" x14ac:dyDescent="0.3">
      <c r="A809">
        <v>4000</v>
      </c>
      <c r="B809" t="s">
        <v>8219</v>
      </c>
    </row>
    <row r="810" spans="1:2" x14ac:dyDescent="0.3">
      <c r="A810">
        <v>4500</v>
      </c>
      <c r="B810" t="s">
        <v>8219</v>
      </c>
    </row>
    <row r="811" spans="1:2" x14ac:dyDescent="0.3">
      <c r="A811">
        <v>4000</v>
      </c>
      <c r="B811" t="s">
        <v>8219</v>
      </c>
    </row>
    <row r="812" spans="1:2" x14ac:dyDescent="0.3">
      <c r="A812">
        <v>1500</v>
      </c>
      <c r="B812" t="s">
        <v>8219</v>
      </c>
    </row>
    <row r="813" spans="1:2" x14ac:dyDescent="0.3">
      <c r="A813">
        <v>1000</v>
      </c>
      <c r="B813" t="s">
        <v>8219</v>
      </c>
    </row>
    <row r="814" spans="1:2" x14ac:dyDescent="0.3">
      <c r="A814">
        <v>600</v>
      </c>
      <c r="B814" t="s">
        <v>8219</v>
      </c>
    </row>
    <row r="815" spans="1:2" x14ac:dyDescent="0.3">
      <c r="A815">
        <v>1500</v>
      </c>
      <c r="B815" t="s">
        <v>8219</v>
      </c>
    </row>
    <row r="816" spans="1:2" x14ac:dyDescent="0.3">
      <c r="A816">
        <v>1000</v>
      </c>
      <c r="B816" t="s">
        <v>8219</v>
      </c>
    </row>
    <row r="817" spans="1:2" x14ac:dyDescent="0.3">
      <c r="A817">
        <v>4000</v>
      </c>
      <c r="B817" t="s">
        <v>8219</v>
      </c>
    </row>
    <row r="818" spans="1:2" x14ac:dyDescent="0.3">
      <c r="A818">
        <v>7000</v>
      </c>
      <c r="B818" t="s">
        <v>8219</v>
      </c>
    </row>
    <row r="819" spans="1:2" x14ac:dyDescent="0.3">
      <c r="A819">
        <v>1500</v>
      </c>
      <c r="B819" t="s">
        <v>8219</v>
      </c>
    </row>
    <row r="820" spans="1:2" x14ac:dyDescent="0.3">
      <c r="A820">
        <v>350</v>
      </c>
      <c r="B820" t="s">
        <v>8219</v>
      </c>
    </row>
    <row r="821" spans="1:2" x14ac:dyDescent="0.3">
      <c r="A821">
        <v>400</v>
      </c>
      <c r="B821" t="s">
        <v>8219</v>
      </c>
    </row>
    <row r="822" spans="1:2" x14ac:dyDescent="0.3">
      <c r="A822">
        <v>2000</v>
      </c>
      <c r="B822" t="s">
        <v>8219</v>
      </c>
    </row>
    <row r="823" spans="1:2" x14ac:dyDescent="0.3">
      <c r="A823">
        <v>17482</v>
      </c>
      <c r="B823" t="s">
        <v>8219</v>
      </c>
    </row>
    <row r="824" spans="1:2" x14ac:dyDescent="0.3">
      <c r="A824">
        <v>3000</v>
      </c>
      <c r="B824" t="s">
        <v>8219</v>
      </c>
    </row>
    <row r="825" spans="1:2" x14ac:dyDescent="0.3">
      <c r="A825">
        <v>800</v>
      </c>
      <c r="B825" t="s">
        <v>8219</v>
      </c>
    </row>
    <row r="826" spans="1:2" x14ac:dyDescent="0.3">
      <c r="A826">
        <v>1600</v>
      </c>
      <c r="B826" t="s">
        <v>8219</v>
      </c>
    </row>
    <row r="827" spans="1:2" x14ac:dyDescent="0.3">
      <c r="A827">
        <v>12500</v>
      </c>
      <c r="B827" t="s">
        <v>8219</v>
      </c>
    </row>
    <row r="828" spans="1:2" x14ac:dyDescent="0.3">
      <c r="A828">
        <v>5500</v>
      </c>
      <c r="B828" t="s">
        <v>8219</v>
      </c>
    </row>
    <row r="829" spans="1:2" x14ac:dyDescent="0.3">
      <c r="A829">
        <v>300</v>
      </c>
      <c r="B829" t="s">
        <v>8219</v>
      </c>
    </row>
    <row r="830" spans="1:2" x14ac:dyDescent="0.3">
      <c r="A830">
        <v>1300</v>
      </c>
      <c r="B830" t="s">
        <v>8219</v>
      </c>
    </row>
    <row r="831" spans="1:2" x14ac:dyDescent="0.3">
      <c r="A831">
        <v>500</v>
      </c>
      <c r="B831" t="s">
        <v>8219</v>
      </c>
    </row>
    <row r="832" spans="1:2" x14ac:dyDescent="0.3">
      <c r="A832">
        <v>1800</v>
      </c>
      <c r="B832" t="s">
        <v>8219</v>
      </c>
    </row>
    <row r="833" spans="1:2" x14ac:dyDescent="0.3">
      <c r="A833">
        <v>1500</v>
      </c>
      <c r="B833" t="s">
        <v>8219</v>
      </c>
    </row>
    <row r="834" spans="1:2" x14ac:dyDescent="0.3">
      <c r="A834">
        <v>15000</v>
      </c>
      <c r="B834" t="s">
        <v>8219</v>
      </c>
    </row>
    <row r="835" spans="1:2" x14ac:dyDescent="0.3">
      <c r="A835">
        <v>6000</v>
      </c>
      <c r="B835" t="s">
        <v>8219</v>
      </c>
    </row>
    <row r="836" spans="1:2" x14ac:dyDescent="0.3">
      <c r="A836">
        <v>5500</v>
      </c>
      <c r="B836" t="s">
        <v>8219</v>
      </c>
    </row>
    <row r="837" spans="1:2" x14ac:dyDescent="0.3">
      <c r="A837">
        <v>2000</v>
      </c>
      <c r="B837" t="s">
        <v>8219</v>
      </c>
    </row>
    <row r="838" spans="1:2" x14ac:dyDescent="0.3">
      <c r="A838">
        <v>5000</v>
      </c>
      <c r="B838" t="s">
        <v>8219</v>
      </c>
    </row>
    <row r="839" spans="1:2" x14ac:dyDescent="0.3">
      <c r="A839">
        <v>2500</v>
      </c>
      <c r="B839" t="s">
        <v>8219</v>
      </c>
    </row>
    <row r="840" spans="1:2" x14ac:dyDescent="0.3">
      <c r="A840">
        <v>2000</v>
      </c>
      <c r="B840" t="s">
        <v>8219</v>
      </c>
    </row>
    <row r="841" spans="1:2" x14ac:dyDescent="0.3">
      <c r="A841">
        <v>5000</v>
      </c>
      <c r="B841" t="s">
        <v>8219</v>
      </c>
    </row>
    <row r="842" spans="1:2" x14ac:dyDescent="0.3">
      <c r="A842">
        <v>10000</v>
      </c>
      <c r="B842" t="s">
        <v>8219</v>
      </c>
    </row>
    <row r="843" spans="1:2" x14ac:dyDescent="0.3">
      <c r="A843">
        <v>5000</v>
      </c>
      <c r="B843" t="s">
        <v>8219</v>
      </c>
    </row>
    <row r="844" spans="1:2" x14ac:dyDescent="0.3">
      <c r="A844">
        <v>2500</v>
      </c>
      <c r="B844" t="s">
        <v>8219</v>
      </c>
    </row>
    <row r="845" spans="1:2" x14ac:dyDescent="0.3">
      <c r="A845">
        <v>3000</v>
      </c>
      <c r="B845" t="s">
        <v>8219</v>
      </c>
    </row>
    <row r="846" spans="1:2" x14ac:dyDescent="0.3">
      <c r="A846">
        <v>3000</v>
      </c>
      <c r="B846" t="s">
        <v>8219</v>
      </c>
    </row>
    <row r="847" spans="1:2" x14ac:dyDescent="0.3">
      <c r="A847">
        <v>5000</v>
      </c>
      <c r="B847" t="s">
        <v>8219</v>
      </c>
    </row>
    <row r="848" spans="1:2" x14ac:dyDescent="0.3">
      <c r="A848">
        <v>1100</v>
      </c>
      <c r="B848" t="s">
        <v>8219</v>
      </c>
    </row>
    <row r="849" spans="1:2" x14ac:dyDescent="0.3">
      <c r="A849">
        <v>10</v>
      </c>
      <c r="B849" t="s">
        <v>8219</v>
      </c>
    </row>
    <row r="850" spans="1:2" x14ac:dyDescent="0.3">
      <c r="A850">
        <v>300</v>
      </c>
      <c r="B850" t="s">
        <v>8219</v>
      </c>
    </row>
    <row r="851" spans="1:2" x14ac:dyDescent="0.3">
      <c r="A851">
        <v>4000</v>
      </c>
      <c r="B851" t="s">
        <v>8219</v>
      </c>
    </row>
    <row r="852" spans="1:2" x14ac:dyDescent="0.3">
      <c r="A852">
        <v>4000</v>
      </c>
      <c r="B852" t="s">
        <v>8219</v>
      </c>
    </row>
    <row r="853" spans="1:2" x14ac:dyDescent="0.3">
      <c r="A853">
        <v>2000</v>
      </c>
      <c r="B853" t="s">
        <v>8219</v>
      </c>
    </row>
    <row r="854" spans="1:2" x14ac:dyDescent="0.3">
      <c r="A854">
        <v>3500</v>
      </c>
      <c r="B854" t="s">
        <v>8219</v>
      </c>
    </row>
    <row r="855" spans="1:2" x14ac:dyDescent="0.3">
      <c r="A855">
        <v>300</v>
      </c>
      <c r="B855" t="s">
        <v>8219</v>
      </c>
    </row>
    <row r="856" spans="1:2" x14ac:dyDescent="0.3">
      <c r="A856">
        <v>27800</v>
      </c>
      <c r="B856" t="s">
        <v>8219</v>
      </c>
    </row>
    <row r="857" spans="1:2" x14ac:dyDescent="0.3">
      <c r="A857">
        <v>1450</v>
      </c>
      <c r="B857" t="s">
        <v>8219</v>
      </c>
    </row>
    <row r="858" spans="1:2" x14ac:dyDescent="0.3">
      <c r="A858">
        <v>250</v>
      </c>
      <c r="B858" t="s">
        <v>8219</v>
      </c>
    </row>
    <row r="859" spans="1:2" x14ac:dyDescent="0.3">
      <c r="A859">
        <v>1200</v>
      </c>
      <c r="B859" t="s">
        <v>8219</v>
      </c>
    </row>
    <row r="860" spans="1:2" x14ac:dyDescent="0.3">
      <c r="A860">
        <v>1200</v>
      </c>
      <c r="B860" t="s">
        <v>8219</v>
      </c>
    </row>
    <row r="861" spans="1:2" x14ac:dyDescent="0.3">
      <c r="A861">
        <v>4000</v>
      </c>
      <c r="B861" t="s">
        <v>8219</v>
      </c>
    </row>
    <row r="862" spans="1:2" x14ac:dyDescent="0.3">
      <c r="A862">
        <v>14000</v>
      </c>
      <c r="B862" t="s">
        <v>8221</v>
      </c>
    </row>
    <row r="863" spans="1:2" x14ac:dyDescent="0.3">
      <c r="A863">
        <v>4500</v>
      </c>
      <c r="B863" t="s">
        <v>8221</v>
      </c>
    </row>
    <row r="864" spans="1:2" x14ac:dyDescent="0.3">
      <c r="A864">
        <v>50000</v>
      </c>
      <c r="B864" t="s">
        <v>8221</v>
      </c>
    </row>
    <row r="865" spans="1:2" x14ac:dyDescent="0.3">
      <c r="A865">
        <v>2000</v>
      </c>
      <c r="B865" t="s">
        <v>8221</v>
      </c>
    </row>
    <row r="866" spans="1:2" x14ac:dyDescent="0.3">
      <c r="A866">
        <v>6500</v>
      </c>
      <c r="B866" t="s">
        <v>8221</v>
      </c>
    </row>
    <row r="867" spans="1:2" x14ac:dyDescent="0.3">
      <c r="A867">
        <v>2200</v>
      </c>
      <c r="B867" t="s">
        <v>8221</v>
      </c>
    </row>
    <row r="868" spans="1:2" x14ac:dyDescent="0.3">
      <c r="A868">
        <v>3500</v>
      </c>
      <c r="B868" t="s">
        <v>8221</v>
      </c>
    </row>
    <row r="869" spans="1:2" x14ac:dyDescent="0.3">
      <c r="A869">
        <v>5000</v>
      </c>
      <c r="B869" t="s">
        <v>8221</v>
      </c>
    </row>
    <row r="870" spans="1:2" x14ac:dyDescent="0.3">
      <c r="A870">
        <v>45000</v>
      </c>
      <c r="B870" t="s">
        <v>8221</v>
      </c>
    </row>
    <row r="871" spans="1:2" x14ac:dyDescent="0.3">
      <c r="A871">
        <v>8800</v>
      </c>
      <c r="B871" t="s">
        <v>8221</v>
      </c>
    </row>
    <row r="872" spans="1:2" x14ac:dyDescent="0.3">
      <c r="A872">
        <v>20000</v>
      </c>
      <c r="B872" t="s">
        <v>8221</v>
      </c>
    </row>
    <row r="873" spans="1:2" x14ac:dyDescent="0.3">
      <c r="A873">
        <v>6000</v>
      </c>
      <c r="B873" t="s">
        <v>8221</v>
      </c>
    </row>
    <row r="874" spans="1:2" x14ac:dyDescent="0.3">
      <c r="A874">
        <v>8000</v>
      </c>
      <c r="B874" t="s">
        <v>8221</v>
      </c>
    </row>
    <row r="875" spans="1:2" x14ac:dyDescent="0.3">
      <c r="A875">
        <v>3500</v>
      </c>
      <c r="B875" t="s">
        <v>8221</v>
      </c>
    </row>
    <row r="876" spans="1:2" x14ac:dyDescent="0.3">
      <c r="A876">
        <v>3000</v>
      </c>
      <c r="B876" t="s">
        <v>8221</v>
      </c>
    </row>
    <row r="877" spans="1:2" x14ac:dyDescent="0.3">
      <c r="A877">
        <v>5000</v>
      </c>
      <c r="B877" t="s">
        <v>8221</v>
      </c>
    </row>
    <row r="878" spans="1:2" x14ac:dyDescent="0.3">
      <c r="A878">
        <v>3152</v>
      </c>
      <c r="B878" t="s">
        <v>8221</v>
      </c>
    </row>
    <row r="879" spans="1:2" x14ac:dyDescent="0.3">
      <c r="A879">
        <v>2000</v>
      </c>
      <c r="B879" t="s">
        <v>8221</v>
      </c>
    </row>
    <row r="880" spans="1:2" x14ac:dyDescent="0.3">
      <c r="A880">
        <v>5000</v>
      </c>
      <c r="B880" t="s">
        <v>8221</v>
      </c>
    </row>
    <row r="881" spans="1:2" x14ac:dyDescent="0.3">
      <c r="A881">
        <v>2100</v>
      </c>
      <c r="B881" t="s">
        <v>8221</v>
      </c>
    </row>
    <row r="882" spans="1:2" x14ac:dyDescent="0.3">
      <c r="A882">
        <v>3780</v>
      </c>
      <c r="B882" t="s">
        <v>8221</v>
      </c>
    </row>
    <row r="883" spans="1:2" x14ac:dyDescent="0.3">
      <c r="A883">
        <v>3750</v>
      </c>
      <c r="B883" t="s">
        <v>8221</v>
      </c>
    </row>
    <row r="884" spans="1:2" x14ac:dyDescent="0.3">
      <c r="A884">
        <v>1500</v>
      </c>
      <c r="B884" t="s">
        <v>8221</v>
      </c>
    </row>
    <row r="885" spans="1:2" x14ac:dyDescent="0.3">
      <c r="A885">
        <v>5000</v>
      </c>
      <c r="B885" t="s">
        <v>8221</v>
      </c>
    </row>
    <row r="886" spans="1:2" x14ac:dyDescent="0.3">
      <c r="A886">
        <v>2000</v>
      </c>
      <c r="B886" t="s">
        <v>8221</v>
      </c>
    </row>
    <row r="887" spans="1:2" x14ac:dyDescent="0.3">
      <c r="A887">
        <v>1000</v>
      </c>
      <c r="B887" t="s">
        <v>8221</v>
      </c>
    </row>
    <row r="888" spans="1:2" x14ac:dyDescent="0.3">
      <c r="A888">
        <v>500</v>
      </c>
      <c r="B888" t="s">
        <v>8221</v>
      </c>
    </row>
    <row r="889" spans="1:2" x14ac:dyDescent="0.3">
      <c r="A889">
        <v>1000</v>
      </c>
      <c r="B889" t="s">
        <v>8221</v>
      </c>
    </row>
    <row r="890" spans="1:2" x14ac:dyDescent="0.3">
      <c r="A890">
        <v>1000</v>
      </c>
      <c r="B890" t="s">
        <v>8221</v>
      </c>
    </row>
    <row r="891" spans="1:2" x14ac:dyDescent="0.3">
      <c r="A891">
        <v>25000</v>
      </c>
      <c r="B891" t="s">
        <v>8221</v>
      </c>
    </row>
    <row r="892" spans="1:2" x14ac:dyDescent="0.3">
      <c r="A892">
        <v>3000</v>
      </c>
      <c r="B892" t="s">
        <v>8221</v>
      </c>
    </row>
    <row r="893" spans="1:2" x14ac:dyDescent="0.3">
      <c r="A893">
        <v>8000</v>
      </c>
      <c r="B893" t="s">
        <v>8221</v>
      </c>
    </row>
    <row r="894" spans="1:2" x14ac:dyDescent="0.3">
      <c r="A894">
        <v>6000</v>
      </c>
      <c r="B894" t="s">
        <v>8221</v>
      </c>
    </row>
    <row r="895" spans="1:2" x14ac:dyDescent="0.3">
      <c r="A895">
        <v>2000</v>
      </c>
      <c r="B895" t="s">
        <v>8221</v>
      </c>
    </row>
    <row r="896" spans="1:2" x14ac:dyDescent="0.3">
      <c r="A896">
        <v>20000</v>
      </c>
      <c r="B896" t="s">
        <v>8221</v>
      </c>
    </row>
    <row r="897" spans="1:2" x14ac:dyDescent="0.3">
      <c r="A897">
        <v>8000</v>
      </c>
      <c r="B897" t="s">
        <v>8221</v>
      </c>
    </row>
    <row r="898" spans="1:2" x14ac:dyDescent="0.3">
      <c r="A898">
        <v>8000</v>
      </c>
      <c r="B898" t="s">
        <v>8221</v>
      </c>
    </row>
    <row r="899" spans="1:2" x14ac:dyDescent="0.3">
      <c r="A899">
        <v>3000</v>
      </c>
      <c r="B899" t="s">
        <v>8221</v>
      </c>
    </row>
    <row r="900" spans="1:2" x14ac:dyDescent="0.3">
      <c r="A900">
        <v>2500</v>
      </c>
      <c r="B900" t="s">
        <v>8221</v>
      </c>
    </row>
    <row r="901" spans="1:2" x14ac:dyDescent="0.3">
      <c r="A901">
        <v>750</v>
      </c>
      <c r="B901" t="s">
        <v>8221</v>
      </c>
    </row>
    <row r="902" spans="1:2" x14ac:dyDescent="0.3">
      <c r="A902">
        <v>5000</v>
      </c>
      <c r="B902" t="s">
        <v>8221</v>
      </c>
    </row>
    <row r="903" spans="1:2" x14ac:dyDescent="0.3">
      <c r="A903">
        <v>6500</v>
      </c>
      <c r="B903" t="s">
        <v>8221</v>
      </c>
    </row>
    <row r="904" spans="1:2" x14ac:dyDescent="0.3">
      <c r="A904">
        <v>30000</v>
      </c>
      <c r="B904" t="s">
        <v>8221</v>
      </c>
    </row>
    <row r="905" spans="1:2" x14ac:dyDescent="0.3">
      <c r="A905">
        <v>5000</v>
      </c>
      <c r="B905" t="s">
        <v>8221</v>
      </c>
    </row>
    <row r="906" spans="1:2" x14ac:dyDescent="0.3">
      <c r="A906">
        <v>50000</v>
      </c>
      <c r="B906" t="s">
        <v>8221</v>
      </c>
    </row>
    <row r="907" spans="1:2" x14ac:dyDescent="0.3">
      <c r="A907">
        <v>6500</v>
      </c>
      <c r="B907" t="s">
        <v>8221</v>
      </c>
    </row>
    <row r="908" spans="1:2" x14ac:dyDescent="0.3">
      <c r="A908">
        <v>15000</v>
      </c>
      <c r="B908" t="s">
        <v>8221</v>
      </c>
    </row>
    <row r="909" spans="1:2" x14ac:dyDescent="0.3">
      <c r="A909">
        <v>2900</v>
      </c>
      <c r="B909" t="s">
        <v>8221</v>
      </c>
    </row>
    <row r="910" spans="1:2" x14ac:dyDescent="0.3">
      <c r="A910">
        <v>2500</v>
      </c>
      <c r="B910" t="s">
        <v>8221</v>
      </c>
    </row>
    <row r="911" spans="1:2" x14ac:dyDescent="0.3">
      <c r="A911">
        <v>16000</v>
      </c>
      <c r="B911" t="s">
        <v>8221</v>
      </c>
    </row>
    <row r="912" spans="1:2" x14ac:dyDescent="0.3">
      <c r="A912">
        <v>550</v>
      </c>
      <c r="B912" t="s">
        <v>8221</v>
      </c>
    </row>
    <row r="913" spans="1:2" x14ac:dyDescent="0.3">
      <c r="A913">
        <v>100000</v>
      </c>
      <c r="B913" t="s">
        <v>8221</v>
      </c>
    </row>
    <row r="914" spans="1:2" x14ac:dyDescent="0.3">
      <c r="A914">
        <v>3500</v>
      </c>
      <c r="B914" t="s">
        <v>8221</v>
      </c>
    </row>
    <row r="915" spans="1:2" x14ac:dyDescent="0.3">
      <c r="A915">
        <v>30000</v>
      </c>
      <c r="B915" t="s">
        <v>8221</v>
      </c>
    </row>
    <row r="916" spans="1:2" x14ac:dyDescent="0.3">
      <c r="A916">
        <v>1500</v>
      </c>
      <c r="B916" t="s">
        <v>8221</v>
      </c>
    </row>
    <row r="917" spans="1:2" x14ac:dyDescent="0.3">
      <c r="A917">
        <v>6500</v>
      </c>
      <c r="B917" t="s">
        <v>8221</v>
      </c>
    </row>
    <row r="918" spans="1:2" x14ac:dyDescent="0.3">
      <c r="A918">
        <v>3300</v>
      </c>
      <c r="B918" t="s">
        <v>8221</v>
      </c>
    </row>
    <row r="919" spans="1:2" x14ac:dyDescent="0.3">
      <c r="A919">
        <v>5000</v>
      </c>
      <c r="B919" t="s">
        <v>8221</v>
      </c>
    </row>
    <row r="920" spans="1:2" x14ac:dyDescent="0.3">
      <c r="A920">
        <v>3900</v>
      </c>
      <c r="B920" t="s">
        <v>8221</v>
      </c>
    </row>
    <row r="921" spans="1:2" x14ac:dyDescent="0.3">
      <c r="A921">
        <v>20000</v>
      </c>
      <c r="B921" t="s">
        <v>8221</v>
      </c>
    </row>
    <row r="922" spans="1:2" x14ac:dyDescent="0.3">
      <c r="A922">
        <v>5500</v>
      </c>
      <c r="B922" t="s">
        <v>8221</v>
      </c>
    </row>
    <row r="923" spans="1:2" x14ac:dyDescent="0.3">
      <c r="A923">
        <v>15000</v>
      </c>
      <c r="B923" t="s">
        <v>8221</v>
      </c>
    </row>
    <row r="924" spans="1:2" x14ac:dyDescent="0.3">
      <c r="A924">
        <v>27000</v>
      </c>
      <c r="B924" t="s">
        <v>8221</v>
      </c>
    </row>
    <row r="925" spans="1:2" x14ac:dyDescent="0.3">
      <c r="A925">
        <v>15000</v>
      </c>
      <c r="B925" t="s">
        <v>8221</v>
      </c>
    </row>
    <row r="926" spans="1:2" x14ac:dyDescent="0.3">
      <c r="A926">
        <v>3000</v>
      </c>
      <c r="B926" t="s">
        <v>8221</v>
      </c>
    </row>
    <row r="927" spans="1:2" x14ac:dyDescent="0.3">
      <c r="A927">
        <v>6000</v>
      </c>
      <c r="B927" t="s">
        <v>8221</v>
      </c>
    </row>
    <row r="928" spans="1:2" x14ac:dyDescent="0.3">
      <c r="A928">
        <v>7000</v>
      </c>
      <c r="B928" t="s">
        <v>8221</v>
      </c>
    </row>
    <row r="929" spans="1:2" x14ac:dyDescent="0.3">
      <c r="A929">
        <v>20000</v>
      </c>
      <c r="B929" t="s">
        <v>8221</v>
      </c>
    </row>
    <row r="930" spans="1:2" x14ac:dyDescent="0.3">
      <c r="A930">
        <v>14500</v>
      </c>
      <c r="B930" t="s">
        <v>8221</v>
      </c>
    </row>
    <row r="931" spans="1:2" x14ac:dyDescent="0.3">
      <c r="A931">
        <v>500</v>
      </c>
      <c r="B931" t="s">
        <v>8221</v>
      </c>
    </row>
    <row r="932" spans="1:2" x14ac:dyDescent="0.3">
      <c r="A932">
        <v>900</v>
      </c>
      <c r="B932" t="s">
        <v>8221</v>
      </c>
    </row>
    <row r="933" spans="1:2" x14ac:dyDescent="0.3">
      <c r="A933">
        <v>2000</v>
      </c>
      <c r="B933" t="s">
        <v>8221</v>
      </c>
    </row>
    <row r="934" spans="1:2" x14ac:dyDescent="0.3">
      <c r="A934">
        <v>9500</v>
      </c>
      <c r="B934" t="s">
        <v>8221</v>
      </c>
    </row>
    <row r="935" spans="1:2" x14ac:dyDescent="0.3">
      <c r="A935">
        <v>2000</v>
      </c>
      <c r="B935" t="s">
        <v>8221</v>
      </c>
    </row>
    <row r="936" spans="1:2" x14ac:dyDescent="0.3">
      <c r="A936">
        <v>5000</v>
      </c>
      <c r="B936" t="s">
        <v>8221</v>
      </c>
    </row>
    <row r="937" spans="1:2" x14ac:dyDescent="0.3">
      <c r="A937">
        <v>3500</v>
      </c>
      <c r="B937" t="s">
        <v>8221</v>
      </c>
    </row>
    <row r="938" spans="1:2" x14ac:dyDescent="0.3">
      <c r="A938">
        <v>1400</v>
      </c>
      <c r="B938" t="s">
        <v>8221</v>
      </c>
    </row>
    <row r="939" spans="1:2" x14ac:dyDescent="0.3">
      <c r="A939">
        <v>3500</v>
      </c>
      <c r="B939" t="s">
        <v>8221</v>
      </c>
    </row>
    <row r="940" spans="1:2" x14ac:dyDescent="0.3">
      <c r="A940">
        <v>7000</v>
      </c>
      <c r="B940" t="s">
        <v>8221</v>
      </c>
    </row>
    <row r="941" spans="1:2" x14ac:dyDescent="0.3">
      <c r="A941">
        <v>2750</v>
      </c>
      <c r="B941" t="s">
        <v>8221</v>
      </c>
    </row>
    <row r="942" spans="1:2" x14ac:dyDescent="0.3">
      <c r="A942">
        <v>9000</v>
      </c>
      <c r="B942" t="s">
        <v>8221</v>
      </c>
    </row>
    <row r="943" spans="1:2" x14ac:dyDescent="0.3">
      <c r="A943">
        <v>50000</v>
      </c>
      <c r="B943" t="s">
        <v>8221</v>
      </c>
    </row>
    <row r="944" spans="1:2" x14ac:dyDescent="0.3">
      <c r="A944">
        <v>7500</v>
      </c>
      <c r="B944" t="s">
        <v>8221</v>
      </c>
    </row>
    <row r="945" spans="1:2" x14ac:dyDescent="0.3">
      <c r="A945">
        <v>3000</v>
      </c>
      <c r="B945" t="s">
        <v>8221</v>
      </c>
    </row>
    <row r="946" spans="1:2" x14ac:dyDescent="0.3">
      <c r="A946">
        <v>50000</v>
      </c>
      <c r="B946" t="s">
        <v>8221</v>
      </c>
    </row>
    <row r="947" spans="1:2" x14ac:dyDescent="0.3">
      <c r="A947">
        <v>100000</v>
      </c>
      <c r="B947" t="s">
        <v>8221</v>
      </c>
    </row>
    <row r="948" spans="1:2" x14ac:dyDescent="0.3">
      <c r="A948">
        <v>15000</v>
      </c>
      <c r="B948" t="s">
        <v>8221</v>
      </c>
    </row>
    <row r="949" spans="1:2" x14ac:dyDescent="0.3">
      <c r="A949">
        <v>850</v>
      </c>
      <c r="B949" t="s">
        <v>8221</v>
      </c>
    </row>
    <row r="950" spans="1:2" x14ac:dyDescent="0.3">
      <c r="A950">
        <v>4000</v>
      </c>
      <c r="B950" t="s">
        <v>8221</v>
      </c>
    </row>
    <row r="951" spans="1:2" x14ac:dyDescent="0.3">
      <c r="A951">
        <v>20000</v>
      </c>
      <c r="B951" t="s">
        <v>8221</v>
      </c>
    </row>
    <row r="952" spans="1:2" x14ac:dyDescent="0.3">
      <c r="A952">
        <v>5000</v>
      </c>
      <c r="B952" t="s">
        <v>8221</v>
      </c>
    </row>
    <row r="953" spans="1:2" x14ac:dyDescent="0.3">
      <c r="A953">
        <v>50000</v>
      </c>
      <c r="B953" t="s">
        <v>8221</v>
      </c>
    </row>
    <row r="954" spans="1:2" x14ac:dyDescent="0.3">
      <c r="A954">
        <v>49000</v>
      </c>
      <c r="B954" t="s">
        <v>8221</v>
      </c>
    </row>
    <row r="955" spans="1:2" x14ac:dyDescent="0.3">
      <c r="A955">
        <v>15000</v>
      </c>
      <c r="B955" t="s">
        <v>8221</v>
      </c>
    </row>
    <row r="956" spans="1:2" x14ac:dyDescent="0.3">
      <c r="A956">
        <v>15000</v>
      </c>
      <c r="B956" t="s">
        <v>8221</v>
      </c>
    </row>
    <row r="957" spans="1:2" x14ac:dyDescent="0.3">
      <c r="A957">
        <v>300000</v>
      </c>
      <c r="B957" t="s">
        <v>8221</v>
      </c>
    </row>
    <row r="958" spans="1:2" x14ac:dyDescent="0.3">
      <c r="A958">
        <v>50000</v>
      </c>
      <c r="B958" t="s">
        <v>8221</v>
      </c>
    </row>
    <row r="959" spans="1:2" x14ac:dyDescent="0.3">
      <c r="A959">
        <v>12000</v>
      </c>
      <c r="B959" t="s">
        <v>8221</v>
      </c>
    </row>
    <row r="960" spans="1:2" x14ac:dyDescent="0.3">
      <c r="A960">
        <v>7777</v>
      </c>
      <c r="B960" t="s">
        <v>8221</v>
      </c>
    </row>
    <row r="961" spans="1:2" x14ac:dyDescent="0.3">
      <c r="A961">
        <v>50000</v>
      </c>
      <c r="B961" t="s">
        <v>8221</v>
      </c>
    </row>
    <row r="962" spans="1:2" x14ac:dyDescent="0.3">
      <c r="A962">
        <v>55650</v>
      </c>
      <c r="B962" t="s">
        <v>8221</v>
      </c>
    </row>
    <row r="963" spans="1:2" x14ac:dyDescent="0.3">
      <c r="A963">
        <v>95000</v>
      </c>
      <c r="B963" t="s">
        <v>8221</v>
      </c>
    </row>
    <row r="964" spans="1:2" x14ac:dyDescent="0.3">
      <c r="A964">
        <v>2500</v>
      </c>
      <c r="B964" t="s">
        <v>8221</v>
      </c>
    </row>
    <row r="965" spans="1:2" x14ac:dyDescent="0.3">
      <c r="A965">
        <v>35000</v>
      </c>
      <c r="B965" t="s">
        <v>8221</v>
      </c>
    </row>
    <row r="966" spans="1:2" x14ac:dyDescent="0.3">
      <c r="A966">
        <v>110000</v>
      </c>
      <c r="B966" t="s">
        <v>8221</v>
      </c>
    </row>
    <row r="967" spans="1:2" x14ac:dyDescent="0.3">
      <c r="A967">
        <v>25000</v>
      </c>
      <c r="B967" t="s">
        <v>8221</v>
      </c>
    </row>
    <row r="968" spans="1:2" x14ac:dyDescent="0.3">
      <c r="A968">
        <v>12000</v>
      </c>
      <c r="B968" t="s">
        <v>8221</v>
      </c>
    </row>
    <row r="969" spans="1:2" x14ac:dyDescent="0.3">
      <c r="A969">
        <v>20000</v>
      </c>
      <c r="B969" t="s">
        <v>8221</v>
      </c>
    </row>
    <row r="970" spans="1:2" x14ac:dyDescent="0.3">
      <c r="A970">
        <v>8000</v>
      </c>
      <c r="B970" t="s">
        <v>8221</v>
      </c>
    </row>
    <row r="971" spans="1:2" x14ac:dyDescent="0.3">
      <c r="A971">
        <v>30000</v>
      </c>
      <c r="B971" t="s">
        <v>8221</v>
      </c>
    </row>
    <row r="972" spans="1:2" x14ac:dyDescent="0.3">
      <c r="A972">
        <v>5000</v>
      </c>
      <c r="B972" t="s">
        <v>8221</v>
      </c>
    </row>
    <row r="973" spans="1:2" x14ac:dyDescent="0.3">
      <c r="A973">
        <v>100000</v>
      </c>
      <c r="B973" t="s">
        <v>8221</v>
      </c>
    </row>
    <row r="974" spans="1:2" x14ac:dyDescent="0.3">
      <c r="A974">
        <v>20000</v>
      </c>
      <c r="B974" t="s">
        <v>8221</v>
      </c>
    </row>
    <row r="975" spans="1:2" x14ac:dyDescent="0.3">
      <c r="A975">
        <v>20000</v>
      </c>
      <c r="B975" t="s">
        <v>8221</v>
      </c>
    </row>
    <row r="976" spans="1:2" x14ac:dyDescent="0.3">
      <c r="A976">
        <v>50000</v>
      </c>
      <c r="B976" t="s">
        <v>8221</v>
      </c>
    </row>
    <row r="977" spans="1:2" x14ac:dyDescent="0.3">
      <c r="A977">
        <v>100000</v>
      </c>
      <c r="B977" t="s">
        <v>8221</v>
      </c>
    </row>
    <row r="978" spans="1:2" x14ac:dyDescent="0.3">
      <c r="A978">
        <v>150000</v>
      </c>
      <c r="B978" t="s">
        <v>8221</v>
      </c>
    </row>
    <row r="979" spans="1:2" x14ac:dyDescent="0.3">
      <c r="A979">
        <v>2700</v>
      </c>
      <c r="B979" t="s">
        <v>8221</v>
      </c>
    </row>
    <row r="980" spans="1:2" x14ac:dyDescent="0.3">
      <c r="A980">
        <v>172889</v>
      </c>
      <c r="B980" t="s">
        <v>8221</v>
      </c>
    </row>
    <row r="981" spans="1:2" x14ac:dyDescent="0.3">
      <c r="A981">
        <v>35000</v>
      </c>
      <c r="B981" t="s">
        <v>8221</v>
      </c>
    </row>
    <row r="982" spans="1:2" x14ac:dyDescent="0.3">
      <c r="A982">
        <v>10000</v>
      </c>
      <c r="B982" t="s">
        <v>8221</v>
      </c>
    </row>
    <row r="983" spans="1:2" x14ac:dyDescent="0.3">
      <c r="A983">
        <v>88888</v>
      </c>
      <c r="B983" t="s">
        <v>8221</v>
      </c>
    </row>
    <row r="984" spans="1:2" x14ac:dyDescent="0.3">
      <c r="A984">
        <v>17500</v>
      </c>
      <c r="B984" t="s">
        <v>8221</v>
      </c>
    </row>
    <row r="985" spans="1:2" x14ac:dyDescent="0.3">
      <c r="A985">
        <v>104219</v>
      </c>
      <c r="B985" t="s">
        <v>8221</v>
      </c>
    </row>
    <row r="986" spans="1:2" x14ac:dyDescent="0.3">
      <c r="A986">
        <v>10000</v>
      </c>
      <c r="B986" t="s">
        <v>8221</v>
      </c>
    </row>
    <row r="987" spans="1:2" x14ac:dyDescent="0.3">
      <c r="A987">
        <v>30000</v>
      </c>
      <c r="B987" t="s">
        <v>8221</v>
      </c>
    </row>
    <row r="988" spans="1:2" x14ac:dyDescent="0.3">
      <c r="A988">
        <v>20000</v>
      </c>
      <c r="B988" t="s">
        <v>8221</v>
      </c>
    </row>
    <row r="989" spans="1:2" x14ac:dyDescent="0.3">
      <c r="A989">
        <v>50000</v>
      </c>
      <c r="B989" t="s">
        <v>8221</v>
      </c>
    </row>
    <row r="990" spans="1:2" x14ac:dyDescent="0.3">
      <c r="A990">
        <v>5000</v>
      </c>
      <c r="B990" t="s">
        <v>8221</v>
      </c>
    </row>
    <row r="991" spans="1:2" x14ac:dyDescent="0.3">
      <c r="A991">
        <v>10000</v>
      </c>
      <c r="B991" t="s">
        <v>8221</v>
      </c>
    </row>
    <row r="992" spans="1:2" x14ac:dyDescent="0.3">
      <c r="A992">
        <v>25000</v>
      </c>
      <c r="B992" t="s">
        <v>8221</v>
      </c>
    </row>
    <row r="993" spans="1:2" x14ac:dyDescent="0.3">
      <c r="A993">
        <v>5000</v>
      </c>
      <c r="B993" t="s">
        <v>8221</v>
      </c>
    </row>
    <row r="994" spans="1:2" x14ac:dyDescent="0.3">
      <c r="A994">
        <v>100000</v>
      </c>
      <c r="B994" t="s">
        <v>8221</v>
      </c>
    </row>
    <row r="995" spans="1:2" x14ac:dyDescent="0.3">
      <c r="A995">
        <v>70000</v>
      </c>
      <c r="B995" t="s">
        <v>8221</v>
      </c>
    </row>
    <row r="996" spans="1:2" x14ac:dyDescent="0.3">
      <c r="A996">
        <v>200000</v>
      </c>
      <c r="B996" t="s">
        <v>8221</v>
      </c>
    </row>
    <row r="997" spans="1:2" x14ac:dyDescent="0.3">
      <c r="A997">
        <v>10000</v>
      </c>
      <c r="B997" t="s">
        <v>8221</v>
      </c>
    </row>
    <row r="998" spans="1:2" x14ac:dyDescent="0.3">
      <c r="A998">
        <v>4000</v>
      </c>
      <c r="B998" t="s">
        <v>8221</v>
      </c>
    </row>
    <row r="999" spans="1:2" x14ac:dyDescent="0.3">
      <c r="A999">
        <v>5000</v>
      </c>
      <c r="B999" t="s">
        <v>8221</v>
      </c>
    </row>
    <row r="1000" spans="1:2" x14ac:dyDescent="0.3">
      <c r="A1000">
        <v>60000</v>
      </c>
      <c r="B1000" t="s">
        <v>8221</v>
      </c>
    </row>
    <row r="1001" spans="1:2" x14ac:dyDescent="0.3">
      <c r="A1001">
        <v>150000</v>
      </c>
      <c r="B1001" t="s">
        <v>8221</v>
      </c>
    </row>
    <row r="1002" spans="1:2" x14ac:dyDescent="0.3">
      <c r="A1002">
        <v>894700</v>
      </c>
      <c r="B1002" t="s">
        <v>8220</v>
      </c>
    </row>
    <row r="1003" spans="1:2" x14ac:dyDescent="0.3">
      <c r="A1003">
        <v>5000</v>
      </c>
      <c r="B1003" t="s">
        <v>8220</v>
      </c>
    </row>
    <row r="1004" spans="1:2" x14ac:dyDescent="0.3">
      <c r="A1004">
        <v>9999</v>
      </c>
      <c r="B1004" t="s">
        <v>8220</v>
      </c>
    </row>
    <row r="1005" spans="1:2" x14ac:dyDescent="0.3">
      <c r="A1005">
        <v>20000</v>
      </c>
      <c r="B1005" t="s">
        <v>8220</v>
      </c>
    </row>
    <row r="1006" spans="1:2" x14ac:dyDescent="0.3">
      <c r="A1006">
        <v>25000</v>
      </c>
      <c r="B1006" t="s">
        <v>8220</v>
      </c>
    </row>
    <row r="1007" spans="1:2" x14ac:dyDescent="0.3">
      <c r="A1007">
        <v>200000</v>
      </c>
      <c r="B1007" t="s">
        <v>8220</v>
      </c>
    </row>
    <row r="1008" spans="1:2" x14ac:dyDescent="0.3">
      <c r="A1008">
        <v>4000</v>
      </c>
      <c r="B1008" t="s">
        <v>8220</v>
      </c>
    </row>
    <row r="1009" spans="1:2" x14ac:dyDescent="0.3">
      <c r="A1009">
        <v>30000</v>
      </c>
      <c r="B1009" t="s">
        <v>8220</v>
      </c>
    </row>
    <row r="1010" spans="1:2" x14ac:dyDescent="0.3">
      <c r="A1010">
        <v>93500</v>
      </c>
      <c r="B1010" t="s">
        <v>8220</v>
      </c>
    </row>
    <row r="1011" spans="1:2" x14ac:dyDescent="0.3">
      <c r="A1011">
        <v>50000</v>
      </c>
      <c r="B1011" t="s">
        <v>8220</v>
      </c>
    </row>
    <row r="1012" spans="1:2" x14ac:dyDescent="0.3">
      <c r="A1012">
        <v>115250</v>
      </c>
      <c r="B1012" t="s">
        <v>8220</v>
      </c>
    </row>
    <row r="1013" spans="1:2" x14ac:dyDescent="0.3">
      <c r="A1013">
        <v>20000</v>
      </c>
      <c r="B1013" t="s">
        <v>8220</v>
      </c>
    </row>
    <row r="1014" spans="1:2" x14ac:dyDescent="0.3">
      <c r="A1014">
        <v>5000</v>
      </c>
      <c r="B1014" t="s">
        <v>8220</v>
      </c>
    </row>
    <row r="1015" spans="1:2" x14ac:dyDescent="0.3">
      <c r="A1015">
        <v>25000</v>
      </c>
      <c r="B1015" t="s">
        <v>8220</v>
      </c>
    </row>
    <row r="1016" spans="1:2" x14ac:dyDescent="0.3">
      <c r="A1016">
        <v>10000</v>
      </c>
      <c r="B1016" t="s">
        <v>8220</v>
      </c>
    </row>
    <row r="1017" spans="1:2" x14ac:dyDescent="0.3">
      <c r="A1017">
        <v>9000</v>
      </c>
      <c r="B1017" t="s">
        <v>8220</v>
      </c>
    </row>
    <row r="1018" spans="1:2" x14ac:dyDescent="0.3">
      <c r="A1018">
        <v>100000</v>
      </c>
      <c r="B1018" t="s">
        <v>8220</v>
      </c>
    </row>
    <row r="1019" spans="1:2" x14ac:dyDescent="0.3">
      <c r="A1019">
        <v>250000</v>
      </c>
      <c r="B1019" t="s">
        <v>8220</v>
      </c>
    </row>
    <row r="1020" spans="1:2" x14ac:dyDescent="0.3">
      <c r="A1020">
        <v>20000</v>
      </c>
      <c r="B1020" t="s">
        <v>8220</v>
      </c>
    </row>
    <row r="1021" spans="1:2" x14ac:dyDescent="0.3">
      <c r="A1021">
        <v>45000</v>
      </c>
      <c r="B1021" t="s">
        <v>8220</v>
      </c>
    </row>
    <row r="1022" spans="1:2" x14ac:dyDescent="0.3">
      <c r="A1022">
        <v>1550</v>
      </c>
      <c r="B1022" t="s">
        <v>8219</v>
      </c>
    </row>
    <row r="1023" spans="1:2" x14ac:dyDescent="0.3">
      <c r="A1023">
        <v>3000</v>
      </c>
      <c r="B1023" t="s">
        <v>8219</v>
      </c>
    </row>
    <row r="1024" spans="1:2" x14ac:dyDescent="0.3">
      <c r="A1024">
        <v>2000</v>
      </c>
      <c r="B1024" t="s">
        <v>8219</v>
      </c>
    </row>
    <row r="1025" spans="1:2" x14ac:dyDescent="0.3">
      <c r="A1025">
        <v>2000</v>
      </c>
      <c r="B1025" t="s">
        <v>8219</v>
      </c>
    </row>
    <row r="1026" spans="1:2" x14ac:dyDescent="0.3">
      <c r="A1026">
        <v>20000</v>
      </c>
      <c r="B1026" t="s">
        <v>8219</v>
      </c>
    </row>
    <row r="1027" spans="1:2" x14ac:dyDescent="0.3">
      <c r="A1027">
        <v>70000</v>
      </c>
      <c r="B1027" t="s">
        <v>8219</v>
      </c>
    </row>
    <row r="1028" spans="1:2" x14ac:dyDescent="0.3">
      <c r="A1028">
        <v>7000</v>
      </c>
      <c r="B1028" t="s">
        <v>8219</v>
      </c>
    </row>
    <row r="1029" spans="1:2" x14ac:dyDescent="0.3">
      <c r="A1029">
        <v>7501</v>
      </c>
      <c r="B1029" t="s">
        <v>8219</v>
      </c>
    </row>
    <row r="1030" spans="1:2" x14ac:dyDescent="0.3">
      <c r="A1030">
        <v>10000</v>
      </c>
      <c r="B1030" t="s">
        <v>8219</v>
      </c>
    </row>
    <row r="1031" spans="1:2" x14ac:dyDescent="0.3">
      <c r="A1031">
        <v>10000</v>
      </c>
      <c r="B1031" t="s">
        <v>8219</v>
      </c>
    </row>
    <row r="1032" spans="1:2" x14ac:dyDescent="0.3">
      <c r="A1032">
        <v>2000</v>
      </c>
      <c r="B1032" t="s">
        <v>8219</v>
      </c>
    </row>
    <row r="1033" spans="1:2" x14ac:dyDescent="0.3">
      <c r="A1033">
        <v>10000</v>
      </c>
      <c r="B1033" t="s">
        <v>8219</v>
      </c>
    </row>
    <row r="1034" spans="1:2" x14ac:dyDescent="0.3">
      <c r="A1034">
        <v>5400</v>
      </c>
      <c r="B1034" t="s">
        <v>8219</v>
      </c>
    </row>
    <row r="1035" spans="1:2" x14ac:dyDescent="0.3">
      <c r="A1035">
        <v>1328</v>
      </c>
      <c r="B1035" t="s">
        <v>8219</v>
      </c>
    </row>
    <row r="1036" spans="1:2" x14ac:dyDescent="0.3">
      <c r="A1036">
        <v>5000</v>
      </c>
      <c r="B1036" t="s">
        <v>8219</v>
      </c>
    </row>
    <row r="1037" spans="1:2" x14ac:dyDescent="0.3">
      <c r="A1037">
        <v>4600</v>
      </c>
      <c r="B1037" t="s">
        <v>8219</v>
      </c>
    </row>
    <row r="1038" spans="1:2" x14ac:dyDescent="0.3">
      <c r="A1038">
        <v>4500</v>
      </c>
      <c r="B1038" t="s">
        <v>8219</v>
      </c>
    </row>
    <row r="1039" spans="1:2" x14ac:dyDescent="0.3">
      <c r="A1039">
        <v>1000</v>
      </c>
      <c r="B1039" t="s">
        <v>8219</v>
      </c>
    </row>
    <row r="1040" spans="1:2" x14ac:dyDescent="0.3">
      <c r="A1040">
        <v>1500</v>
      </c>
      <c r="B1040" t="s">
        <v>8219</v>
      </c>
    </row>
    <row r="1041" spans="1:2" x14ac:dyDescent="0.3">
      <c r="A1041">
        <v>500</v>
      </c>
      <c r="B1041" t="s">
        <v>8219</v>
      </c>
    </row>
    <row r="1042" spans="1:2" x14ac:dyDescent="0.3">
      <c r="A1042">
        <v>85000</v>
      </c>
      <c r="B1042" t="s">
        <v>8220</v>
      </c>
    </row>
    <row r="1043" spans="1:2" x14ac:dyDescent="0.3">
      <c r="A1043">
        <v>50</v>
      </c>
      <c r="B1043" t="s">
        <v>8220</v>
      </c>
    </row>
    <row r="1044" spans="1:2" x14ac:dyDescent="0.3">
      <c r="A1044">
        <v>650</v>
      </c>
      <c r="B1044" t="s">
        <v>8220</v>
      </c>
    </row>
    <row r="1045" spans="1:2" x14ac:dyDescent="0.3">
      <c r="A1045">
        <v>100000</v>
      </c>
      <c r="B1045" t="s">
        <v>8220</v>
      </c>
    </row>
    <row r="1046" spans="1:2" x14ac:dyDescent="0.3">
      <c r="A1046">
        <v>7000</v>
      </c>
      <c r="B1046" t="s">
        <v>8220</v>
      </c>
    </row>
    <row r="1047" spans="1:2" x14ac:dyDescent="0.3">
      <c r="A1047">
        <v>10000</v>
      </c>
      <c r="B1047" t="s">
        <v>8220</v>
      </c>
    </row>
    <row r="1048" spans="1:2" x14ac:dyDescent="0.3">
      <c r="A1048">
        <v>3000</v>
      </c>
      <c r="B1048" t="s">
        <v>8220</v>
      </c>
    </row>
    <row r="1049" spans="1:2" x14ac:dyDescent="0.3">
      <c r="A1049">
        <v>2000</v>
      </c>
      <c r="B1049" t="s">
        <v>8220</v>
      </c>
    </row>
    <row r="1050" spans="1:2" x14ac:dyDescent="0.3">
      <c r="A1050">
        <v>15000</v>
      </c>
      <c r="B1050" t="s">
        <v>8220</v>
      </c>
    </row>
    <row r="1051" spans="1:2" x14ac:dyDescent="0.3">
      <c r="A1051">
        <v>12000</v>
      </c>
      <c r="B1051" t="s">
        <v>8220</v>
      </c>
    </row>
    <row r="1052" spans="1:2" x14ac:dyDescent="0.3">
      <c r="A1052">
        <v>2500</v>
      </c>
      <c r="B1052" t="s">
        <v>8220</v>
      </c>
    </row>
    <row r="1053" spans="1:2" x14ac:dyDescent="0.3">
      <c r="A1053">
        <v>500</v>
      </c>
      <c r="B1053" t="s">
        <v>8220</v>
      </c>
    </row>
    <row r="1054" spans="1:2" x14ac:dyDescent="0.3">
      <c r="A1054">
        <v>4336</v>
      </c>
      <c r="B1054" t="s">
        <v>8220</v>
      </c>
    </row>
    <row r="1055" spans="1:2" x14ac:dyDescent="0.3">
      <c r="A1055">
        <v>1500</v>
      </c>
      <c r="B1055" t="s">
        <v>8220</v>
      </c>
    </row>
    <row r="1056" spans="1:2" x14ac:dyDescent="0.3">
      <c r="A1056">
        <v>2500</v>
      </c>
      <c r="B1056" t="s">
        <v>8220</v>
      </c>
    </row>
    <row r="1057" spans="1:2" x14ac:dyDescent="0.3">
      <c r="A1057">
        <v>3500</v>
      </c>
      <c r="B1057" t="s">
        <v>8220</v>
      </c>
    </row>
    <row r="1058" spans="1:2" x14ac:dyDescent="0.3">
      <c r="A1058">
        <v>10000</v>
      </c>
      <c r="B1058" t="s">
        <v>8220</v>
      </c>
    </row>
    <row r="1059" spans="1:2" x14ac:dyDescent="0.3">
      <c r="A1059">
        <v>10000</v>
      </c>
      <c r="B1059" t="s">
        <v>8220</v>
      </c>
    </row>
    <row r="1060" spans="1:2" x14ac:dyDescent="0.3">
      <c r="A1060">
        <v>40000</v>
      </c>
      <c r="B1060" t="s">
        <v>8220</v>
      </c>
    </row>
    <row r="1061" spans="1:2" x14ac:dyDescent="0.3">
      <c r="A1061">
        <v>1100</v>
      </c>
      <c r="B1061" t="s">
        <v>8220</v>
      </c>
    </row>
    <row r="1062" spans="1:2" x14ac:dyDescent="0.3">
      <c r="A1062">
        <v>5000</v>
      </c>
      <c r="B1062" t="s">
        <v>8220</v>
      </c>
    </row>
    <row r="1063" spans="1:2" x14ac:dyDescent="0.3">
      <c r="A1063">
        <v>4000</v>
      </c>
      <c r="B1063" t="s">
        <v>8220</v>
      </c>
    </row>
    <row r="1064" spans="1:2" x14ac:dyDescent="0.3">
      <c r="A1064">
        <v>199</v>
      </c>
      <c r="B1064" t="s">
        <v>8220</v>
      </c>
    </row>
    <row r="1065" spans="1:2" x14ac:dyDescent="0.3">
      <c r="A1065">
        <v>1000</v>
      </c>
      <c r="B1065" t="s">
        <v>8220</v>
      </c>
    </row>
    <row r="1066" spans="1:2" x14ac:dyDescent="0.3">
      <c r="A1066">
        <v>90000</v>
      </c>
      <c r="B1066" t="s">
        <v>8221</v>
      </c>
    </row>
    <row r="1067" spans="1:2" x14ac:dyDescent="0.3">
      <c r="A1067">
        <v>3000</v>
      </c>
      <c r="B1067" t="s">
        <v>8221</v>
      </c>
    </row>
    <row r="1068" spans="1:2" x14ac:dyDescent="0.3">
      <c r="A1068">
        <v>150000</v>
      </c>
      <c r="B1068" t="s">
        <v>8221</v>
      </c>
    </row>
    <row r="1069" spans="1:2" x14ac:dyDescent="0.3">
      <c r="A1069">
        <v>500</v>
      </c>
      <c r="B1069" t="s">
        <v>8221</v>
      </c>
    </row>
    <row r="1070" spans="1:2" x14ac:dyDescent="0.3">
      <c r="A1070">
        <v>30000</v>
      </c>
      <c r="B1070" t="s">
        <v>8221</v>
      </c>
    </row>
    <row r="1071" spans="1:2" x14ac:dyDescent="0.3">
      <c r="A1071">
        <v>2200</v>
      </c>
      <c r="B1071" t="s">
        <v>8221</v>
      </c>
    </row>
    <row r="1072" spans="1:2" x14ac:dyDescent="0.3">
      <c r="A1072">
        <v>10000</v>
      </c>
      <c r="B1072" t="s">
        <v>8221</v>
      </c>
    </row>
    <row r="1073" spans="1:2" x14ac:dyDescent="0.3">
      <c r="A1073">
        <v>100</v>
      </c>
      <c r="B1073" t="s">
        <v>8221</v>
      </c>
    </row>
    <row r="1074" spans="1:2" x14ac:dyDescent="0.3">
      <c r="A1074">
        <v>75000</v>
      </c>
      <c r="B1074" t="s">
        <v>8221</v>
      </c>
    </row>
    <row r="1075" spans="1:2" x14ac:dyDescent="0.3">
      <c r="A1075">
        <v>750</v>
      </c>
      <c r="B1075" t="s">
        <v>8221</v>
      </c>
    </row>
    <row r="1076" spans="1:2" x14ac:dyDescent="0.3">
      <c r="A1076">
        <v>54000</v>
      </c>
      <c r="B1076" t="s">
        <v>8221</v>
      </c>
    </row>
    <row r="1077" spans="1:2" x14ac:dyDescent="0.3">
      <c r="A1077">
        <v>1000</v>
      </c>
      <c r="B1077" t="s">
        <v>8221</v>
      </c>
    </row>
    <row r="1078" spans="1:2" x14ac:dyDescent="0.3">
      <c r="A1078">
        <v>75000</v>
      </c>
      <c r="B1078" t="s">
        <v>8221</v>
      </c>
    </row>
    <row r="1079" spans="1:2" x14ac:dyDescent="0.3">
      <c r="A1079">
        <v>25000</v>
      </c>
      <c r="B1079" t="s">
        <v>8221</v>
      </c>
    </row>
    <row r="1080" spans="1:2" x14ac:dyDescent="0.3">
      <c r="A1080">
        <v>600</v>
      </c>
      <c r="B1080" t="s">
        <v>8221</v>
      </c>
    </row>
    <row r="1081" spans="1:2" x14ac:dyDescent="0.3">
      <c r="A1081">
        <v>26000</v>
      </c>
      <c r="B1081" t="s">
        <v>8221</v>
      </c>
    </row>
    <row r="1082" spans="1:2" x14ac:dyDescent="0.3">
      <c r="A1082">
        <v>20000</v>
      </c>
      <c r="B1082" t="s">
        <v>8221</v>
      </c>
    </row>
    <row r="1083" spans="1:2" x14ac:dyDescent="0.3">
      <c r="A1083">
        <v>68000</v>
      </c>
      <c r="B1083" t="s">
        <v>8221</v>
      </c>
    </row>
    <row r="1084" spans="1:2" x14ac:dyDescent="0.3">
      <c r="A1084">
        <v>10000</v>
      </c>
      <c r="B1084" t="s">
        <v>8221</v>
      </c>
    </row>
    <row r="1085" spans="1:2" x14ac:dyDescent="0.3">
      <c r="A1085">
        <v>50000</v>
      </c>
      <c r="B1085" t="s">
        <v>8221</v>
      </c>
    </row>
    <row r="1086" spans="1:2" x14ac:dyDescent="0.3">
      <c r="A1086">
        <v>550</v>
      </c>
      <c r="B1086" t="s">
        <v>8221</v>
      </c>
    </row>
    <row r="1087" spans="1:2" x14ac:dyDescent="0.3">
      <c r="A1087">
        <v>30000</v>
      </c>
      <c r="B1087" t="s">
        <v>8221</v>
      </c>
    </row>
    <row r="1088" spans="1:2" x14ac:dyDescent="0.3">
      <c r="A1088">
        <v>18000</v>
      </c>
      <c r="B1088" t="s">
        <v>8221</v>
      </c>
    </row>
    <row r="1089" spans="1:2" x14ac:dyDescent="0.3">
      <c r="A1089">
        <v>1100</v>
      </c>
      <c r="B1089" t="s">
        <v>8221</v>
      </c>
    </row>
    <row r="1090" spans="1:2" x14ac:dyDescent="0.3">
      <c r="A1090">
        <v>45000</v>
      </c>
      <c r="B1090" t="s">
        <v>8221</v>
      </c>
    </row>
    <row r="1091" spans="1:2" x14ac:dyDescent="0.3">
      <c r="A1091">
        <v>15000</v>
      </c>
      <c r="B1091" t="s">
        <v>8221</v>
      </c>
    </row>
    <row r="1092" spans="1:2" x14ac:dyDescent="0.3">
      <c r="A1092">
        <v>12999</v>
      </c>
      <c r="B1092" t="s">
        <v>8221</v>
      </c>
    </row>
    <row r="1093" spans="1:2" x14ac:dyDescent="0.3">
      <c r="A1093">
        <v>200</v>
      </c>
      <c r="B1093" t="s">
        <v>8221</v>
      </c>
    </row>
    <row r="1094" spans="1:2" x14ac:dyDescent="0.3">
      <c r="A1094">
        <v>2000</v>
      </c>
      <c r="B1094" t="s">
        <v>8221</v>
      </c>
    </row>
    <row r="1095" spans="1:2" x14ac:dyDescent="0.3">
      <c r="A1095">
        <v>300</v>
      </c>
      <c r="B1095" t="s">
        <v>8221</v>
      </c>
    </row>
    <row r="1096" spans="1:2" x14ac:dyDescent="0.3">
      <c r="A1096">
        <v>18000</v>
      </c>
      <c r="B1096" t="s">
        <v>8221</v>
      </c>
    </row>
    <row r="1097" spans="1:2" x14ac:dyDescent="0.3">
      <c r="A1097">
        <v>500000</v>
      </c>
      <c r="B1097" t="s">
        <v>8221</v>
      </c>
    </row>
    <row r="1098" spans="1:2" x14ac:dyDescent="0.3">
      <c r="A1098">
        <v>12000</v>
      </c>
      <c r="B1098" t="s">
        <v>8221</v>
      </c>
    </row>
    <row r="1099" spans="1:2" x14ac:dyDescent="0.3">
      <c r="A1099">
        <v>100000</v>
      </c>
      <c r="B1099" t="s">
        <v>8221</v>
      </c>
    </row>
    <row r="1100" spans="1:2" x14ac:dyDescent="0.3">
      <c r="A1100">
        <v>25000</v>
      </c>
      <c r="B1100" t="s">
        <v>8221</v>
      </c>
    </row>
    <row r="1101" spans="1:2" x14ac:dyDescent="0.3">
      <c r="A1101">
        <v>5000</v>
      </c>
      <c r="B1101" t="s">
        <v>8221</v>
      </c>
    </row>
    <row r="1102" spans="1:2" x14ac:dyDescent="0.3">
      <c r="A1102">
        <v>4000</v>
      </c>
      <c r="B1102" t="s">
        <v>8221</v>
      </c>
    </row>
    <row r="1103" spans="1:2" x14ac:dyDescent="0.3">
      <c r="A1103">
        <v>100000</v>
      </c>
      <c r="B1103" t="s">
        <v>8221</v>
      </c>
    </row>
    <row r="1104" spans="1:2" x14ac:dyDescent="0.3">
      <c r="A1104">
        <v>8000</v>
      </c>
      <c r="B1104" t="s">
        <v>8221</v>
      </c>
    </row>
    <row r="1105" spans="1:2" x14ac:dyDescent="0.3">
      <c r="A1105">
        <v>15000</v>
      </c>
      <c r="B1105" t="s">
        <v>8221</v>
      </c>
    </row>
    <row r="1106" spans="1:2" x14ac:dyDescent="0.3">
      <c r="A1106">
        <v>60000</v>
      </c>
      <c r="B1106" t="s">
        <v>8221</v>
      </c>
    </row>
    <row r="1107" spans="1:2" x14ac:dyDescent="0.3">
      <c r="A1107">
        <v>900000</v>
      </c>
      <c r="B1107" t="s">
        <v>8221</v>
      </c>
    </row>
    <row r="1108" spans="1:2" x14ac:dyDescent="0.3">
      <c r="A1108">
        <v>400</v>
      </c>
      <c r="B1108" t="s">
        <v>8221</v>
      </c>
    </row>
    <row r="1109" spans="1:2" x14ac:dyDescent="0.3">
      <c r="A1109">
        <v>10000</v>
      </c>
      <c r="B1109" t="s">
        <v>8221</v>
      </c>
    </row>
    <row r="1110" spans="1:2" x14ac:dyDescent="0.3">
      <c r="A1110">
        <v>25000</v>
      </c>
      <c r="B1110" t="s">
        <v>8221</v>
      </c>
    </row>
    <row r="1111" spans="1:2" x14ac:dyDescent="0.3">
      <c r="A1111">
        <v>10000</v>
      </c>
      <c r="B1111" t="s">
        <v>8221</v>
      </c>
    </row>
    <row r="1112" spans="1:2" x14ac:dyDescent="0.3">
      <c r="A1112">
        <v>50000</v>
      </c>
      <c r="B1112" t="s">
        <v>8221</v>
      </c>
    </row>
    <row r="1113" spans="1:2" x14ac:dyDescent="0.3">
      <c r="A1113">
        <v>2500</v>
      </c>
      <c r="B1113" t="s">
        <v>8221</v>
      </c>
    </row>
    <row r="1114" spans="1:2" x14ac:dyDescent="0.3">
      <c r="A1114">
        <v>88000</v>
      </c>
      <c r="B1114" t="s">
        <v>8221</v>
      </c>
    </row>
    <row r="1115" spans="1:2" x14ac:dyDescent="0.3">
      <c r="A1115">
        <v>1000</v>
      </c>
      <c r="B1115" t="s">
        <v>8221</v>
      </c>
    </row>
    <row r="1116" spans="1:2" x14ac:dyDescent="0.3">
      <c r="A1116">
        <v>6000</v>
      </c>
      <c r="B1116" t="s">
        <v>8221</v>
      </c>
    </row>
    <row r="1117" spans="1:2" x14ac:dyDescent="0.3">
      <c r="A1117">
        <v>40000</v>
      </c>
      <c r="B1117" t="s">
        <v>8221</v>
      </c>
    </row>
    <row r="1118" spans="1:2" x14ac:dyDescent="0.3">
      <c r="A1118">
        <v>500000</v>
      </c>
      <c r="B1118" t="s">
        <v>8221</v>
      </c>
    </row>
    <row r="1119" spans="1:2" x14ac:dyDescent="0.3">
      <c r="A1119">
        <v>1000</v>
      </c>
      <c r="B1119" t="s">
        <v>8221</v>
      </c>
    </row>
    <row r="1120" spans="1:2" x14ac:dyDescent="0.3">
      <c r="A1120">
        <v>4500</v>
      </c>
      <c r="B1120" t="s">
        <v>8221</v>
      </c>
    </row>
    <row r="1121" spans="1:2" x14ac:dyDescent="0.3">
      <c r="A1121">
        <v>2100</v>
      </c>
      <c r="B1121" t="s">
        <v>8221</v>
      </c>
    </row>
    <row r="1122" spans="1:2" x14ac:dyDescent="0.3">
      <c r="A1122">
        <v>25000</v>
      </c>
      <c r="B1122" t="s">
        <v>8221</v>
      </c>
    </row>
    <row r="1123" spans="1:2" x14ac:dyDescent="0.3">
      <c r="A1123">
        <v>250000</v>
      </c>
      <c r="B1123" t="s">
        <v>8221</v>
      </c>
    </row>
    <row r="1124" spans="1:2" x14ac:dyDescent="0.3">
      <c r="A1124">
        <v>3200</v>
      </c>
      <c r="B1124" t="s">
        <v>8221</v>
      </c>
    </row>
    <row r="1125" spans="1:2" x14ac:dyDescent="0.3">
      <c r="A1125">
        <v>5000</v>
      </c>
      <c r="B1125" t="s">
        <v>8221</v>
      </c>
    </row>
    <row r="1126" spans="1:2" x14ac:dyDescent="0.3">
      <c r="A1126">
        <v>90000</v>
      </c>
      <c r="B1126" t="s">
        <v>8221</v>
      </c>
    </row>
    <row r="1127" spans="1:2" x14ac:dyDescent="0.3">
      <c r="A1127">
        <v>3000</v>
      </c>
      <c r="B1127" t="s">
        <v>8221</v>
      </c>
    </row>
    <row r="1128" spans="1:2" x14ac:dyDescent="0.3">
      <c r="A1128">
        <v>2000</v>
      </c>
      <c r="B1128" t="s">
        <v>8221</v>
      </c>
    </row>
    <row r="1129" spans="1:2" x14ac:dyDescent="0.3">
      <c r="A1129">
        <v>35000</v>
      </c>
      <c r="B1129" t="s">
        <v>8221</v>
      </c>
    </row>
    <row r="1130" spans="1:2" x14ac:dyDescent="0.3">
      <c r="A1130">
        <v>1000</v>
      </c>
      <c r="B1130" t="s">
        <v>8221</v>
      </c>
    </row>
    <row r="1131" spans="1:2" x14ac:dyDescent="0.3">
      <c r="A1131">
        <v>20000</v>
      </c>
      <c r="B1131" t="s">
        <v>8221</v>
      </c>
    </row>
    <row r="1132" spans="1:2" x14ac:dyDescent="0.3">
      <c r="A1132">
        <v>5000</v>
      </c>
      <c r="B1132" t="s">
        <v>8221</v>
      </c>
    </row>
    <row r="1133" spans="1:2" x14ac:dyDescent="0.3">
      <c r="A1133">
        <v>40000</v>
      </c>
      <c r="B1133" t="s">
        <v>8221</v>
      </c>
    </row>
    <row r="1134" spans="1:2" x14ac:dyDescent="0.3">
      <c r="A1134">
        <v>10000</v>
      </c>
      <c r="B1134" t="s">
        <v>8221</v>
      </c>
    </row>
    <row r="1135" spans="1:2" x14ac:dyDescent="0.3">
      <c r="A1135">
        <v>3000</v>
      </c>
      <c r="B1135" t="s">
        <v>8221</v>
      </c>
    </row>
    <row r="1136" spans="1:2" x14ac:dyDescent="0.3">
      <c r="A1136">
        <v>25000</v>
      </c>
      <c r="B1136" t="s">
        <v>8221</v>
      </c>
    </row>
    <row r="1137" spans="1:2" x14ac:dyDescent="0.3">
      <c r="A1137">
        <v>1000</v>
      </c>
      <c r="B1137" t="s">
        <v>8221</v>
      </c>
    </row>
    <row r="1138" spans="1:2" x14ac:dyDescent="0.3">
      <c r="A1138">
        <v>4190</v>
      </c>
      <c r="B1138" t="s">
        <v>8221</v>
      </c>
    </row>
    <row r="1139" spans="1:2" x14ac:dyDescent="0.3">
      <c r="A1139">
        <v>25000</v>
      </c>
      <c r="B1139" t="s">
        <v>8221</v>
      </c>
    </row>
    <row r="1140" spans="1:2" x14ac:dyDescent="0.3">
      <c r="A1140">
        <v>35000</v>
      </c>
      <c r="B1140" t="s">
        <v>8221</v>
      </c>
    </row>
    <row r="1141" spans="1:2" x14ac:dyDescent="0.3">
      <c r="A1141">
        <v>8000</v>
      </c>
      <c r="B1141" t="s">
        <v>8221</v>
      </c>
    </row>
    <row r="1142" spans="1:2" x14ac:dyDescent="0.3">
      <c r="A1142">
        <v>5000</v>
      </c>
      <c r="B1142" t="s">
        <v>8221</v>
      </c>
    </row>
    <row r="1143" spans="1:2" x14ac:dyDescent="0.3">
      <c r="A1143">
        <v>500</v>
      </c>
      <c r="B1143" t="s">
        <v>8221</v>
      </c>
    </row>
    <row r="1144" spans="1:2" x14ac:dyDescent="0.3">
      <c r="A1144">
        <v>4000</v>
      </c>
      <c r="B1144" t="s">
        <v>8221</v>
      </c>
    </row>
    <row r="1145" spans="1:2" x14ac:dyDescent="0.3">
      <c r="A1145">
        <v>45000</v>
      </c>
      <c r="B1145" t="s">
        <v>8221</v>
      </c>
    </row>
    <row r="1146" spans="1:2" x14ac:dyDescent="0.3">
      <c r="A1146">
        <v>9300</v>
      </c>
      <c r="B1146" t="s">
        <v>8221</v>
      </c>
    </row>
    <row r="1147" spans="1:2" x14ac:dyDescent="0.3">
      <c r="A1147">
        <v>80000</v>
      </c>
      <c r="B1147" t="s">
        <v>8221</v>
      </c>
    </row>
    <row r="1148" spans="1:2" x14ac:dyDescent="0.3">
      <c r="A1148">
        <v>6000</v>
      </c>
      <c r="B1148" t="s">
        <v>8221</v>
      </c>
    </row>
    <row r="1149" spans="1:2" x14ac:dyDescent="0.3">
      <c r="A1149">
        <v>25000</v>
      </c>
      <c r="B1149" t="s">
        <v>8221</v>
      </c>
    </row>
    <row r="1150" spans="1:2" x14ac:dyDescent="0.3">
      <c r="A1150">
        <v>15000</v>
      </c>
      <c r="B1150" t="s">
        <v>8221</v>
      </c>
    </row>
    <row r="1151" spans="1:2" x14ac:dyDescent="0.3">
      <c r="A1151">
        <v>50000</v>
      </c>
      <c r="B1151" t="s">
        <v>8221</v>
      </c>
    </row>
    <row r="1152" spans="1:2" x14ac:dyDescent="0.3">
      <c r="A1152">
        <v>2500</v>
      </c>
      <c r="B1152" t="s">
        <v>8221</v>
      </c>
    </row>
    <row r="1153" spans="1:2" x14ac:dyDescent="0.3">
      <c r="A1153">
        <v>25000</v>
      </c>
      <c r="B1153" t="s">
        <v>8221</v>
      </c>
    </row>
    <row r="1154" spans="1:2" x14ac:dyDescent="0.3">
      <c r="A1154">
        <v>16000</v>
      </c>
      <c r="B1154" t="s">
        <v>8221</v>
      </c>
    </row>
    <row r="1155" spans="1:2" x14ac:dyDescent="0.3">
      <c r="A1155">
        <v>8000</v>
      </c>
      <c r="B1155" t="s">
        <v>8221</v>
      </c>
    </row>
    <row r="1156" spans="1:2" x14ac:dyDescent="0.3">
      <c r="A1156">
        <v>5000</v>
      </c>
      <c r="B1156" t="s">
        <v>8221</v>
      </c>
    </row>
    <row r="1157" spans="1:2" x14ac:dyDescent="0.3">
      <c r="A1157">
        <v>25000</v>
      </c>
      <c r="B1157" t="s">
        <v>8221</v>
      </c>
    </row>
    <row r="1158" spans="1:2" x14ac:dyDescent="0.3">
      <c r="A1158">
        <v>6500</v>
      </c>
      <c r="B1158" t="s">
        <v>8221</v>
      </c>
    </row>
    <row r="1159" spans="1:2" x14ac:dyDescent="0.3">
      <c r="A1159">
        <v>10000</v>
      </c>
      <c r="B1159" t="s">
        <v>8221</v>
      </c>
    </row>
    <row r="1160" spans="1:2" x14ac:dyDescent="0.3">
      <c r="A1160">
        <v>7500</v>
      </c>
      <c r="B1160" t="s">
        <v>8221</v>
      </c>
    </row>
    <row r="1161" spans="1:2" x14ac:dyDescent="0.3">
      <c r="A1161">
        <v>6750</v>
      </c>
      <c r="B1161" t="s">
        <v>8221</v>
      </c>
    </row>
    <row r="1162" spans="1:2" x14ac:dyDescent="0.3">
      <c r="A1162">
        <v>30000</v>
      </c>
      <c r="B1162" t="s">
        <v>8221</v>
      </c>
    </row>
    <row r="1163" spans="1:2" x14ac:dyDescent="0.3">
      <c r="A1163">
        <v>18000</v>
      </c>
      <c r="B1163" t="s">
        <v>8221</v>
      </c>
    </row>
    <row r="1164" spans="1:2" x14ac:dyDescent="0.3">
      <c r="A1164">
        <v>60000</v>
      </c>
      <c r="B1164" t="s">
        <v>8221</v>
      </c>
    </row>
    <row r="1165" spans="1:2" x14ac:dyDescent="0.3">
      <c r="A1165">
        <v>5200</v>
      </c>
      <c r="B1165" t="s">
        <v>8221</v>
      </c>
    </row>
    <row r="1166" spans="1:2" x14ac:dyDescent="0.3">
      <c r="A1166">
        <v>10000</v>
      </c>
      <c r="B1166" t="s">
        <v>8221</v>
      </c>
    </row>
    <row r="1167" spans="1:2" x14ac:dyDescent="0.3">
      <c r="A1167">
        <v>10000</v>
      </c>
      <c r="B1167" t="s">
        <v>8221</v>
      </c>
    </row>
    <row r="1168" spans="1:2" x14ac:dyDescent="0.3">
      <c r="A1168">
        <v>15000</v>
      </c>
      <c r="B1168" t="s">
        <v>8221</v>
      </c>
    </row>
    <row r="1169" spans="1:2" x14ac:dyDescent="0.3">
      <c r="A1169">
        <v>60000</v>
      </c>
      <c r="B1169" t="s">
        <v>8221</v>
      </c>
    </row>
    <row r="1170" spans="1:2" x14ac:dyDescent="0.3">
      <c r="A1170">
        <v>18000</v>
      </c>
      <c r="B1170" t="s">
        <v>8221</v>
      </c>
    </row>
    <row r="1171" spans="1:2" x14ac:dyDescent="0.3">
      <c r="A1171">
        <v>10000</v>
      </c>
      <c r="B1171" t="s">
        <v>8221</v>
      </c>
    </row>
    <row r="1172" spans="1:2" x14ac:dyDescent="0.3">
      <c r="A1172">
        <v>25000</v>
      </c>
      <c r="B1172" t="s">
        <v>8221</v>
      </c>
    </row>
    <row r="1173" spans="1:2" x14ac:dyDescent="0.3">
      <c r="A1173">
        <v>25000</v>
      </c>
      <c r="B1173" t="s">
        <v>8221</v>
      </c>
    </row>
    <row r="1174" spans="1:2" x14ac:dyDescent="0.3">
      <c r="A1174">
        <v>9000</v>
      </c>
      <c r="B1174" t="s">
        <v>8221</v>
      </c>
    </row>
    <row r="1175" spans="1:2" x14ac:dyDescent="0.3">
      <c r="A1175">
        <v>125000</v>
      </c>
      <c r="B1175" t="s">
        <v>8221</v>
      </c>
    </row>
    <row r="1176" spans="1:2" x14ac:dyDescent="0.3">
      <c r="A1176">
        <v>15000</v>
      </c>
      <c r="B1176" t="s">
        <v>8221</v>
      </c>
    </row>
    <row r="1177" spans="1:2" x14ac:dyDescent="0.3">
      <c r="A1177">
        <v>20000</v>
      </c>
      <c r="B1177" t="s">
        <v>8221</v>
      </c>
    </row>
    <row r="1178" spans="1:2" x14ac:dyDescent="0.3">
      <c r="A1178">
        <v>175000</v>
      </c>
      <c r="B1178" t="s">
        <v>8221</v>
      </c>
    </row>
    <row r="1179" spans="1:2" x14ac:dyDescent="0.3">
      <c r="A1179">
        <v>6000</v>
      </c>
      <c r="B1179" t="s">
        <v>8221</v>
      </c>
    </row>
    <row r="1180" spans="1:2" x14ac:dyDescent="0.3">
      <c r="A1180">
        <v>75000</v>
      </c>
      <c r="B1180" t="s">
        <v>8221</v>
      </c>
    </row>
    <row r="1181" spans="1:2" x14ac:dyDescent="0.3">
      <c r="A1181">
        <v>60000</v>
      </c>
      <c r="B1181" t="s">
        <v>8221</v>
      </c>
    </row>
    <row r="1182" spans="1:2" x14ac:dyDescent="0.3">
      <c r="A1182">
        <v>50000</v>
      </c>
      <c r="B1182" t="s">
        <v>8221</v>
      </c>
    </row>
    <row r="1183" spans="1:2" x14ac:dyDescent="0.3">
      <c r="A1183">
        <v>50000</v>
      </c>
      <c r="B1183" t="s">
        <v>8221</v>
      </c>
    </row>
    <row r="1184" spans="1:2" x14ac:dyDescent="0.3">
      <c r="A1184">
        <v>1000</v>
      </c>
      <c r="B1184" t="s">
        <v>8221</v>
      </c>
    </row>
    <row r="1185" spans="1:2" x14ac:dyDescent="0.3">
      <c r="A1185">
        <v>2500</v>
      </c>
      <c r="B1185" t="s">
        <v>8221</v>
      </c>
    </row>
    <row r="1186" spans="1:2" x14ac:dyDescent="0.3">
      <c r="A1186">
        <v>22000</v>
      </c>
      <c r="B1186" t="s">
        <v>8219</v>
      </c>
    </row>
    <row r="1187" spans="1:2" x14ac:dyDescent="0.3">
      <c r="A1187">
        <v>12500</v>
      </c>
      <c r="B1187" t="s">
        <v>8219</v>
      </c>
    </row>
    <row r="1188" spans="1:2" x14ac:dyDescent="0.3">
      <c r="A1188">
        <v>7500</v>
      </c>
      <c r="B1188" t="s">
        <v>8219</v>
      </c>
    </row>
    <row r="1189" spans="1:2" x14ac:dyDescent="0.3">
      <c r="A1189">
        <v>8750</v>
      </c>
      <c r="B1189" t="s">
        <v>8219</v>
      </c>
    </row>
    <row r="1190" spans="1:2" x14ac:dyDescent="0.3">
      <c r="A1190">
        <v>2000</v>
      </c>
      <c r="B1190" t="s">
        <v>8219</v>
      </c>
    </row>
    <row r="1191" spans="1:2" x14ac:dyDescent="0.3">
      <c r="A1191">
        <v>9000</v>
      </c>
      <c r="B1191" t="s">
        <v>8219</v>
      </c>
    </row>
    <row r="1192" spans="1:2" x14ac:dyDescent="0.3">
      <c r="A1192">
        <v>500</v>
      </c>
      <c r="B1192" t="s">
        <v>8219</v>
      </c>
    </row>
    <row r="1193" spans="1:2" x14ac:dyDescent="0.3">
      <c r="A1193">
        <v>2700</v>
      </c>
      <c r="B1193" t="s">
        <v>8219</v>
      </c>
    </row>
    <row r="1194" spans="1:2" x14ac:dyDescent="0.3">
      <c r="A1194">
        <v>100</v>
      </c>
      <c r="B1194" t="s">
        <v>8219</v>
      </c>
    </row>
    <row r="1195" spans="1:2" x14ac:dyDescent="0.3">
      <c r="A1195">
        <v>21000</v>
      </c>
      <c r="B1195" t="s">
        <v>8219</v>
      </c>
    </row>
    <row r="1196" spans="1:2" x14ac:dyDescent="0.3">
      <c r="A1196">
        <v>12500</v>
      </c>
      <c r="B1196" t="s">
        <v>8219</v>
      </c>
    </row>
    <row r="1197" spans="1:2" x14ac:dyDescent="0.3">
      <c r="A1197">
        <v>10000</v>
      </c>
      <c r="B1197" t="s">
        <v>8219</v>
      </c>
    </row>
    <row r="1198" spans="1:2" x14ac:dyDescent="0.3">
      <c r="A1198">
        <v>14500</v>
      </c>
      <c r="B1198" t="s">
        <v>8219</v>
      </c>
    </row>
    <row r="1199" spans="1:2" x14ac:dyDescent="0.3">
      <c r="A1199">
        <v>15000</v>
      </c>
      <c r="B1199" t="s">
        <v>8219</v>
      </c>
    </row>
    <row r="1200" spans="1:2" x14ac:dyDescent="0.3">
      <c r="A1200">
        <v>3500</v>
      </c>
      <c r="B1200" t="s">
        <v>8219</v>
      </c>
    </row>
    <row r="1201" spans="1:2" x14ac:dyDescent="0.3">
      <c r="A1201">
        <v>2658</v>
      </c>
      <c r="B1201" t="s">
        <v>8219</v>
      </c>
    </row>
    <row r="1202" spans="1:2" x14ac:dyDescent="0.3">
      <c r="A1202">
        <v>4800</v>
      </c>
      <c r="B1202" t="s">
        <v>8219</v>
      </c>
    </row>
    <row r="1203" spans="1:2" x14ac:dyDescent="0.3">
      <c r="A1203">
        <v>6000</v>
      </c>
      <c r="B1203" t="s">
        <v>8219</v>
      </c>
    </row>
    <row r="1204" spans="1:2" x14ac:dyDescent="0.3">
      <c r="A1204">
        <v>25000</v>
      </c>
      <c r="B1204" t="s">
        <v>8219</v>
      </c>
    </row>
    <row r="1205" spans="1:2" x14ac:dyDescent="0.3">
      <c r="A1205">
        <v>16300</v>
      </c>
      <c r="B1205" t="s">
        <v>8219</v>
      </c>
    </row>
    <row r="1206" spans="1:2" x14ac:dyDescent="0.3">
      <c r="A1206">
        <v>13000</v>
      </c>
      <c r="B1206" t="s">
        <v>8219</v>
      </c>
    </row>
    <row r="1207" spans="1:2" x14ac:dyDescent="0.3">
      <c r="A1207">
        <v>13000</v>
      </c>
      <c r="B1207" t="s">
        <v>8219</v>
      </c>
    </row>
    <row r="1208" spans="1:2" x14ac:dyDescent="0.3">
      <c r="A1208">
        <v>900</v>
      </c>
      <c r="B1208" t="s">
        <v>8219</v>
      </c>
    </row>
    <row r="1209" spans="1:2" x14ac:dyDescent="0.3">
      <c r="A1209">
        <v>16700</v>
      </c>
      <c r="B1209" t="s">
        <v>8219</v>
      </c>
    </row>
    <row r="1210" spans="1:2" x14ac:dyDescent="0.3">
      <c r="A1210">
        <v>10000</v>
      </c>
      <c r="B1210" t="s">
        <v>8219</v>
      </c>
    </row>
    <row r="1211" spans="1:2" x14ac:dyDescent="0.3">
      <c r="A1211">
        <v>6000</v>
      </c>
      <c r="B1211" t="s">
        <v>8219</v>
      </c>
    </row>
    <row r="1212" spans="1:2" x14ac:dyDescent="0.3">
      <c r="A1212">
        <v>20000</v>
      </c>
      <c r="B1212" t="s">
        <v>8219</v>
      </c>
    </row>
    <row r="1213" spans="1:2" x14ac:dyDescent="0.3">
      <c r="A1213">
        <v>1000</v>
      </c>
      <c r="B1213" t="s">
        <v>8219</v>
      </c>
    </row>
    <row r="1214" spans="1:2" x14ac:dyDescent="0.3">
      <c r="A1214">
        <v>2500</v>
      </c>
      <c r="B1214" t="s">
        <v>8219</v>
      </c>
    </row>
    <row r="1215" spans="1:2" x14ac:dyDescent="0.3">
      <c r="A1215">
        <v>6500</v>
      </c>
      <c r="B1215" t="s">
        <v>8219</v>
      </c>
    </row>
    <row r="1216" spans="1:2" x14ac:dyDescent="0.3">
      <c r="A1216">
        <v>2000</v>
      </c>
      <c r="B1216" t="s">
        <v>8219</v>
      </c>
    </row>
    <row r="1217" spans="1:2" x14ac:dyDescent="0.3">
      <c r="A1217">
        <v>5000</v>
      </c>
      <c r="B1217" t="s">
        <v>8219</v>
      </c>
    </row>
    <row r="1218" spans="1:2" x14ac:dyDescent="0.3">
      <c r="A1218">
        <v>14000</v>
      </c>
      <c r="B1218" t="s">
        <v>8219</v>
      </c>
    </row>
    <row r="1219" spans="1:2" x14ac:dyDescent="0.3">
      <c r="A1219">
        <v>26500</v>
      </c>
      <c r="B1219" t="s">
        <v>8219</v>
      </c>
    </row>
    <row r="1220" spans="1:2" x14ac:dyDescent="0.3">
      <c r="A1220">
        <v>9000</v>
      </c>
      <c r="B1220" t="s">
        <v>8219</v>
      </c>
    </row>
    <row r="1221" spans="1:2" x14ac:dyDescent="0.3">
      <c r="A1221">
        <v>16350</v>
      </c>
      <c r="B1221" t="s">
        <v>8219</v>
      </c>
    </row>
    <row r="1222" spans="1:2" x14ac:dyDescent="0.3">
      <c r="A1222">
        <v>15000</v>
      </c>
      <c r="B1222" t="s">
        <v>8219</v>
      </c>
    </row>
    <row r="1223" spans="1:2" x14ac:dyDescent="0.3">
      <c r="A1223">
        <v>2200</v>
      </c>
      <c r="B1223" t="s">
        <v>8219</v>
      </c>
    </row>
    <row r="1224" spans="1:2" x14ac:dyDescent="0.3">
      <c r="A1224">
        <v>4000</v>
      </c>
      <c r="B1224" t="s">
        <v>8219</v>
      </c>
    </row>
    <row r="1225" spans="1:2" x14ac:dyDescent="0.3">
      <c r="A1225">
        <v>19800</v>
      </c>
      <c r="B1225" t="s">
        <v>8219</v>
      </c>
    </row>
    <row r="1226" spans="1:2" x14ac:dyDescent="0.3">
      <c r="A1226">
        <v>15000</v>
      </c>
      <c r="B1226" t="s">
        <v>8220</v>
      </c>
    </row>
    <row r="1227" spans="1:2" x14ac:dyDescent="0.3">
      <c r="A1227">
        <v>3000</v>
      </c>
      <c r="B1227" t="s">
        <v>8220</v>
      </c>
    </row>
    <row r="1228" spans="1:2" x14ac:dyDescent="0.3">
      <c r="A1228">
        <v>50000</v>
      </c>
      <c r="B1228" t="s">
        <v>8220</v>
      </c>
    </row>
    <row r="1229" spans="1:2" x14ac:dyDescent="0.3">
      <c r="A1229">
        <v>2000</v>
      </c>
      <c r="B1229" t="s">
        <v>8220</v>
      </c>
    </row>
    <row r="1230" spans="1:2" x14ac:dyDescent="0.3">
      <c r="A1230">
        <v>5000</v>
      </c>
      <c r="B1230" t="s">
        <v>8220</v>
      </c>
    </row>
    <row r="1231" spans="1:2" x14ac:dyDescent="0.3">
      <c r="A1231">
        <v>2750</v>
      </c>
      <c r="B1231" t="s">
        <v>8220</v>
      </c>
    </row>
    <row r="1232" spans="1:2" x14ac:dyDescent="0.3">
      <c r="A1232">
        <v>500000</v>
      </c>
      <c r="B1232" t="s">
        <v>8220</v>
      </c>
    </row>
    <row r="1233" spans="1:2" x14ac:dyDescent="0.3">
      <c r="A1233">
        <v>5000</v>
      </c>
      <c r="B1233" t="s">
        <v>8220</v>
      </c>
    </row>
    <row r="1234" spans="1:2" x14ac:dyDescent="0.3">
      <c r="A1234">
        <v>5000</v>
      </c>
      <c r="B1234" t="s">
        <v>8220</v>
      </c>
    </row>
    <row r="1235" spans="1:2" x14ac:dyDescent="0.3">
      <c r="A1235">
        <v>1000</v>
      </c>
      <c r="B1235" t="s">
        <v>8220</v>
      </c>
    </row>
    <row r="1236" spans="1:2" x14ac:dyDescent="0.3">
      <c r="A1236">
        <v>50000</v>
      </c>
      <c r="B1236" t="s">
        <v>8220</v>
      </c>
    </row>
    <row r="1237" spans="1:2" x14ac:dyDescent="0.3">
      <c r="A1237">
        <v>7534</v>
      </c>
      <c r="B1237" t="s">
        <v>8220</v>
      </c>
    </row>
    <row r="1238" spans="1:2" x14ac:dyDescent="0.3">
      <c r="A1238">
        <v>2500</v>
      </c>
      <c r="B1238" t="s">
        <v>8220</v>
      </c>
    </row>
    <row r="1239" spans="1:2" x14ac:dyDescent="0.3">
      <c r="A1239">
        <v>25000</v>
      </c>
      <c r="B1239" t="s">
        <v>8220</v>
      </c>
    </row>
    <row r="1240" spans="1:2" x14ac:dyDescent="0.3">
      <c r="A1240">
        <v>1000</v>
      </c>
      <c r="B1240" t="s">
        <v>8220</v>
      </c>
    </row>
    <row r="1241" spans="1:2" x14ac:dyDescent="0.3">
      <c r="A1241">
        <v>2500</v>
      </c>
      <c r="B1241" t="s">
        <v>8220</v>
      </c>
    </row>
    <row r="1242" spans="1:2" x14ac:dyDescent="0.3">
      <c r="A1242">
        <v>8000</v>
      </c>
      <c r="B1242" t="s">
        <v>8220</v>
      </c>
    </row>
    <row r="1243" spans="1:2" x14ac:dyDescent="0.3">
      <c r="A1243">
        <v>5000</v>
      </c>
      <c r="B1243" t="s">
        <v>8220</v>
      </c>
    </row>
    <row r="1244" spans="1:2" x14ac:dyDescent="0.3">
      <c r="A1244">
        <v>911</v>
      </c>
      <c r="B1244" t="s">
        <v>8220</v>
      </c>
    </row>
    <row r="1245" spans="1:2" x14ac:dyDescent="0.3">
      <c r="A1245">
        <v>12000</v>
      </c>
      <c r="B1245" t="s">
        <v>8220</v>
      </c>
    </row>
    <row r="1246" spans="1:2" x14ac:dyDescent="0.3">
      <c r="A1246">
        <v>2000</v>
      </c>
      <c r="B1246" t="s">
        <v>8219</v>
      </c>
    </row>
    <row r="1247" spans="1:2" x14ac:dyDescent="0.3">
      <c r="A1247">
        <v>2000</v>
      </c>
      <c r="B1247" t="s">
        <v>8219</v>
      </c>
    </row>
    <row r="1248" spans="1:2" x14ac:dyDescent="0.3">
      <c r="A1248">
        <v>2000</v>
      </c>
      <c r="B1248" t="s">
        <v>8219</v>
      </c>
    </row>
    <row r="1249" spans="1:2" x14ac:dyDescent="0.3">
      <c r="A1249">
        <v>3500</v>
      </c>
      <c r="B1249" t="s">
        <v>8219</v>
      </c>
    </row>
    <row r="1250" spans="1:2" x14ac:dyDescent="0.3">
      <c r="A1250">
        <v>2500</v>
      </c>
      <c r="B1250" t="s">
        <v>8219</v>
      </c>
    </row>
    <row r="1251" spans="1:2" x14ac:dyDescent="0.3">
      <c r="A1251">
        <v>5000</v>
      </c>
      <c r="B1251" t="s">
        <v>8219</v>
      </c>
    </row>
    <row r="1252" spans="1:2" x14ac:dyDescent="0.3">
      <c r="A1252">
        <v>30000</v>
      </c>
      <c r="B1252" t="s">
        <v>8219</v>
      </c>
    </row>
    <row r="1253" spans="1:2" x14ac:dyDescent="0.3">
      <c r="A1253">
        <v>6000</v>
      </c>
      <c r="B1253" t="s">
        <v>8219</v>
      </c>
    </row>
    <row r="1254" spans="1:2" x14ac:dyDescent="0.3">
      <c r="A1254">
        <v>3500</v>
      </c>
      <c r="B1254" t="s">
        <v>8219</v>
      </c>
    </row>
    <row r="1255" spans="1:2" x14ac:dyDescent="0.3">
      <c r="A1255">
        <v>10</v>
      </c>
      <c r="B1255" t="s">
        <v>8219</v>
      </c>
    </row>
    <row r="1256" spans="1:2" x14ac:dyDescent="0.3">
      <c r="A1256">
        <v>6700</v>
      </c>
      <c r="B1256" t="s">
        <v>8219</v>
      </c>
    </row>
    <row r="1257" spans="1:2" x14ac:dyDescent="0.3">
      <c r="A1257">
        <v>3000</v>
      </c>
      <c r="B1257" t="s">
        <v>8219</v>
      </c>
    </row>
    <row r="1258" spans="1:2" x14ac:dyDescent="0.3">
      <c r="A1258">
        <v>30000</v>
      </c>
      <c r="B1258" t="s">
        <v>8219</v>
      </c>
    </row>
    <row r="1259" spans="1:2" x14ac:dyDescent="0.3">
      <c r="A1259">
        <v>5500</v>
      </c>
      <c r="B1259" t="s">
        <v>8219</v>
      </c>
    </row>
    <row r="1260" spans="1:2" x14ac:dyDescent="0.3">
      <c r="A1260">
        <v>12000</v>
      </c>
      <c r="B1260" t="s">
        <v>8219</v>
      </c>
    </row>
    <row r="1261" spans="1:2" x14ac:dyDescent="0.3">
      <c r="A1261">
        <v>2500</v>
      </c>
      <c r="B1261" t="s">
        <v>8219</v>
      </c>
    </row>
    <row r="1262" spans="1:2" x14ac:dyDescent="0.3">
      <c r="A1262">
        <v>3300</v>
      </c>
      <c r="B1262" t="s">
        <v>8219</v>
      </c>
    </row>
    <row r="1263" spans="1:2" x14ac:dyDescent="0.3">
      <c r="A1263">
        <v>2000</v>
      </c>
      <c r="B1263" t="s">
        <v>8219</v>
      </c>
    </row>
    <row r="1264" spans="1:2" x14ac:dyDescent="0.3">
      <c r="A1264">
        <v>6500</v>
      </c>
      <c r="B1264" t="s">
        <v>8219</v>
      </c>
    </row>
    <row r="1265" spans="1:2" x14ac:dyDescent="0.3">
      <c r="A1265">
        <v>1500</v>
      </c>
      <c r="B1265" t="s">
        <v>8219</v>
      </c>
    </row>
    <row r="1266" spans="1:2" x14ac:dyDescent="0.3">
      <c r="A1266">
        <v>650</v>
      </c>
      <c r="B1266" t="s">
        <v>8219</v>
      </c>
    </row>
    <row r="1267" spans="1:2" x14ac:dyDescent="0.3">
      <c r="A1267">
        <v>3500</v>
      </c>
      <c r="B1267" t="s">
        <v>8219</v>
      </c>
    </row>
    <row r="1268" spans="1:2" x14ac:dyDescent="0.3">
      <c r="A1268">
        <v>9500</v>
      </c>
      <c r="B1268" t="s">
        <v>8219</v>
      </c>
    </row>
    <row r="1269" spans="1:2" x14ac:dyDescent="0.3">
      <c r="A1269">
        <v>22000</v>
      </c>
      <c r="B1269" t="s">
        <v>8219</v>
      </c>
    </row>
    <row r="1270" spans="1:2" x14ac:dyDescent="0.3">
      <c r="A1270">
        <v>12000</v>
      </c>
      <c r="B1270" t="s">
        <v>8219</v>
      </c>
    </row>
    <row r="1271" spans="1:2" x14ac:dyDescent="0.3">
      <c r="A1271">
        <v>18800</v>
      </c>
      <c r="B1271" t="s">
        <v>8219</v>
      </c>
    </row>
    <row r="1272" spans="1:2" x14ac:dyDescent="0.3">
      <c r="A1272">
        <v>10000</v>
      </c>
      <c r="B1272" t="s">
        <v>8219</v>
      </c>
    </row>
    <row r="1273" spans="1:2" x14ac:dyDescent="0.3">
      <c r="A1273">
        <v>7500</v>
      </c>
      <c r="B1273" t="s">
        <v>8219</v>
      </c>
    </row>
    <row r="1274" spans="1:2" x14ac:dyDescent="0.3">
      <c r="A1274">
        <v>5000</v>
      </c>
      <c r="B1274" t="s">
        <v>8219</v>
      </c>
    </row>
    <row r="1275" spans="1:2" x14ac:dyDescent="0.3">
      <c r="A1275">
        <v>4000</v>
      </c>
      <c r="B1275" t="s">
        <v>8219</v>
      </c>
    </row>
    <row r="1276" spans="1:2" x14ac:dyDescent="0.3">
      <c r="A1276">
        <v>25000</v>
      </c>
      <c r="B1276" t="s">
        <v>8219</v>
      </c>
    </row>
    <row r="1277" spans="1:2" x14ac:dyDescent="0.3">
      <c r="A1277">
        <v>15000</v>
      </c>
      <c r="B1277" t="s">
        <v>8219</v>
      </c>
    </row>
    <row r="1278" spans="1:2" x14ac:dyDescent="0.3">
      <c r="A1278">
        <v>3000</v>
      </c>
      <c r="B1278" t="s">
        <v>8219</v>
      </c>
    </row>
    <row r="1279" spans="1:2" x14ac:dyDescent="0.3">
      <c r="A1279">
        <v>15000</v>
      </c>
      <c r="B1279" t="s">
        <v>8219</v>
      </c>
    </row>
    <row r="1280" spans="1:2" x14ac:dyDescent="0.3">
      <c r="A1280">
        <v>6500</v>
      </c>
      <c r="B1280" t="s">
        <v>8219</v>
      </c>
    </row>
    <row r="1281" spans="1:2" x14ac:dyDescent="0.3">
      <c r="A1281">
        <v>12516</v>
      </c>
      <c r="B1281" t="s">
        <v>8219</v>
      </c>
    </row>
    <row r="1282" spans="1:2" x14ac:dyDescent="0.3">
      <c r="A1282">
        <v>15000</v>
      </c>
      <c r="B1282" t="s">
        <v>8219</v>
      </c>
    </row>
    <row r="1283" spans="1:2" x14ac:dyDescent="0.3">
      <c r="A1283">
        <v>7000</v>
      </c>
      <c r="B1283" t="s">
        <v>8219</v>
      </c>
    </row>
    <row r="1284" spans="1:2" x14ac:dyDescent="0.3">
      <c r="A1284">
        <v>15000</v>
      </c>
      <c r="B1284" t="s">
        <v>8219</v>
      </c>
    </row>
    <row r="1285" spans="1:2" x14ac:dyDescent="0.3">
      <c r="A1285">
        <v>1000</v>
      </c>
      <c r="B1285" t="s">
        <v>8219</v>
      </c>
    </row>
    <row r="1286" spans="1:2" x14ac:dyDescent="0.3">
      <c r="A1286">
        <v>2000</v>
      </c>
      <c r="B1286" t="s">
        <v>8219</v>
      </c>
    </row>
    <row r="1287" spans="1:2" x14ac:dyDescent="0.3">
      <c r="A1287">
        <v>2000</v>
      </c>
      <c r="B1287" t="s">
        <v>8219</v>
      </c>
    </row>
    <row r="1288" spans="1:2" x14ac:dyDescent="0.3">
      <c r="A1288">
        <v>1500</v>
      </c>
      <c r="B1288" t="s">
        <v>8219</v>
      </c>
    </row>
    <row r="1289" spans="1:2" x14ac:dyDescent="0.3">
      <c r="A1289">
        <v>250</v>
      </c>
      <c r="B1289" t="s">
        <v>8219</v>
      </c>
    </row>
    <row r="1290" spans="1:2" x14ac:dyDescent="0.3">
      <c r="A1290">
        <v>4000</v>
      </c>
      <c r="B1290" t="s">
        <v>8219</v>
      </c>
    </row>
    <row r="1291" spans="1:2" x14ac:dyDescent="0.3">
      <c r="A1291">
        <v>1500</v>
      </c>
      <c r="B1291" t="s">
        <v>8219</v>
      </c>
    </row>
    <row r="1292" spans="1:2" x14ac:dyDescent="0.3">
      <c r="A1292">
        <v>3500</v>
      </c>
      <c r="B1292" t="s">
        <v>8219</v>
      </c>
    </row>
    <row r="1293" spans="1:2" x14ac:dyDescent="0.3">
      <c r="A1293">
        <v>3000</v>
      </c>
      <c r="B1293" t="s">
        <v>8219</v>
      </c>
    </row>
    <row r="1294" spans="1:2" x14ac:dyDescent="0.3">
      <c r="A1294">
        <v>1700</v>
      </c>
      <c r="B1294" t="s">
        <v>8219</v>
      </c>
    </row>
    <row r="1295" spans="1:2" x14ac:dyDescent="0.3">
      <c r="A1295">
        <v>15000</v>
      </c>
      <c r="B1295" t="s">
        <v>8219</v>
      </c>
    </row>
    <row r="1296" spans="1:2" x14ac:dyDescent="0.3">
      <c r="A1296">
        <v>500</v>
      </c>
      <c r="B1296" t="s">
        <v>8219</v>
      </c>
    </row>
    <row r="1297" spans="1:2" x14ac:dyDescent="0.3">
      <c r="A1297">
        <v>2500</v>
      </c>
      <c r="B1297" t="s">
        <v>8219</v>
      </c>
    </row>
    <row r="1298" spans="1:2" x14ac:dyDescent="0.3">
      <c r="A1298">
        <v>850</v>
      </c>
      <c r="B1298" t="s">
        <v>8219</v>
      </c>
    </row>
    <row r="1299" spans="1:2" x14ac:dyDescent="0.3">
      <c r="A1299">
        <v>20000</v>
      </c>
      <c r="B1299" t="s">
        <v>8219</v>
      </c>
    </row>
    <row r="1300" spans="1:2" x14ac:dyDescent="0.3">
      <c r="A1300">
        <v>2000</v>
      </c>
      <c r="B1300" t="s">
        <v>8219</v>
      </c>
    </row>
    <row r="1301" spans="1:2" x14ac:dyDescent="0.3">
      <c r="A1301">
        <v>3500</v>
      </c>
      <c r="B1301" t="s">
        <v>8219</v>
      </c>
    </row>
    <row r="1302" spans="1:2" x14ac:dyDescent="0.3">
      <c r="A1302">
        <v>3000</v>
      </c>
      <c r="B1302" t="s">
        <v>8219</v>
      </c>
    </row>
    <row r="1303" spans="1:2" x14ac:dyDescent="0.3">
      <c r="A1303">
        <v>2000</v>
      </c>
      <c r="B1303" t="s">
        <v>8219</v>
      </c>
    </row>
    <row r="1304" spans="1:2" x14ac:dyDescent="0.3">
      <c r="A1304">
        <v>2500</v>
      </c>
      <c r="B1304" t="s">
        <v>8219</v>
      </c>
    </row>
    <row r="1305" spans="1:2" x14ac:dyDescent="0.3">
      <c r="A1305">
        <v>3500</v>
      </c>
      <c r="B1305" t="s">
        <v>8219</v>
      </c>
    </row>
    <row r="1306" spans="1:2" x14ac:dyDescent="0.3">
      <c r="A1306">
        <v>40000</v>
      </c>
      <c r="B1306" t="s">
        <v>8220</v>
      </c>
    </row>
    <row r="1307" spans="1:2" x14ac:dyDescent="0.3">
      <c r="A1307">
        <v>30000</v>
      </c>
      <c r="B1307" t="s">
        <v>8220</v>
      </c>
    </row>
    <row r="1308" spans="1:2" x14ac:dyDescent="0.3">
      <c r="A1308">
        <v>110000</v>
      </c>
      <c r="B1308" t="s">
        <v>8220</v>
      </c>
    </row>
    <row r="1309" spans="1:2" x14ac:dyDescent="0.3">
      <c r="A1309">
        <v>50000</v>
      </c>
      <c r="B1309" t="s">
        <v>8220</v>
      </c>
    </row>
    <row r="1310" spans="1:2" x14ac:dyDescent="0.3">
      <c r="A1310">
        <v>10000</v>
      </c>
      <c r="B1310" t="s">
        <v>8220</v>
      </c>
    </row>
    <row r="1311" spans="1:2" x14ac:dyDescent="0.3">
      <c r="A1311">
        <v>11500</v>
      </c>
      <c r="B1311" t="s">
        <v>8220</v>
      </c>
    </row>
    <row r="1312" spans="1:2" x14ac:dyDescent="0.3">
      <c r="A1312">
        <v>20000</v>
      </c>
      <c r="B1312" t="s">
        <v>8220</v>
      </c>
    </row>
    <row r="1313" spans="1:2" x14ac:dyDescent="0.3">
      <c r="A1313">
        <v>250000</v>
      </c>
      <c r="B1313" t="s">
        <v>8220</v>
      </c>
    </row>
    <row r="1314" spans="1:2" x14ac:dyDescent="0.3">
      <c r="A1314">
        <v>4600</v>
      </c>
      <c r="B1314" t="s">
        <v>8220</v>
      </c>
    </row>
    <row r="1315" spans="1:2" x14ac:dyDescent="0.3">
      <c r="A1315">
        <v>40000</v>
      </c>
      <c r="B1315" t="s">
        <v>8220</v>
      </c>
    </row>
    <row r="1316" spans="1:2" x14ac:dyDescent="0.3">
      <c r="A1316">
        <v>180000</v>
      </c>
      <c r="B1316" t="s">
        <v>8220</v>
      </c>
    </row>
    <row r="1317" spans="1:2" x14ac:dyDescent="0.3">
      <c r="A1317">
        <v>100000</v>
      </c>
      <c r="B1317" t="s">
        <v>8220</v>
      </c>
    </row>
    <row r="1318" spans="1:2" x14ac:dyDescent="0.3">
      <c r="A1318">
        <v>75000</v>
      </c>
      <c r="B1318" t="s">
        <v>8220</v>
      </c>
    </row>
    <row r="1319" spans="1:2" x14ac:dyDescent="0.3">
      <c r="A1319">
        <v>200000</v>
      </c>
      <c r="B1319" t="s">
        <v>8220</v>
      </c>
    </row>
    <row r="1320" spans="1:2" x14ac:dyDescent="0.3">
      <c r="A1320">
        <v>40000</v>
      </c>
      <c r="B1320" t="s">
        <v>8220</v>
      </c>
    </row>
    <row r="1321" spans="1:2" x14ac:dyDescent="0.3">
      <c r="A1321">
        <v>5800</v>
      </c>
      <c r="B1321" t="s">
        <v>8220</v>
      </c>
    </row>
    <row r="1322" spans="1:2" x14ac:dyDescent="0.3">
      <c r="A1322">
        <v>100000</v>
      </c>
      <c r="B1322" t="s">
        <v>8220</v>
      </c>
    </row>
    <row r="1323" spans="1:2" x14ac:dyDescent="0.3">
      <c r="A1323">
        <v>462000</v>
      </c>
      <c r="B1323" t="s">
        <v>8220</v>
      </c>
    </row>
    <row r="1324" spans="1:2" x14ac:dyDescent="0.3">
      <c r="A1324">
        <v>35000</v>
      </c>
      <c r="B1324" t="s">
        <v>8220</v>
      </c>
    </row>
    <row r="1325" spans="1:2" x14ac:dyDescent="0.3">
      <c r="A1325">
        <v>15000</v>
      </c>
      <c r="B1325" t="s">
        <v>8220</v>
      </c>
    </row>
    <row r="1326" spans="1:2" x14ac:dyDescent="0.3">
      <c r="A1326">
        <v>50000</v>
      </c>
      <c r="B1326" t="s">
        <v>8220</v>
      </c>
    </row>
    <row r="1327" spans="1:2" x14ac:dyDescent="0.3">
      <c r="A1327">
        <v>20000</v>
      </c>
      <c r="B1327" t="s">
        <v>8220</v>
      </c>
    </row>
    <row r="1328" spans="1:2" x14ac:dyDescent="0.3">
      <c r="A1328">
        <v>100000</v>
      </c>
      <c r="B1328" t="s">
        <v>8220</v>
      </c>
    </row>
    <row r="1329" spans="1:2" x14ac:dyDescent="0.3">
      <c r="A1329">
        <v>48000</v>
      </c>
      <c r="B1329" t="s">
        <v>8220</v>
      </c>
    </row>
    <row r="1330" spans="1:2" x14ac:dyDescent="0.3">
      <c r="A1330">
        <v>75000</v>
      </c>
      <c r="B1330" t="s">
        <v>8220</v>
      </c>
    </row>
    <row r="1331" spans="1:2" x14ac:dyDescent="0.3">
      <c r="A1331">
        <v>50000</v>
      </c>
      <c r="B1331" t="s">
        <v>8220</v>
      </c>
    </row>
    <row r="1332" spans="1:2" x14ac:dyDescent="0.3">
      <c r="A1332">
        <v>35000</v>
      </c>
      <c r="B1332" t="s">
        <v>8220</v>
      </c>
    </row>
    <row r="1333" spans="1:2" x14ac:dyDescent="0.3">
      <c r="A1333">
        <v>250000</v>
      </c>
      <c r="B1333" t="s">
        <v>8220</v>
      </c>
    </row>
    <row r="1334" spans="1:2" x14ac:dyDescent="0.3">
      <c r="A1334">
        <v>10115</v>
      </c>
      <c r="B1334" t="s">
        <v>8220</v>
      </c>
    </row>
    <row r="1335" spans="1:2" x14ac:dyDescent="0.3">
      <c r="A1335">
        <v>2500</v>
      </c>
      <c r="B1335" t="s">
        <v>8220</v>
      </c>
    </row>
    <row r="1336" spans="1:2" x14ac:dyDescent="0.3">
      <c r="A1336">
        <v>133000</v>
      </c>
      <c r="B1336" t="s">
        <v>8220</v>
      </c>
    </row>
    <row r="1337" spans="1:2" x14ac:dyDescent="0.3">
      <c r="A1337">
        <v>25000</v>
      </c>
      <c r="B1337" t="s">
        <v>8220</v>
      </c>
    </row>
    <row r="1338" spans="1:2" x14ac:dyDescent="0.3">
      <c r="A1338">
        <v>100000</v>
      </c>
      <c r="B1338" t="s">
        <v>8220</v>
      </c>
    </row>
    <row r="1339" spans="1:2" x14ac:dyDescent="0.3">
      <c r="A1339">
        <v>50000</v>
      </c>
      <c r="B1339" t="s">
        <v>8220</v>
      </c>
    </row>
    <row r="1340" spans="1:2" x14ac:dyDescent="0.3">
      <c r="A1340">
        <v>30000</v>
      </c>
      <c r="B1340" t="s">
        <v>8220</v>
      </c>
    </row>
    <row r="1341" spans="1:2" x14ac:dyDescent="0.3">
      <c r="A1341">
        <v>50000</v>
      </c>
      <c r="B1341" t="s">
        <v>8220</v>
      </c>
    </row>
    <row r="1342" spans="1:2" x14ac:dyDescent="0.3">
      <c r="A1342">
        <v>1680</v>
      </c>
      <c r="B1342" t="s">
        <v>8220</v>
      </c>
    </row>
    <row r="1343" spans="1:2" x14ac:dyDescent="0.3">
      <c r="A1343">
        <v>25000</v>
      </c>
      <c r="B1343" t="s">
        <v>8220</v>
      </c>
    </row>
    <row r="1344" spans="1:2" x14ac:dyDescent="0.3">
      <c r="A1344">
        <v>50000</v>
      </c>
      <c r="B1344" t="s">
        <v>8220</v>
      </c>
    </row>
    <row r="1345" spans="1:2" x14ac:dyDescent="0.3">
      <c r="A1345">
        <v>50000</v>
      </c>
      <c r="B1345" t="s">
        <v>8220</v>
      </c>
    </row>
    <row r="1346" spans="1:2" x14ac:dyDescent="0.3">
      <c r="A1346">
        <v>1500</v>
      </c>
      <c r="B1346" t="s">
        <v>8219</v>
      </c>
    </row>
    <row r="1347" spans="1:2" x14ac:dyDescent="0.3">
      <c r="A1347">
        <v>300</v>
      </c>
      <c r="B1347" t="s">
        <v>8219</v>
      </c>
    </row>
    <row r="1348" spans="1:2" x14ac:dyDescent="0.3">
      <c r="A1348">
        <v>4900</v>
      </c>
      <c r="B1348" t="s">
        <v>8219</v>
      </c>
    </row>
    <row r="1349" spans="1:2" x14ac:dyDescent="0.3">
      <c r="A1349">
        <v>2500</v>
      </c>
      <c r="B1349" t="s">
        <v>8219</v>
      </c>
    </row>
    <row r="1350" spans="1:2" x14ac:dyDescent="0.3">
      <c r="A1350">
        <v>5875</v>
      </c>
      <c r="B1350" t="s">
        <v>8219</v>
      </c>
    </row>
    <row r="1351" spans="1:2" x14ac:dyDescent="0.3">
      <c r="A1351">
        <v>5000</v>
      </c>
      <c r="B1351" t="s">
        <v>8219</v>
      </c>
    </row>
    <row r="1352" spans="1:2" x14ac:dyDescent="0.3">
      <c r="A1352">
        <v>5000</v>
      </c>
      <c r="B1352" t="s">
        <v>8219</v>
      </c>
    </row>
    <row r="1353" spans="1:2" x14ac:dyDescent="0.3">
      <c r="A1353">
        <v>20000</v>
      </c>
      <c r="B1353" t="s">
        <v>8219</v>
      </c>
    </row>
    <row r="1354" spans="1:2" x14ac:dyDescent="0.3">
      <c r="A1354">
        <v>10000</v>
      </c>
      <c r="B1354" t="s">
        <v>8219</v>
      </c>
    </row>
    <row r="1355" spans="1:2" x14ac:dyDescent="0.3">
      <c r="A1355">
        <v>1000</v>
      </c>
      <c r="B1355" t="s">
        <v>8219</v>
      </c>
    </row>
    <row r="1356" spans="1:2" x14ac:dyDescent="0.3">
      <c r="A1356">
        <v>1200</v>
      </c>
      <c r="B1356" t="s">
        <v>8219</v>
      </c>
    </row>
    <row r="1357" spans="1:2" x14ac:dyDescent="0.3">
      <c r="A1357">
        <v>2500</v>
      </c>
      <c r="B1357" t="s">
        <v>8219</v>
      </c>
    </row>
    <row r="1358" spans="1:2" x14ac:dyDescent="0.3">
      <c r="A1358">
        <v>3400</v>
      </c>
      <c r="B1358" t="s">
        <v>8219</v>
      </c>
    </row>
    <row r="1359" spans="1:2" x14ac:dyDescent="0.3">
      <c r="A1359">
        <v>2000</v>
      </c>
      <c r="B1359" t="s">
        <v>8219</v>
      </c>
    </row>
    <row r="1360" spans="1:2" x14ac:dyDescent="0.3">
      <c r="A1360">
        <v>3000</v>
      </c>
      <c r="B1360" t="s">
        <v>8219</v>
      </c>
    </row>
    <row r="1361" spans="1:2" x14ac:dyDescent="0.3">
      <c r="A1361">
        <v>660</v>
      </c>
      <c r="B1361" t="s">
        <v>8219</v>
      </c>
    </row>
    <row r="1362" spans="1:2" x14ac:dyDescent="0.3">
      <c r="A1362">
        <v>1500</v>
      </c>
      <c r="B1362" t="s">
        <v>8219</v>
      </c>
    </row>
    <row r="1363" spans="1:2" x14ac:dyDescent="0.3">
      <c r="A1363">
        <v>6000</v>
      </c>
      <c r="B1363" t="s">
        <v>8219</v>
      </c>
    </row>
    <row r="1364" spans="1:2" x14ac:dyDescent="0.3">
      <c r="A1364">
        <v>1000</v>
      </c>
      <c r="B1364" t="s">
        <v>8219</v>
      </c>
    </row>
    <row r="1365" spans="1:2" x14ac:dyDescent="0.3">
      <c r="A1365">
        <v>200</v>
      </c>
      <c r="B1365" t="s">
        <v>8219</v>
      </c>
    </row>
    <row r="1366" spans="1:2" x14ac:dyDescent="0.3">
      <c r="A1366">
        <v>42000</v>
      </c>
      <c r="B1366" t="s">
        <v>8219</v>
      </c>
    </row>
    <row r="1367" spans="1:2" x14ac:dyDescent="0.3">
      <c r="A1367">
        <v>7500</v>
      </c>
      <c r="B1367" t="s">
        <v>8219</v>
      </c>
    </row>
    <row r="1368" spans="1:2" x14ac:dyDescent="0.3">
      <c r="A1368">
        <v>7500</v>
      </c>
      <c r="B1368" t="s">
        <v>8219</v>
      </c>
    </row>
    <row r="1369" spans="1:2" x14ac:dyDescent="0.3">
      <c r="A1369">
        <v>5000</v>
      </c>
      <c r="B1369" t="s">
        <v>8219</v>
      </c>
    </row>
    <row r="1370" spans="1:2" x14ac:dyDescent="0.3">
      <c r="A1370">
        <v>5000</v>
      </c>
      <c r="B1370" t="s">
        <v>8219</v>
      </c>
    </row>
    <row r="1371" spans="1:2" x14ac:dyDescent="0.3">
      <c r="A1371">
        <v>32360</v>
      </c>
      <c r="B1371" t="s">
        <v>8219</v>
      </c>
    </row>
    <row r="1372" spans="1:2" x14ac:dyDescent="0.3">
      <c r="A1372">
        <v>1500</v>
      </c>
      <c r="B1372" t="s">
        <v>8219</v>
      </c>
    </row>
    <row r="1373" spans="1:2" x14ac:dyDescent="0.3">
      <c r="A1373">
        <v>6999</v>
      </c>
      <c r="B1373" t="s">
        <v>8219</v>
      </c>
    </row>
    <row r="1374" spans="1:2" x14ac:dyDescent="0.3">
      <c r="A1374">
        <v>500</v>
      </c>
      <c r="B1374" t="s">
        <v>8219</v>
      </c>
    </row>
    <row r="1375" spans="1:2" x14ac:dyDescent="0.3">
      <c r="A1375">
        <v>10000</v>
      </c>
      <c r="B1375" t="s">
        <v>8219</v>
      </c>
    </row>
    <row r="1376" spans="1:2" x14ac:dyDescent="0.3">
      <c r="A1376">
        <v>1500</v>
      </c>
      <c r="B1376" t="s">
        <v>8219</v>
      </c>
    </row>
    <row r="1377" spans="1:2" x14ac:dyDescent="0.3">
      <c r="A1377">
        <v>4000</v>
      </c>
      <c r="B1377" t="s">
        <v>8219</v>
      </c>
    </row>
    <row r="1378" spans="1:2" x14ac:dyDescent="0.3">
      <c r="A1378">
        <v>3700</v>
      </c>
      <c r="B1378" t="s">
        <v>8219</v>
      </c>
    </row>
    <row r="1379" spans="1:2" x14ac:dyDescent="0.3">
      <c r="A1379">
        <v>1300</v>
      </c>
      <c r="B1379" t="s">
        <v>8219</v>
      </c>
    </row>
    <row r="1380" spans="1:2" x14ac:dyDescent="0.3">
      <c r="A1380">
        <v>2000</v>
      </c>
      <c r="B1380" t="s">
        <v>8219</v>
      </c>
    </row>
    <row r="1381" spans="1:2" x14ac:dyDescent="0.3">
      <c r="A1381">
        <v>10000</v>
      </c>
      <c r="B1381" t="s">
        <v>8219</v>
      </c>
    </row>
    <row r="1382" spans="1:2" x14ac:dyDescent="0.3">
      <c r="A1382">
        <v>25</v>
      </c>
      <c r="B1382" t="s">
        <v>8219</v>
      </c>
    </row>
    <row r="1383" spans="1:2" x14ac:dyDescent="0.3">
      <c r="A1383">
        <v>5000</v>
      </c>
      <c r="B1383" t="s">
        <v>8219</v>
      </c>
    </row>
    <row r="1384" spans="1:2" x14ac:dyDescent="0.3">
      <c r="A1384">
        <v>8000</v>
      </c>
      <c r="B1384" t="s">
        <v>8219</v>
      </c>
    </row>
    <row r="1385" spans="1:2" x14ac:dyDescent="0.3">
      <c r="A1385">
        <v>2200</v>
      </c>
      <c r="B1385" t="s">
        <v>8219</v>
      </c>
    </row>
    <row r="1386" spans="1:2" x14ac:dyDescent="0.3">
      <c r="A1386">
        <v>3500</v>
      </c>
      <c r="B1386" t="s">
        <v>8219</v>
      </c>
    </row>
    <row r="1387" spans="1:2" x14ac:dyDescent="0.3">
      <c r="A1387">
        <v>8000</v>
      </c>
      <c r="B1387" t="s">
        <v>8219</v>
      </c>
    </row>
    <row r="1388" spans="1:2" x14ac:dyDescent="0.3">
      <c r="A1388">
        <v>400</v>
      </c>
      <c r="B1388" t="s">
        <v>8219</v>
      </c>
    </row>
    <row r="1389" spans="1:2" x14ac:dyDescent="0.3">
      <c r="A1389">
        <v>4000</v>
      </c>
      <c r="B1389" t="s">
        <v>8219</v>
      </c>
    </row>
    <row r="1390" spans="1:2" x14ac:dyDescent="0.3">
      <c r="A1390">
        <v>5000</v>
      </c>
      <c r="B1390" t="s">
        <v>8219</v>
      </c>
    </row>
    <row r="1391" spans="1:2" x14ac:dyDescent="0.3">
      <c r="A1391">
        <v>500</v>
      </c>
      <c r="B1391" t="s">
        <v>8219</v>
      </c>
    </row>
    <row r="1392" spans="1:2" x14ac:dyDescent="0.3">
      <c r="A1392">
        <v>2800</v>
      </c>
      <c r="B1392" t="s">
        <v>8219</v>
      </c>
    </row>
    <row r="1393" spans="1:2" x14ac:dyDescent="0.3">
      <c r="A1393">
        <v>500</v>
      </c>
      <c r="B1393" t="s">
        <v>8219</v>
      </c>
    </row>
    <row r="1394" spans="1:2" x14ac:dyDescent="0.3">
      <c r="A1394">
        <v>2500</v>
      </c>
      <c r="B1394" t="s">
        <v>8219</v>
      </c>
    </row>
    <row r="1395" spans="1:2" x14ac:dyDescent="0.3">
      <c r="A1395">
        <v>10000</v>
      </c>
      <c r="B1395" t="s">
        <v>8219</v>
      </c>
    </row>
    <row r="1396" spans="1:2" x14ac:dyDescent="0.3">
      <c r="A1396">
        <v>750</v>
      </c>
      <c r="B1396" t="s">
        <v>8219</v>
      </c>
    </row>
    <row r="1397" spans="1:2" x14ac:dyDescent="0.3">
      <c r="A1397">
        <v>3500</v>
      </c>
      <c r="B1397" t="s">
        <v>8219</v>
      </c>
    </row>
    <row r="1398" spans="1:2" x14ac:dyDescent="0.3">
      <c r="A1398">
        <v>6000</v>
      </c>
      <c r="B1398" t="s">
        <v>8219</v>
      </c>
    </row>
    <row r="1399" spans="1:2" x14ac:dyDescent="0.3">
      <c r="A1399">
        <v>10000</v>
      </c>
      <c r="B1399" t="s">
        <v>8219</v>
      </c>
    </row>
    <row r="1400" spans="1:2" x14ac:dyDescent="0.3">
      <c r="A1400">
        <v>4400</v>
      </c>
      <c r="B1400" t="s">
        <v>8219</v>
      </c>
    </row>
    <row r="1401" spans="1:2" x14ac:dyDescent="0.3">
      <c r="A1401">
        <v>9000</v>
      </c>
      <c r="B1401" t="s">
        <v>8219</v>
      </c>
    </row>
    <row r="1402" spans="1:2" x14ac:dyDescent="0.3">
      <c r="A1402">
        <v>350</v>
      </c>
      <c r="B1402" t="s">
        <v>8219</v>
      </c>
    </row>
    <row r="1403" spans="1:2" x14ac:dyDescent="0.3">
      <c r="A1403">
        <v>2500</v>
      </c>
      <c r="B1403" t="s">
        <v>8219</v>
      </c>
    </row>
    <row r="1404" spans="1:2" x14ac:dyDescent="0.3">
      <c r="A1404">
        <v>2500</v>
      </c>
      <c r="B1404" t="s">
        <v>8219</v>
      </c>
    </row>
    <row r="1405" spans="1:2" x14ac:dyDescent="0.3">
      <c r="A1405">
        <v>4000</v>
      </c>
      <c r="B1405" t="s">
        <v>8219</v>
      </c>
    </row>
    <row r="1406" spans="1:2" x14ac:dyDescent="0.3">
      <c r="A1406">
        <v>14500</v>
      </c>
      <c r="B1406" t="s">
        <v>8221</v>
      </c>
    </row>
    <row r="1407" spans="1:2" x14ac:dyDescent="0.3">
      <c r="A1407">
        <v>25000</v>
      </c>
      <c r="B1407" t="s">
        <v>8221</v>
      </c>
    </row>
    <row r="1408" spans="1:2" x14ac:dyDescent="0.3">
      <c r="A1408">
        <v>12000</v>
      </c>
      <c r="B1408" t="s">
        <v>8221</v>
      </c>
    </row>
    <row r="1409" spans="1:2" x14ac:dyDescent="0.3">
      <c r="A1409">
        <v>3000</v>
      </c>
      <c r="B1409" t="s">
        <v>8221</v>
      </c>
    </row>
    <row r="1410" spans="1:2" x14ac:dyDescent="0.3">
      <c r="A1410">
        <v>1000</v>
      </c>
      <c r="B1410" t="s">
        <v>8221</v>
      </c>
    </row>
    <row r="1411" spans="1:2" x14ac:dyDescent="0.3">
      <c r="A1411">
        <v>4000</v>
      </c>
      <c r="B1411" t="s">
        <v>8221</v>
      </c>
    </row>
    <row r="1412" spans="1:2" x14ac:dyDescent="0.3">
      <c r="A1412">
        <v>6000</v>
      </c>
      <c r="B1412" t="s">
        <v>8221</v>
      </c>
    </row>
    <row r="1413" spans="1:2" x14ac:dyDescent="0.3">
      <c r="A1413">
        <v>3000</v>
      </c>
      <c r="B1413" t="s">
        <v>8221</v>
      </c>
    </row>
    <row r="1414" spans="1:2" x14ac:dyDescent="0.3">
      <c r="A1414">
        <v>7000</v>
      </c>
      <c r="B1414" t="s">
        <v>8221</v>
      </c>
    </row>
    <row r="1415" spans="1:2" x14ac:dyDescent="0.3">
      <c r="A1415">
        <v>2000</v>
      </c>
      <c r="B1415" t="s">
        <v>8221</v>
      </c>
    </row>
    <row r="1416" spans="1:2" x14ac:dyDescent="0.3">
      <c r="A1416">
        <v>500</v>
      </c>
      <c r="B1416" t="s">
        <v>8221</v>
      </c>
    </row>
    <row r="1417" spans="1:2" x14ac:dyDescent="0.3">
      <c r="A1417">
        <v>4400</v>
      </c>
      <c r="B1417" t="s">
        <v>8221</v>
      </c>
    </row>
    <row r="1418" spans="1:2" x14ac:dyDescent="0.3">
      <c r="A1418">
        <v>50000</v>
      </c>
      <c r="B1418" t="s">
        <v>8221</v>
      </c>
    </row>
    <row r="1419" spans="1:2" x14ac:dyDescent="0.3">
      <c r="A1419">
        <v>4500</v>
      </c>
      <c r="B1419" t="s">
        <v>8221</v>
      </c>
    </row>
    <row r="1420" spans="1:2" x14ac:dyDescent="0.3">
      <c r="A1420">
        <v>3000</v>
      </c>
      <c r="B1420" t="s">
        <v>8221</v>
      </c>
    </row>
    <row r="1421" spans="1:2" x14ac:dyDescent="0.3">
      <c r="A1421">
        <v>6300</v>
      </c>
      <c r="B1421" t="s">
        <v>8221</v>
      </c>
    </row>
    <row r="1422" spans="1:2" x14ac:dyDescent="0.3">
      <c r="A1422">
        <v>110</v>
      </c>
      <c r="B1422" t="s">
        <v>8221</v>
      </c>
    </row>
    <row r="1423" spans="1:2" x14ac:dyDescent="0.3">
      <c r="A1423">
        <v>200000</v>
      </c>
      <c r="B1423" t="s">
        <v>8221</v>
      </c>
    </row>
    <row r="1424" spans="1:2" x14ac:dyDescent="0.3">
      <c r="A1424">
        <v>25000</v>
      </c>
      <c r="B1424" t="s">
        <v>8221</v>
      </c>
    </row>
    <row r="1425" spans="1:2" x14ac:dyDescent="0.3">
      <c r="A1425">
        <v>30000</v>
      </c>
      <c r="B1425" t="s">
        <v>8221</v>
      </c>
    </row>
    <row r="1426" spans="1:2" x14ac:dyDescent="0.3">
      <c r="A1426">
        <v>7500</v>
      </c>
      <c r="B1426" t="s">
        <v>8221</v>
      </c>
    </row>
    <row r="1427" spans="1:2" x14ac:dyDescent="0.3">
      <c r="A1427">
        <v>13000</v>
      </c>
      <c r="B1427" t="s">
        <v>8221</v>
      </c>
    </row>
    <row r="1428" spans="1:2" x14ac:dyDescent="0.3">
      <c r="A1428">
        <v>1000</v>
      </c>
      <c r="B1428" t="s">
        <v>8221</v>
      </c>
    </row>
    <row r="1429" spans="1:2" x14ac:dyDescent="0.3">
      <c r="A1429">
        <v>5000</v>
      </c>
      <c r="B1429" t="s">
        <v>8221</v>
      </c>
    </row>
    <row r="1430" spans="1:2" x14ac:dyDescent="0.3">
      <c r="A1430">
        <v>1000</v>
      </c>
      <c r="B1430" t="s">
        <v>8221</v>
      </c>
    </row>
    <row r="1431" spans="1:2" x14ac:dyDescent="0.3">
      <c r="A1431">
        <v>10000</v>
      </c>
      <c r="B1431" t="s">
        <v>8221</v>
      </c>
    </row>
    <row r="1432" spans="1:2" x14ac:dyDescent="0.3">
      <c r="A1432">
        <v>5000</v>
      </c>
      <c r="B1432" t="s">
        <v>8221</v>
      </c>
    </row>
    <row r="1433" spans="1:2" x14ac:dyDescent="0.3">
      <c r="A1433">
        <v>17000</v>
      </c>
      <c r="B1433" t="s">
        <v>8221</v>
      </c>
    </row>
    <row r="1434" spans="1:2" x14ac:dyDescent="0.3">
      <c r="A1434">
        <v>40000</v>
      </c>
      <c r="B1434" t="s">
        <v>8221</v>
      </c>
    </row>
    <row r="1435" spans="1:2" x14ac:dyDescent="0.3">
      <c r="A1435">
        <v>12000</v>
      </c>
      <c r="B1435" t="s">
        <v>8221</v>
      </c>
    </row>
    <row r="1436" spans="1:2" x14ac:dyDescent="0.3">
      <c r="A1436">
        <v>82000</v>
      </c>
      <c r="B1436" t="s">
        <v>8221</v>
      </c>
    </row>
    <row r="1437" spans="1:2" x14ac:dyDescent="0.3">
      <c r="A1437">
        <v>15000</v>
      </c>
      <c r="B1437" t="s">
        <v>8221</v>
      </c>
    </row>
    <row r="1438" spans="1:2" x14ac:dyDescent="0.3">
      <c r="A1438">
        <v>10000</v>
      </c>
      <c r="B1438" t="s">
        <v>8221</v>
      </c>
    </row>
    <row r="1439" spans="1:2" x14ac:dyDescent="0.3">
      <c r="A1439">
        <v>3000</v>
      </c>
      <c r="B1439" t="s">
        <v>8221</v>
      </c>
    </row>
    <row r="1440" spans="1:2" x14ac:dyDescent="0.3">
      <c r="A1440">
        <v>20000</v>
      </c>
      <c r="B1440" t="s">
        <v>8221</v>
      </c>
    </row>
    <row r="1441" spans="1:2" x14ac:dyDescent="0.3">
      <c r="A1441">
        <v>2725</v>
      </c>
      <c r="B1441" t="s">
        <v>8221</v>
      </c>
    </row>
    <row r="1442" spans="1:2" x14ac:dyDescent="0.3">
      <c r="A1442">
        <v>13000</v>
      </c>
      <c r="B1442" t="s">
        <v>8221</v>
      </c>
    </row>
    <row r="1443" spans="1:2" x14ac:dyDescent="0.3">
      <c r="A1443">
        <v>180000</v>
      </c>
      <c r="B1443" t="s">
        <v>8221</v>
      </c>
    </row>
    <row r="1444" spans="1:2" x14ac:dyDescent="0.3">
      <c r="A1444">
        <v>1500</v>
      </c>
      <c r="B1444" t="s">
        <v>8221</v>
      </c>
    </row>
    <row r="1445" spans="1:2" x14ac:dyDescent="0.3">
      <c r="A1445">
        <v>13000</v>
      </c>
      <c r="B1445" t="s">
        <v>8221</v>
      </c>
    </row>
    <row r="1446" spans="1:2" x14ac:dyDescent="0.3">
      <c r="A1446">
        <v>4950</v>
      </c>
      <c r="B1446" t="s">
        <v>8221</v>
      </c>
    </row>
    <row r="1447" spans="1:2" x14ac:dyDescent="0.3">
      <c r="A1447">
        <v>130000</v>
      </c>
      <c r="B1447" t="s">
        <v>8221</v>
      </c>
    </row>
    <row r="1448" spans="1:2" x14ac:dyDescent="0.3">
      <c r="A1448">
        <v>900</v>
      </c>
      <c r="B1448" t="s">
        <v>8221</v>
      </c>
    </row>
    <row r="1449" spans="1:2" x14ac:dyDescent="0.3">
      <c r="A1449">
        <v>500000</v>
      </c>
      <c r="B1449" t="s">
        <v>8221</v>
      </c>
    </row>
    <row r="1450" spans="1:2" x14ac:dyDescent="0.3">
      <c r="A1450">
        <v>200000</v>
      </c>
      <c r="B1450" t="s">
        <v>8221</v>
      </c>
    </row>
    <row r="1451" spans="1:2" x14ac:dyDescent="0.3">
      <c r="A1451">
        <v>8888</v>
      </c>
      <c r="B1451" t="s">
        <v>8221</v>
      </c>
    </row>
    <row r="1452" spans="1:2" x14ac:dyDescent="0.3">
      <c r="A1452">
        <v>100000</v>
      </c>
      <c r="B1452" t="s">
        <v>8221</v>
      </c>
    </row>
    <row r="1453" spans="1:2" x14ac:dyDescent="0.3">
      <c r="A1453">
        <v>18950</v>
      </c>
      <c r="B1453" t="s">
        <v>8220</v>
      </c>
    </row>
    <row r="1454" spans="1:2" x14ac:dyDescent="0.3">
      <c r="A1454">
        <v>14000</v>
      </c>
      <c r="B1454" t="s">
        <v>8220</v>
      </c>
    </row>
    <row r="1455" spans="1:2" x14ac:dyDescent="0.3">
      <c r="A1455">
        <v>25000</v>
      </c>
      <c r="B1455" t="s">
        <v>8220</v>
      </c>
    </row>
    <row r="1456" spans="1:2" x14ac:dyDescent="0.3">
      <c r="A1456">
        <v>1750</v>
      </c>
      <c r="B1456" t="s">
        <v>8220</v>
      </c>
    </row>
    <row r="1457" spans="1:2" x14ac:dyDescent="0.3">
      <c r="A1457">
        <v>15000</v>
      </c>
      <c r="B1457" t="s">
        <v>8220</v>
      </c>
    </row>
    <row r="1458" spans="1:2" x14ac:dyDescent="0.3">
      <c r="A1458">
        <v>5000</v>
      </c>
      <c r="B1458" t="s">
        <v>8220</v>
      </c>
    </row>
    <row r="1459" spans="1:2" x14ac:dyDescent="0.3">
      <c r="A1459">
        <v>6000</v>
      </c>
      <c r="B1459" t="s">
        <v>8220</v>
      </c>
    </row>
    <row r="1460" spans="1:2" x14ac:dyDescent="0.3">
      <c r="A1460">
        <v>5000</v>
      </c>
      <c r="B1460" t="s">
        <v>8220</v>
      </c>
    </row>
    <row r="1461" spans="1:2" x14ac:dyDescent="0.3">
      <c r="A1461">
        <v>37000</v>
      </c>
      <c r="B1461" t="s">
        <v>8220</v>
      </c>
    </row>
    <row r="1462" spans="1:2" x14ac:dyDescent="0.3">
      <c r="A1462">
        <v>25000000</v>
      </c>
      <c r="B1462" t="s">
        <v>8220</v>
      </c>
    </row>
    <row r="1463" spans="1:2" x14ac:dyDescent="0.3">
      <c r="A1463">
        <v>15000</v>
      </c>
      <c r="B1463" t="s">
        <v>8219</v>
      </c>
    </row>
    <row r="1464" spans="1:2" x14ac:dyDescent="0.3">
      <c r="A1464">
        <v>4000</v>
      </c>
      <c r="B1464" t="s">
        <v>8219</v>
      </c>
    </row>
    <row r="1465" spans="1:2" x14ac:dyDescent="0.3">
      <c r="A1465">
        <v>600</v>
      </c>
      <c r="B1465" t="s">
        <v>8219</v>
      </c>
    </row>
    <row r="1466" spans="1:2" x14ac:dyDescent="0.3">
      <c r="A1466">
        <v>5000</v>
      </c>
      <c r="B1466" t="s">
        <v>8219</v>
      </c>
    </row>
    <row r="1467" spans="1:2" x14ac:dyDescent="0.3">
      <c r="A1467">
        <v>30000</v>
      </c>
      <c r="B1467" t="s">
        <v>8219</v>
      </c>
    </row>
    <row r="1468" spans="1:2" x14ac:dyDescent="0.3">
      <c r="A1468">
        <v>16000</v>
      </c>
      <c r="B1468" t="s">
        <v>8219</v>
      </c>
    </row>
    <row r="1469" spans="1:2" x14ac:dyDescent="0.3">
      <c r="A1469">
        <v>40000</v>
      </c>
      <c r="B1469" t="s">
        <v>8219</v>
      </c>
    </row>
    <row r="1470" spans="1:2" x14ac:dyDescent="0.3">
      <c r="A1470">
        <v>9500</v>
      </c>
      <c r="B1470" t="s">
        <v>8219</v>
      </c>
    </row>
    <row r="1471" spans="1:2" x14ac:dyDescent="0.3">
      <c r="A1471">
        <v>44250</v>
      </c>
      <c r="B1471" t="s">
        <v>8219</v>
      </c>
    </row>
    <row r="1472" spans="1:2" x14ac:dyDescent="0.3">
      <c r="A1472">
        <v>1500</v>
      </c>
      <c r="B1472" t="s">
        <v>8219</v>
      </c>
    </row>
    <row r="1473" spans="1:2" x14ac:dyDescent="0.3">
      <c r="A1473">
        <v>32000</v>
      </c>
      <c r="B1473" t="s">
        <v>8219</v>
      </c>
    </row>
    <row r="1474" spans="1:2" x14ac:dyDescent="0.3">
      <c r="A1474">
        <v>25000</v>
      </c>
      <c r="B1474" t="s">
        <v>8219</v>
      </c>
    </row>
    <row r="1475" spans="1:2" x14ac:dyDescent="0.3">
      <c r="A1475">
        <v>1500</v>
      </c>
      <c r="B1475" t="s">
        <v>8219</v>
      </c>
    </row>
    <row r="1476" spans="1:2" x14ac:dyDescent="0.3">
      <c r="A1476">
        <v>3000</v>
      </c>
      <c r="B1476" t="s">
        <v>8219</v>
      </c>
    </row>
    <row r="1477" spans="1:2" x14ac:dyDescent="0.3">
      <c r="A1477">
        <v>15000</v>
      </c>
      <c r="B1477" t="s">
        <v>8219</v>
      </c>
    </row>
    <row r="1478" spans="1:2" x14ac:dyDescent="0.3">
      <c r="A1478">
        <v>6000</v>
      </c>
      <c r="B1478" t="s">
        <v>8219</v>
      </c>
    </row>
    <row r="1479" spans="1:2" x14ac:dyDescent="0.3">
      <c r="A1479">
        <v>30000</v>
      </c>
      <c r="B1479" t="s">
        <v>8219</v>
      </c>
    </row>
    <row r="1480" spans="1:2" x14ac:dyDescent="0.3">
      <c r="A1480">
        <v>50000</v>
      </c>
      <c r="B1480" t="s">
        <v>8219</v>
      </c>
    </row>
    <row r="1481" spans="1:2" x14ac:dyDescent="0.3">
      <c r="A1481">
        <v>1600</v>
      </c>
      <c r="B1481" t="s">
        <v>8219</v>
      </c>
    </row>
    <row r="1482" spans="1:2" x14ac:dyDescent="0.3">
      <c r="A1482">
        <v>50000</v>
      </c>
      <c r="B1482" t="s">
        <v>8219</v>
      </c>
    </row>
    <row r="1483" spans="1:2" x14ac:dyDescent="0.3">
      <c r="A1483">
        <v>5000</v>
      </c>
      <c r="B1483" t="s">
        <v>8221</v>
      </c>
    </row>
    <row r="1484" spans="1:2" x14ac:dyDescent="0.3">
      <c r="A1484">
        <v>5000</v>
      </c>
      <c r="B1484" t="s">
        <v>8221</v>
      </c>
    </row>
    <row r="1485" spans="1:2" x14ac:dyDescent="0.3">
      <c r="A1485">
        <v>7000</v>
      </c>
      <c r="B1485" t="s">
        <v>8221</v>
      </c>
    </row>
    <row r="1486" spans="1:2" x14ac:dyDescent="0.3">
      <c r="A1486">
        <v>2000</v>
      </c>
      <c r="B1486" t="s">
        <v>8221</v>
      </c>
    </row>
    <row r="1487" spans="1:2" x14ac:dyDescent="0.3">
      <c r="A1487">
        <v>6700</v>
      </c>
      <c r="B1487" t="s">
        <v>8221</v>
      </c>
    </row>
    <row r="1488" spans="1:2" x14ac:dyDescent="0.3">
      <c r="A1488">
        <v>20000</v>
      </c>
      <c r="B1488" t="s">
        <v>8221</v>
      </c>
    </row>
    <row r="1489" spans="1:2" x14ac:dyDescent="0.3">
      <c r="A1489">
        <v>10000</v>
      </c>
      <c r="B1489" t="s">
        <v>8221</v>
      </c>
    </row>
    <row r="1490" spans="1:2" x14ac:dyDescent="0.3">
      <c r="A1490">
        <v>15000</v>
      </c>
      <c r="B1490" t="s">
        <v>8221</v>
      </c>
    </row>
    <row r="1491" spans="1:2" x14ac:dyDescent="0.3">
      <c r="A1491">
        <v>5000</v>
      </c>
      <c r="B1491" t="s">
        <v>8221</v>
      </c>
    </row>
    <row r="1492" spans="1:2" x14ac:dyDescent="0.3">
      <c r="A1492">
        <v>2900</v>
      </c>
      <c r="B1492" t="s">
        <v>8221</v>
      </c>
    </row>
    <row r="1493" spans="1:2" x14ac:dyDescent="0.3">
      <c r="A1493">
        <v>1200</v>
      </c>
      <c r="B1493" t="s">
        <v>8221</v>
      </c>
    </row>
    <row r="1494" spans="1:2" x14ac:dyDescent="0.3">
      <c r="A1494">
        <v>4000</v>
      </c>
      <c r="B1494" t="s">
        <v>8221</v>
      </c>
    </row>
    <row r="1495" spans="1:2" x14ac:dyDescent="0.3">
      <c r="A1495">
        <v>2400</v>
      </c>
      <c r="B1495" t="s">
        <v>8221</v>
      </c>
    </row>
    <row r="1496" spans="1:2" x14ac:dyDescent="0.3">
      <c r="A1496">
        <v>5000</v>
      </c>
      <c r="B1496" t="s">
        <v>8221</v>
      </c>
    </row>
    <row r="1497" spans="1:2" x14ac:dyDescent="0.3">
      <c r="A1497">
        <v>2000</v>
      </c>
      <c r="B1497" t="s">
        <v>8221</v>
      </c>
    </row>
    <row r="1498" spans="1:2" x14ac:dyDescent="0.3">
      <c r="A1498">
        <v>1500</v>
      </c>
      <c r="B1498" t="s">
        <v>8221</v>
      </c>
    </row>
    <row r="1499" spans="1:2" x14ac:dyDescent="0.3">
      <c r="A1499">
        <v>15000</v>
      </c>
      <c r="B1499" t="s">
        <v>8221</v>
      </c>
    </row>
    <row r="1500" spans="1:2" x14ac:dyDescent="0.3">
      <c r="A1500">
        <v>3000</v>
      </c>
      <c r="B1500" t="s">
        <v>8221</v>
      </c>
    </row>
    <row r="1501" spans="1:2" x14ac:dyDescent="0.3">
      <c r="A1501">
        <v>2000</v>
      </c>
      <c r="B1501" t="s">
        <v>8221</v>
      </c>
    </row>
    <row r="1502" spans="1:2" x14ac:dyDescent="0.3">
      <c r="A1502">
        <v>2800</v>
      </c>
      <c r="B1502" t="s">
        <v>8221</v>
      </c>
    </row>
    <row r="1503" spans="1:2" x14ac:dyDescent="0.3">
      <c r="A1503">
        <v>52000</v>
      </c>
      <c r="B1503" t="s">
        <v>8219</v>
      </c>
    </row>
    <row r="1504" spans="1:2" x14ac:dyDescent="0.3">
      <c r="A1504">
        <v>22000</v>
      </c>
      <c r="B1504" t="s">
        <v>8219</v>
      </c>
    </row>
    <row r="1505" spans="1:2" x14ac:dyDescent="0.3">
      <c r="A1505">
        <v>3750</v>
      </c>
      <c r="B1505" t="s">
        <v>8219</v>
      </c>
    </row>
    <row r="1506" spans="1:2" x14ac:dyDescent="0.3">
      <c r="A1506">
        <v>6500</v>
      </c>
      <c r="B1506" t="s">
        <v>8219</v>
      </c>
    </row>
    <row r="1507" spans="1:2" x14ac:dyDescent="0.3">
      <c r="A1507">
        <v>16000</v>
      </c>
      <c r="B1507" t="s">
        <v>8219</v>
      </c>
    </row>
    <row r="1508" spans="1:2" x14ac:dyDescent="0.3">
      <c r="A1508">
        <v>1500</v>
      </c>
      <c r="B1508" t="s">
        <v>8219</v>
      </c>
    </row>
    <row r="1509" spans="1:2" x14ac:dyDescent="0.3">
      <c r="A1509">
        <v>1200</v>
      </c>
      <c r="B1509" t="s">
        <v>8219</v>
      </c>
    </row>
    <row r="1510" spans="1:2" x14ac:dyDescent="0.3">
      <c r="A1510">
        <v>18500</v>
      </c>
      <c r="B1510" t="s">
        <v>8219</v>
      </c>
    </row>
    <row r="1511" spans="1:2" x14ac:dyDescent="0.3">
      <c r="A1511">
        <v>17500</v>
      </c>
      <c r="B1511" t="s">
        <v>8219</v>
      </c>
    </row>
    <row r="1512" spans="1:2" x14ac:dyDescent="0.3">
      <c r="A1512">
        <v>16000</v>
      </c>
      <c r="B1512" t="s">
        <v>8219</v>
      </c>
    </row>
    <row r="1513" spans="1:2" x14ac:dyDescent="0.3">
      <c r="A1513">
        <v>14000</v>
      </c>
      <c r="B1513" t="s">
        <v>8219</v>
      </c>
    </row>
    <row r="1514" spans="1:2" x14ac:dyDescent="0.3">
      <c r="A1514">
        <v>3500</v>
      </c>
      <c r="B1514" t="s">
        <v>8219</v>
      </c>
    </row>
    <row r="1515" spans="1:2" x14ac:dyDescent="0.3">
      <c r="A1515">
        <v>8000</v>
      </c>
      <c r="B1515" t="s">
        <v>8219</v>
      </c>
    </row>
    <row r="1516" spans="1:2" x14ac:dyDescent="0.3">
      <c r="A1516">
        <v>25000</v>
      </c>
      <c r="B1516" t="s">
        <v>8219</v>
      </c>
    </row>
    <row r="1517" spans="1:2" x14ac:dyDescent="0.3">
      <c r="A1517">
        <v>300000</v>
      </c>
      <c r="B1517" t="s">
        <v>8219</v>
      </c>
    </row>
    <row r="1518" spans="1:2" x14ac:dyDescent="0.3">
      <c r="A1518">
        <v>17000</v>
      </c>
      <c r="B1518" t="s">
        <v>8219</v>
      </c>
    </row>
    <row r="1519" spans="1:2" x14ac:dyDescent="0.3">
      <c r="A1519">
        <v>15000</v>
      </c>
      <c r="B1519" t="s">
        <v>8219</v>
      </c>
    </row>
    <row r="1520" spans="1:2" x14ac:dyDescent="0.3">
      <c r="A1520">
        <v>15000</v>
      </c>
      <c r="B1520" t="s">
        <v>8219</v>
      </c>
    </row>
    <row r="1521" spans="1:2" x14ac:dyDescent="0.3">
      <c r="A1521">
        <v>9000</v>
      </c>
      <c r="B1521" t="s">
        <v>8219</v>
      </c>
    </row>
    <row r="1522" spans="1:2" x14ac:dyDescent="0.3">
      <c r="A1522">
        <v>18000</v>
      </c>
      <c r="B1522" t="s">
        <v>8219</v>
      </c>
    </row>
    <row r="1523" spans="1:2" x14ac:dyDescent="0.3">
      <c r="A1523">
        <v>37500</v>
      </c>
      <c r="B1523" t="s">
        <v>8219</v>
      </c>
    </row>
    <row r="1524" spans="1:2" x14ac:dyDescent="0.3">
      <c r="A1524">
        <v>43500</v>
      </c>
      <c r="B1524" t="s">
        <v>8219</v>
      </c>
    </row>
    <row r="1525" spans="1:2" x14ac:dyDescent="0.3">
      <c r="A1525">
        <v>18500</v>
      </c>
      <c r="B1525" t="s">
        <v>8219</v>
      </c>
    </row>
    <row r="1526" spans="1:2" x14ac:dyDescent="0.3">
      <c r="A1526">
        <v>3000</v>
      </c>
      <c r="B1526" t="s">
        <v>8219</v>
      </c>
    </row>
    <row r="1527" spans="1:2" x14ac:dyDescent="0.3">
      <c r="A1527">
        <v>2600</v>
      </c>
      <c r="B1527" t="s">
        <v>8219</v>
      </c>
    </row>
    <row r="1528" spans="1:2" x14ac:dyDescent="0.3">
      <c r="A1528">
        <v>23000</v>
      </c>
      <c r="B1528" t="s">
        <v>8219</v>
      </c>
    </row>
    <row r="1529" spans="1:2" x14ac:dyDescent="0.3">
      <c r="A1529">
        <v>3500</v>
      </c>
      <c r="B1529" t="s">
        <v>8219</v>
      </c>
    </row>
    <row r="1530" spans="1:2" x14ac:dyDescent="0.3">
      <c r="A1530">
        <v>3000</v>
      </c>
      <c r="B1530" t="s">
        <v>8219</v>
      </c>
    </row>
    <row r="1531" spans="1:2" x14ac:dyDescent="0.3">
      <c r="A1531">
        <v>19000</v>
      </c>
      <c r="B1531" t="s">
        <v>8219</v>
      </c>
    </row>
    <row r="1532" spans="1:2" x14ac:dyDescent="0.3">
      <c r="A1532">
        <v>35000</v>
      </c>
      <c r="B1532" t="s">
        <v>8219</v>
      </c>
    </row>
    <row r="1533" spans="1:2" x14ac:dyDescent="0.3">
      <c r="A1533">
        <v>2350</v>
      </c>
      <c r="B1533" t="s">
        <v>8219</v>
      </c>
    </row>
    <row r="1534" spans="1:2" x14ac:dyDescent="0.3">
      <c r="A1534">
        <v>5000</v>
      </c>
      <c r="B1534" t="s">
        <v>8219</v>
      </c>
    </row>
    <row r="1535" spans="1:2" x14ac:dyDescent="0.3">
      <c r="A1535">
        <v>45000</v>
      </c>
      <c r="B1535" t="s">
        <v>8219</v>
      </c>
    </row>
    <row r="1536" spans="1:2" x14ac:dyDescent="0.3">
      <c r="A1536">
        <v>7500</v>
      </c>
      <c r="B1536" t="s">
        <v>8219</v>
      </c>
    </row>
    <row r="1537" spans="1:2" x14ac:dyDescent="0.3">
      <c r="A1537">
        <v>4000</v>
      </c>
      <c r="B1537" t="s">
        <v>8219</v>
      </c>
    </row>
    <row r="1538" spans="1:2" x14ac:dyDescent="0.3">
      <c r="A1538">
        <v>12000</v>
      </c>
      <c r="B1538" t="s">
        <v>8219</v>
      </c>
    </row>
    <row r="1539" spans="1:2" x14ac:dyDescent="0.3">
      <c r="A1539">
        <v>12000</v>
      </c>
      <c r="B1539" t="s">
        <v>8219</v>
      </c>
    </row>
    <row r="1540" spans="1:2" x14ac:dyDescent="0.3">
      <c r="A1540">
        <v>7000</v>
      </c>
      <c r="B1540" t="s">
        <v>8219</v>
      </c>
    </row>
    <row r="1541" spans="1:2" x14ac:dyDescent="0.3">
      <c r="A1541">
        <v>20000</v>
      </c>
      <c r="B1541" t="s">
        <v>8219</v>
      </c>
    </row>
    <row r="1542" spans="1:2" x14ac:dyDescent="0.3">
      <c r="A1542">
        <v>15000</v>
      </c>
      <c r="B1542" t="s">
        <v>8219</v>
      </c>
    </row>
    <row r="1543" spans="1:2" x14ac:dyDescent="0.3">
      <c r="A1543">
        <v>18000</v>
      </c>
      <c r="B1543" t="s">
        <v>8221</v>
      </c>
    </row>
    <row r="1544" spans="1:2" x14ac:dyDescent="0.3">
      <c r="A1544">
        <v>500</v>
      </c>
      <c r="B1544" t="s">
        <v>8221</v>
      </c>
    </row>
    <row r="1545" spans="1:2" x14ac:dyDescent="0.3">
      <c r="A1545">
        <v>2250</v>
      </c>
      <c r="B1545" t="s">
        <v>8221</v>
      </c>
    </row>
    <row r="1546" spans="1:2" x14ac:dyDescent="0.3">
      <c r="A1546">
        <v>1000</v>
      </c>
      <c r="B1546" t="s">
        <v>8221</v>
      </c>
    </row>
    <row r="1547" spans="1:2" x14ac:dyDescent="0.3">
      <c r="A1547">
        <v>3000</v>
      </c>
      <c r="B1547" t="s">
        <v>8221</v>
      </c>
    </row>
    <row r="1548" spans="1:2" x14ac:dyDescent="0.3">
      <c r="A1548">
        <v>1000</v>
      </c>
      <c r="B1548" t="s">
        <v>8221</v>
      </c>
    </row>
    <row r="1549" spans="1:2" x14ac:dyDescent="0.3">
      <c r="A1549">
        <v>20</v>
      </c>
      <c r="B1549" t="s">
        <v>8221</v>
      </c>
    </row>
    <row r="1550" spans="1:2" x14ac:dyDescent="0.3">
      <c r="A1550">
        <v>700</v>
      </c>
      <c r="B1550" t="s">
        <v>8221</v>
      </c>
    </row>
    <row r="1551" spans="1:2" x14ac:dyDescent="0.3">
      <c r="A1551">
        <v>500</v>
      </c>
      <c r="B1551" t="s">
        <v>8221</v>
      </c>
    </row>
    <row r="1552" spans="1:2" x14ac:dyDescent="0.3">
      <c r="A1552">
        <v>750</v>
      </c>
      <c r="B1552" t="s">
        <v>8221</v>
      </c>
    </row>
    <row r="1553" spans="1:2" x14ac:dyDescent="0.3">
      <c r="A1553">
        <v>3500</v>
      </c>
      <c r="B1553" t="s">
        <v>8221</v>
      </c>
    </row>
    <row r="1554" spans="1:2" x14ac:dyDescent="0.3">
      <c r="A1554">
        <v>4300</v>
      </c>
      <c r="B1554" t="s">
        <v>8221</v>
      </c>
    </row>
    <row r="1555" spans="1:2" x14ac:dyDescent="0.3">
      <c r="A1555">
        <v>6000</v>
      </c>
      <c r="B1555" t="s">
        <v>8221</v>
      </c>
    </row>
    <row r="1556" spans="1:2" x14ac:dyDescent="0.3">
      <c r="A1556">
        <v>20000</v>
      </c>
      <c r="B1556" t="s">
        <v>8221</v>
      </c>
    </row>
    <row r="1557" spans="1:2" x14ac:dyDescent="0.3">
      <c r="A1557">
        <v>750</v>
      </c>
      <c r="B1557" t="s">
        <v>8221</v>
      </c>
    </row>
    <row r="1558" spans="1:2" x14ac:dyDescent="0.3">
      <c r="A1558">
        <v>1500</v>
      </c>
      <c r="B1558" t="s">
        <v>8221</v>
      </c>
    </row>
    <row r="1559" spans="1:2" x14ac:dyDescent="0.3">
      <c r="A1559">
        <v>2500</v>
      </c>
      <c r="B1559" t="s">
        <v>8221</v>
      </c>
    </row>
    <row r="1560" spans="1:2" x14ac:dyDescent="0.3">
      <c r="A1560">
        <v>750</v>
      </c>
      <c r="B1560" t="s">
        <v>8221</v>
      </c>
    </row>
    <row r="1561" spans="1:2" x14ac:dyDescent="0.3">
      <c r="A1561">
        <v>15000</v>
      </c>
      <c r="B1561" t="s">
        <v>8221</v>
      </c>
    </row>
    <row r="1562" spans="1:2" x14ac:dyDescent="0.3">
      <c r="A1562">
        <v>2500</v>
      </c>
      <c r="B1562" t="s">
        <v>8221</v>
      </c>
    </row>
    <row r="1563" spans="1:2" x14ac:dyDescent="0.3">
      <c r="A1563">
        <v>10000</v>
      </c>
      <c r="B1563" t="s">
        <v>8220</v>
      </c>
    </row>
    <row r="1564" spans="1:2" x14ac:dyDescent="0.3">
      <c r="A1564">
        <v>4000</v>
      </c>
      <c r="B1564" t="s">
        <v>8220</v>
      </c>
    </row>
    <row r="1565" spans="1:2" x14ac:dyDescent="0.3">
      <c r="A1565">
        <v>6000</v>
      </c>
      <c r="B1565" t="s">
        <v>8220</v>
      </c>
    </row>
    <row r="1566" spans="1:2" x14ac:dyDescent="0.3">
      <c r="A1566">
        <v>10000</v>
      </c>
      <c r="B1566" t="s">
        <v>8220</v>
      </c>
    </row>
    <row r="1567" spans="1:2" x14ac:dyDescent="0.3">
      <c r="A1567">
        <v>4000</v>
      </c>
      <c r="B1567" t="s">
        <v>8220</v>
      </c>
    </row>
    <row r="1568" spans="1:2" x14ac:dyDescent="0.3">
      <c r="A1568">
        <v>30000</v>
      </c>
      <c r="B1568" t="s">
        <v>8220</v>
      </c>
    </row>
    <row r="1569" spans="1:2" x14ac:dyDescent="0.3">
      <c r="A1569">
        <v>8500</v>
      </c>
      <c r="B1569" t="s">
        <v>8220</v>
      </c>
    </row>
    <row r="1570" spans="1:2" x14ac:dyDescent="0.3">
      <c r="A1570">
        <v>25000</v>
      </c>
      <c r="B1570" t="s">
        <v>8220</v>
      </c>
    </row>
    <row r="1571" spans="1:2" x14ac:dyDescent="0.3">
      <c r="A1571">
        <v>30000</v>
      </c>
      <c r="B1571" t="s">
        <v>8220</v>
      </c>
    </row>
    <row r="1572" spans="1:2" x14ac:dyDescent="0.3">
      <c r="A1572">
        <v>6000</v>
      </c>
      <c r="B1572" t="s">
        <v>8220</v>
      </c>
    </row>
    <row r="1573" spans="1:2" x14ac:dyDescent="0.3">
      <c r="A1573">
        <v>12100</v>
      </c>
      <c r="B1573" t="s">
        <v>8220</v>
      </c>
    </row>
    <row r="1574" spans="1:2" x14ac:dyDescent="0.3">
      <c r="A1574">
        <v>2500</v>
      </c>
      <c r="B1574" t="s">
        <v>8220</v>
      </c>
    </row>
    <row r="1575" spans="1:2" x14ac:dyDescent="0.3">
      <c r="A1575">
        <v>9000</v>
      </c>
      <c r="B1575" t="s">
        <v>8220</v>
      </c>
    </row>
    <row r="1576" spans="1:2" x14ac:dyDescent="0.3">
      <c r="A1576">
        <v>10000</v>
      </c>
      <c r="B1576" t="s">
        <v>8220</v>
      </c>
    </row>
    <row r="1577" spans="1:2" x14ac:dyDescent="0.3">
      <c r="A1577">
        <v>10000</v>
      </c>
      <c r="B1577" t="s">
        <v>8220</v>
      </c>
    </row>
    <row r="1578" spans="1:2" x14ac:dyDescent="0.3">
      <c r="A1578">
        <v>5000</v>
      </c>
      <c r="B1578" t="s">
        <v>8220</v>
      </c>
    </row>
    <row r="1579" spans="1:2" x14ac:dyDescent="0.3">
      <c r="A1579">
        <v>10000</v>
      </c>
      <c r="B1579" t="s">
        <v>8220</v>
      </c>
    </row>
    <row r="1580" spans="1:2" x14ac:dyDescent="0.3">
      <c r="A1580">
        <v>1897</v>
      </c>
      <c r="B1580" t="s">
        <v>8220</v>
      </c>
    </row>
    <row r="1581" spans="1:2" x14ac:dyDescent="0.3">
      <c r="A1581">
        <v>3333</v>
      </c>
      <c r="B1581" t="s">
        <v>8220</v>
      </c>
    </row>
    <row r="1582" spans="1:2" x14ac:dyDescent="0.3">
      <c r="A1582">
        <v>1750</v>
      </c>
      <c r="B1582" t="s">
        <v>8220</v>
      </c>
    </row>
    <row r="1583" spans="1:2" x14ac:dyDescent="0.3">
      <c r="A1583">
        <v>1000</v>
      </c>
      <c r="B1583" t="s">
        <v>8221</v>
      </c>
    </row>
    <row r="1584" spans="1:2" x14ac:dyDescent="0.3">
      <c r="A1584">
        <v>1000</v>
      </c>
      <c r="B1584" t="s">
        <v>8221</v>
      </c>
    </row>
    <row r="1585" spans="1:2" x14ac:dyDescent="0.3">
      <c r="A1585">
        <v>20000</v>
      </c>
      <c r="B1585" t="s">
        <v>8221</v>
      </c>
    </row>
    <row r="1586" spans="1:2" x14ac:dyDescent="0.3">
      <c r="A1586">
        <v>1200</v>
      </c>
      <c r="B1586" t="s">
        <v>8221</v>
      </c>
    </row>
    <row r="1587" spans="1:2" x14ac:dyDescent="0.3">
      <c r="A1587">
        <v>2000</v>
      </c>
      <c r="B1587" t="s">
        <v>8221</v>
      </c>
    </row>
    <row r="1588" spans="1:2" x14ac:dyDescent="0.3">
      <c r="A1588">
        <v>1500</v>
      </c>
      <c r="B1588" t="s">
        <v>8221</v>
      </c>
    </row>
    <row r="1589" spans="1:2" x14ac:dyDescent="0.3">
      <c r="A1589">
        <v>7500</v>
      </c>
      <c r="B1589" t="s">
        <v>8221</v>
      </c>
    </row>
    <row r="1590" spans="1:2" x14ac:dyDescent="0.3">
      <c r="A1590">
        <v>516</v>
      </c>
      <c r="B1590" t="s">
        <v>8221</v>
      </c>
    </row>
    <row r="1591" spans="1:2" x14ac:dyDescent="0.3">
      <c r="A1591">
        <v>1200</v>
      </c>
      <c r="B1591" t="s">
        <v>8221</v>
      </c>
    </row>
    <row r="1592" spans="1:2" x14ac:dyDescent="0.3">
      <c r="A1592">
        <v>60000</v>
      </c>
      <c r="B1592" t="s">
        <v>8221</v>
      </c>
    </row>
    <row r="1593" spans="1:2" x14ac:dyDescent="0.3">
      <c r="A1593">
        <v>14000</v>
      </c>
      <c r="B1593" t="s">
        <v>8221</v>
      </c>
    </row>
    <row r="1594" spans="1:2" x14ac:dyDescent="0.3">
      <c r="A1594">
        <v>25</v>
      </c>
      <c r="B1594" t="s">
        <v>8221</v>
      </c>
    </row>
    <row r="1595" spans="1:2" x14ac:dyDescent="0.3">
      <c r="A1595">
        <v>22000</v>
      </c>
      <c r="B1595" t="s">
        <v>8221</v>
      </c>
    </row>
    <row r="1596" spans="1:2" x14ac:dyDescent="0.3">
      <c r="A1596">
        <v>1000</v>
      </c>
      <c r="B1596" t="s">
        <v>8221</v>
      </c>
    </row>
    <row r="1597" spans="1:2" x14ac:dyDescent="0.3">
      <c r="A1597">
        <v>100000</v>
      </c>
      <c r="B1597" t="s">
        <v>8221</v>
      </c>
    </row>
    <row r="1598" spans="1:2" x14ac:dyDescent="0.3">
      <c r="A1598">
        <v>3250</v>
      </c>
      <c r="B1598" t="s">
        <v>8221</v>
      </c>
    </row>
    <row r="1599" spans="1:2" x14ac:dyDescent="0.3">
      <c r="A1599">
        <v>15000</v>
      </c>
      <c r="B1599" t="s">
        <v>8221</v>
      </c>
    </row>
    <row r="1600" spans="1:2" x14ac:dyDescent="0.3">
      <c r="A1600">
        <v>800</v>
      </c>
      <c r="B1600" t="s">
        <v>8221</v>
      </c>
    </row>
    <row r="1601" spans="1:2" x14ac:dyDescent="0.3">
      <c r="A1601">
        <v>500</v>
      </c>
      <c r="B1601" t="s">
        <v>8221</v>
      </c>
    </row>
    <row r="1602" spans="1:2" x14ac:dyDescent="0.3">
      <c r="A1602">
        <v>5000</v>
      </c>
      <c r="B1602" t="s">
        <v>8221</v>
      </c>
    </row>
    <row r="1603" spans="1:2" x14ac:dyDescent="0.3">
      <c r="A1603">
        <v>2500</v>
      </c>
      <c r="B1603" t="s">
        <v>8219</v>
      </c>
    </row>
    <row r="1604" spans="1:2" x14ac:dyDescent="0.3">
      <c r="A1604">
        <v>1500</v>
      </c>
      <c r="B1604" t="s">
        <v>8219</v>
      </c>
    </row>
    <row r="1605" spans="1:2" x14ac:dyDescent="0.3">
      <c r="A1605">
        <v>2000</v>
      </c>
      <c r="B1605" t="s">
        <v>8219</v>
      </c>
    </row>
    <row r="1606" spans="1:2" x14ac:dyDescent="0.3">
      <c r="A1606">
        <v>2800</v>
      </c>
      <c r="B1606" t="s">
        <v>8219</v>
      </c>
    </row>
    <row r="1607" spans="1:2" x14ac:dyDescent="0.3">
      <c r="A1607">
        <v>6000</v>
      </c>
      <c r="B1607" t="s">
        <v>8219</v>
      </c>
    </row>
    <row r="1608" spans="1:2" x14ac:dyDescent="0.3">
      <c r="A1608">
        <v>8000</v>
      </c>
      <c r="B1608" t="s">
        <v>8219</v>
      </c>
    </row>
    <row r="1609" spans="1:2" x14ac:dyDescent="0.3">
      <c r="A1609">
        <v>10000</v>
      </c>
      <c r="B1609" t="s">
        <v>8219</v>
      </c>
    </row>
    <row r="1610" spans="1:2" x14ac:dyDescent="0.3">
      <c r="A1610">
        <v>1200</v>
      </c>
      <c r="B1610" t="s">
        <v>8219</v>
      </c>
    </row>
    <row r="1611" spans="1:2" x14ac:dyDescent="0.3">
      <c r="A1611">
        <v>1500</v>
      </c>
      <c r="B1611" t="s">
        <v>8219</v>
      </c>
    </row>
    <row r="1612" spans="1:2" x14ac:dyDescent="0.3">
      <c r="A1612">
        <v>2000</v>
      </c>
      <c r="B1612" t="s">
        <v>8219</v>
      </c>
    </row>
    <row r="1613" spans="1:2" x14ac:dyDescent="0.3">
      <c r="A1613">
        <v>800</v>
      </c>
      <c r="B1613" t="s">
        <v>8219</v>
      </c>
    </row>
    <row r="1614" spans="1:2" x14ac:dyDescent="0.3">
      <c r="A1614">
        <v>500</v>
      </c>
      <c r="B1614" t="s">
        <v>8219</v>
      </c>
    </row>
    <row r="1615" spans="1:2" x14ac:dyDescent="0.3">
      <c r="A1615">
        <v>1000</v>
      </c>
      <c r="B1615" t="s">
        <v>8219</v>
      </c>
    </row>
    <row r="1616" spans="1:2" x14ac:dyDescent="0.3">
      <c r="A1616">
        <v>5000</v>
      </c>
      <c r="B1616" t="s">
        <v>8219</v>
      </c>
    </row>
    <row r="1617" spans="1:2" x14ac:dyDescent="0.3">
      <c r="A1617">
        <v>8000</v>
      </c>
      <c r="B1617" t="s">
        <v>8219</v>
      </c>
    </row>
    <row r="1618" spans="1:2" x14ac:dyDescent="0.3">
      <c r="A1618">
        <v>10000</v>
      </c>
      <c r="B1618" t="s">
        <v>8219</v>
      </c>
    </row>
    <row r="1619" spans="1:2" x14ac:dyDescent="0.3">
      <c r="A1619">
        <v>7000</v>
      </c>
      <c r="B1619" t="s">
        <v>8219</v>
      </c>
    </row>
    <row r="1620" spans="1:2" x14ac:dyDescent="0.3">
      <c r="A1620">
        <v>1500</v>
      </c>
      <c r="B1620" t="s">
        <v>8219</v>
      </c>
    </row>
    <row r="1621" spans="1:2" x14ac:dyDescent="0.3">
      <c r="A1621">
        <v>1500</v>
      </c>
      <c r="B1621" t="s">
        <v>8219</v>
      </c>
    </row>
    <row r="1622" spans="1:2" x14ac:dyDescent="0.3">
      <c r="A1622">
        <v>1000</v>
      </c>
      <c r="B1622" t="s">
        <v>8219</v>
      </c>
    </row>
    <row r="1623" spans="1:2" x14ac:dyDescent="0.3">
      <c r="A1623">
        <v>5000</v>
      </c>
      <c r="B1623" t="s">
        <v>8219</v>
      </c>
    </row>
    <row r="1624" spans="1:2" x14ac:dyDescent="0.3">
      <c r="A1624">
        <v>6900</v>
      </c>
      <c r="B1624" t="s">
        <v>8219</v>
      </c>
    </row>
    <row r="1625" spans="1:2" x14ac:dyDescent="0.3">
      <c r="A1625">
        <v>750</v>
      </c>
      <c r="B1625" t="s">
        <v>8219</v>
      </c>
    </row>
    <row r="1626" spans="1:2" x14ac:dyDescent="0.3">
      <c r="A1626">
        <v>1000</v>
      </c>
      <c r="B1626" t="s">
        <v>8219</v>
      </c>
    </row>
    <row r="1627" spans="1:2" x14ac:dyDescent="0.3">
      <c r="A1627">
        <v>7500</v>
      </c>
      <c r="B1627" t="s">
        <v>8219</v>
      </c>
    </row>
    <row r="1628" spans="1:2" x14ac:dyDescent="0.3">
      <c r="A1628">
        <v>8000</v>
      </c>
      <c r="B1628" t="s">
        <v>8219</v>
      </c>
    </row>
    <row r="1629" spans="1:2" x14ac:dyDescent="0.3">
      <c r="A1629">
        <v>2000</v>
      </c>
      <c r="B1629" t="s">
        <v>8219</v>
      </c>
    </row>
    <row r="1630" spans="1:2" x14ac:dyDescent="0.3">
      <c r="A1630">
        <v>4000</v>
      </c>
      <c r="B1630" t="s">
        <v>8219</v>
      </c>
    </row>
    <row r="1631" spans="1:2" x14ac:dyDescent="0.3">
      <c r="A1631">
        <v>6000</v>
      </c>
      <c r="B1631" t="s">
        <v>8219</v>
      </c>
    </row>
    <row r="1632" spans="1:2" x14ac:dyDescent="0.3">
      <c r="A1632">
        <v>4000</v>
      </c>
      <c r="B1632" t="s">
        <v>8219</v>
      </c>
    </row>
    <row r="1633" spans="1:2" x14ac:dyDescent="0.3">
      <c r="A1633">
        <v>10000</v>
      </c>
      <c r="B1633" t="s">
        <v>8219</v>
      </c>
    </row>
    <row r="1634" spans="1:2" x14ac:dyDescent="0.3">
      <c r="A1634">
        <v>4000</v>
      </c>
      <c r="B1634" t="s">
        <v>8219</v>
      </c>
    </row>
    <row r="1635" spans="1:2" x14ac:dyDescent="0.3">
      <c r="A1635">
        <v>10000</v>
      </c>
      <c r="B1635" t="s">
        <v>8219</v>
      </c>
    </row>
    <row r="1636" spans="1:2" x14ac:dyDescent="0.3">
      <c r="A1636">
        <v>2000</v>
      </c>
      <c r="B1636" t="s">
        <v>8219</v>
      </c>
    </row>
    <row r="1637" spans="1:2" x14ac:dyDescent="0.3">
      <c r="A1637">
        <v>2000</v>
      </c>
      <c r="B1637" t="s">
        <v>8219</v>
      </c>
    </row>
    <row r="1638" spans="1:2" x14ac:dyDescent="0.3">
      <c r="A1638">
        <v>4500</v>
      </c>
      <c r="B1638" t="s">
        <v>8219</v>
      </c>
    </row>
    <row r="1639" spans="1:2" x14ac:dyDescent="0.3">
      <c r="A1639">
        <v>500</v>
      </c>
      <c r="B1639" t="s">
        <v>8219</v>
      </c>
    </row>
    <row r="1640" spans="1:2" x14ac:dyDescent="0.3">
      <c r="A1640">
        <v>1000</v>
      </c>
      <c r="B1640" t="s">
        <v>8219</v>
      </c>
    </row>
    <row r="1641" spans="1:2" x14ac:dyDescent="0.3">
      <c r="A1641">
        <v>1800</v>
      </c>
      <c r="B1641" t="s">
        <v>8219</v>
      </c>
    </row>
    <row r="1642" spans="1:2" x14ac:dyDescent="0.3">
      <c r="A1642">
        <v>400</v>
      </c>
      <c r="B1642" t="s">
        <v>8219</v>
      </c>
    </row>
    <row r="1643" spans="1:2" x14ac:dyDescent="0.3">
      <c r="A1643">
        <v>2500</v>
      </c>
      <c r="B1643" t="s">
        <v>8219</v>
      </c>
    </row>
    <row r="1644" spans="1:2" x14ac:dyDescent="0.3">
      <c r="A1644">
        <v>1200</v>
      </c>
      <c r="B1644" t="s">
        <v>8219</v>
      </c>
    </row>
    <row r="1645" spans="1:2" x14ac:dyDescent="0.3">
      <c r="A1645">
        <v>5000</v>
      </c>
      <c r="B1645" t="s">
        <v>8219</v>
      </c>
    </row>
    <row r="1646" spans="1:2" x14ac:dyDescent="0.3">
      <c r="A1646">
        <v>10000</v>
      </c>
      <c r="B1646" t="s">
        <v>8219</v>
      </c>
    </row>
    <row r="1647" spans="1:2" x14ac:dyDescent="0.3">
      <c r="A1647">
        <v>5000</v>
      </c>
      <c r="B1647" t="s">
        <v>8219</v>
      </c>
    </row>
    <row r="1648" spans="1:2" x14ac:dyDescent="0.3">
      <c r="A1648">
        <v>2000</v>
      </c>
      <c r="B1648" t="s">
        <v>8219</v>
      </c>
    </row>
    <row r="1649" spans="1:2" x14ac:dyDescent="0.3">
      <c r="A1649">
        <v>5000</v>
      </c>
      <c r="B1649" t="s">
        <v>8219</v>
      </c>
    </row>
    <row r="1650" spans="1:2" x14ac:dyDescent="0.3">
      <c r="A1650">
        <v>2300</v>
      </c>
      <c r="B1650" t="s">
        <v>8219</v>
      </c>
    </row>
    <row r="1651" spans="1:2" x14ac:dyDescent="0.3">
      <c r="A1651">
        <v>3800</v>
      </c>
      <c r="B1651" t="s">
        <v>8219</v>
      </c>
    </row>
    <row r="1652" spans="1:2" x14ac:dyDescent="0.3">
      <c r="A1652">
        <v>2000</v>
      </c>
      <c r="B1652" t="s">
        <v>8219</v>
      </c>
    </row>
    <row r="1653" spans="1:2" x14ac:dyDescent="0.3">
      <c r="A1653">
        <v>2000</v>
      </c>
      <c r="B1653" t="s">
        <v>8219</v>
      </c>
    </row>
    <row r="1654" spans="1:2" x14ac:dyDescent="0.3">
      <c r="A1654">
        <v>4500</v>
      </c>
      <c r="B1654" t="s">
        <v>8219</v>
      </c>
    </row>
    <row r="1655" spans="1:2" x14ac:dyDescent="0.3">
      <c r="A1655">
        <v>5000</v>
      </c>
      <c r="B1655" t="s">
        <v>8219</v>
      </c>
    </row>
    <row r="1656" spans="1:2" x14ac:dyDescent="0.3">
      <c r="A1656">
        <v>1100</v>
      </c>
      <c r="B1656" t="s">
        <v>8219</v>
      </c>
    </row>
    <row r="1657" spans="1:2" x14ac:dyDescent="0.3">
      <c r="A1657">
        <v>1500</v>
      </c>
      <c r="B1657" t="s">
        <v>8219</v>
      </c>
    </row>
    <row r="1658" spans="1:2" x14ac:dyDescent="0.3">
      <c r="A1658">
        <v>7500</v>
      </c>
      <c r="B1658" t="s">
        <v>8219</v>
      </c>
    </row>
    <row r="1659" spans="1:2" x14ac:dyDescent="0.3">
      <c r="A1659">
        <v>25000</v>
      </c>
      <c r="B1659" t="s">
        <v>8219</v>
      </c>
    </row>
    <row r="1660" spans="1:2" x14ac:dyDescent="0.3">
      <c r="A1660">
        <v>6000</v>
      </c>
      <c r="B1660" t="s">
        <v>8219</v>
      </c>
    </row>
    <row r="1661" spans="1:2" x14ac:dyDescent="0.3">
      <c r="A1661">
        <v>500</v>
      </c>
      <c r="B1661" t="s">
        <v>8219</v>
      </c>
    </row>
    <row r="1662" spans="1:2" x14ac:dyDescent="0.3">
      <c r="A1662">
        <v>80</v>
      </c>
      <c r="B1662" t="s">
        <v>8219</v>
      </c>
    </row>
    <row r="1663" spans="1:2" x14ac:dyDescent="0.3">
      <c r="A1663">
        <v>7900</v>
      </c>
      <c r="B1663" t="s">
        <v>8219</v>
      </c>
    </row>
    <row r="1664" spans="1:2" x14ac:dyDescent="0.3">
      <c r="A1664">
        <v>8000</v>
      </c>
      <c r="B1664" t="s">
        <v>8219</v>
      </c>
    </row>
    <row r="1665" spans="1:2" x14ac:dyDescent="0.3">
      <c r="A1665">
        <v>1000</v>
      </c>
      <c r="B1665" t="s">
        <v>8219</v>
      </c>
    </row>
    <row r="1666" spans="1:2" x14ac:dyDescent="0.3">
      <c r="A1666">
        <v>2500</v>
      </c>
      <c r="B1666" t="s">
        <v>8219</v>
      </c>
    </row>
    <row r="1667" spans="1:2" x14ac:dyDescent="0.3">
      <c r="A1667">
        <v>3500</v>
      </c>
      <c r="B1667" t="s">
        <v>8219</v>
      </c>
    </row>
    <row r="1668" spans="1:2" x14ac:dyDescent="0.3">
      <c r="A1668">
        <v>2500</v>
      </c>
      <c r="B1668" t="s">
        <v>8219</v>
      </c>
    </row>
    <row r="1669" spans="1:2" x14ac:dyDescent="0.3">
      <c r="A1669">
        <v>3400</v>
      </c>
      <c r="B1669" t="s">
        <v>8219</v>
      </c>
    </row>
    <row r="1670" spans="1:2" x14ac:dyDescent="0.3">
      <c r="A1670">
        <v>8000</v>
      </c>
      <c r="B1670" t="s">
        <v>8219</v>
      </c>
    </row>
    <row r="1671" spans="1:2" x14ac:dyDescent="0.3">
      <c r="A1671">
        <v>2000</v>
      </c>
      <c r="B1671" t="s">
        <v>8219</v>
      </c>
    </row>
    <row r="1672" spans="1:2" x14ac:dyDescent="0.3">
      <c r="A1672">
        <v>1000</v>
      </c>
      <c r="B1672" t="s">
        <v>8219</v>
      </c>
    </row>
    <row r="1673" spans="1:2" x14ac:dyDescent="0.3">
      <c r="A1673">
        <v>2000</v>
      </c>
      <c r="B1673" t="s">
        <v>8219</v>
      </c>
    </row>
    <row r="1674" spans="1:2" x14ac:dyDescent="0.3">
      <c r="A1674">
        <v>1700</v>
      </c>
      <c r="B1674" t="s">
        <v>8219</v>
      </c>
    </row>
    <row r="1675" spans="1:2" x14ac:dyDescent="0.3">
      <c r="A1675">
        <v>2100</v>
      </c>
      <c r="B1675" t="s">
        <v>8219</v>
      </c>
    </row>
    <row r="1676" spans="1:2" x14ac:dyDescent="0.3">
      <c r="A1676">
        <v>5000</v>
      </c>
      <c r="B1676" t="s">
        <v>8219</v>
      </c>
    </row>
    <row r="1677" spans="1:2" x14ac:dyDescent="0.3">
      <c r="A1677">
        <v>1000</v>
      </c>
      <c r="B1677" t="s">
        <v>8219</v>
      </c>
    </row>
    <row r="1678" spans="1:2" x14ac:dyDescent="0.3">
      <c r="A1678">
        <v>3000</v>
      </c>
      <c r="B1678" t="s">
        <v>8219</v>
      </c>
    </row>
    <row r="1679" spans="1:2" x14ac:dyDescent="0.3">
      <c r="A1679">
        <v>6000</v>
      </c>
      <c r="B1679" t="s">
        <v>8219</v>
      </c>
    </row>
    <row r="1680" spans="1:2" x14ac:dyDescent="0.3">
      <c r="A1680">
        <v>1500</v>
      </c>
      <c r="B1680" t="s">
        <v>8219</v>
      </c>
    </row>
    <row r="1681" spans="1:2" x14ac:dyDescent="0.3">
      <c r="A1681">
        <v>2000</v>
      </c>
      <c r="B1681" t="s">
        <v>8219</v>
      </c>
    </row>
    <row r="1682" spans="1:2" x14ac:dyDescent="0.3">
      <c r="A1682">
        <v>1000</v>
      </c>
      <c r="B1682" t="s">
        <v>8219</v>
      </c>
    </row>
    <row r="1683" spans="1:2" x14ac:dyDescent="0.3">
      <c r="A1683">
        <v>65000</v>
      </c>
      <c r="B1683" t="s">
        <v>8222</v>
      </c>
    </row>
    <row r="1684" spans="1:2" x14ac:dyDescent="0.3">
      <c r="A1684">
        <v>6000</v>
      </c>
      <c r="B1684" t="s">
        <v>8222</v>
      </c>
    </row>
    <row r="1685" spans="1:2" x14ac:dyDescent="0.3">
      <c r="A1685">
        <v>3500</v>
      </c>
      <c r="B1685" t="s">
        <v>8222</v>
      </c>
    </row>
    <row r="1686" spans="1:2" x14ac:dyDescent="0.3">
      <c r="A1686">
        <v>8000</v>
      </c>
      <c r="B1686" t="s">
        <v>8222</v>
      </c>
    </row>
    <row r="1687" spans="1:2" x14ac:dyDescent="0.3">
      <c r="A1687">
        <v>350</v>
      </c>
      <c r="B1687" t="s">
        <v>8222</v>
      </c>
    </row>
    <row r="1688" spans="1:2" x14ac:dyDescent="0.3">
      <c r="A1688">
        <v>5000</v>
      </c>
      <c r="B1688" t="s">
        <v>8222</v>
      </c>
    </row>
    <row r="1689" spans="1:2" x14ac:dyDescent="0.3">
      <c r="A1689">
        <v>10000</v>
      </c>
      <c r="B1689" t="s">
        <v>8222</v>
      </c>
    </row>
    <row r="1690" spans="1:2" x14ac:dyDescent="0.3">
      <c r="A1690">
        <v>4000</v>
      </c>
      <c r="B1690" t="s">
        <v>8222</v>
      </c>
    </row>
    <row r="1691" spans="1:2" x14ac:dyDescent="0.3">
      <c r="A1691">
        <v>2400</v>
      </c>
      <c r="B1691" t="s">
        <v>8222</v>
      </c>
    </row>
    <row r="1692" spans="1:2" x14ac:dyDescent="0.3">
      <c r="A1692">
        <v>2500</v>
      </c>
      <c r="B1692" t="s">
        <v>8222</v>
      </c>
    </row>
    <row r="1693" spans="1:2" x14ac:dyDescent="0.3">
      <c r="A1693">
        <v>30000</v>
      </c>
      <c r="B1693" t="s">
        <v>8222</v>
      </c>
    </row>
    <row r="1694" spans="1:2" x14ac:dyDescent="0.3">
      <c r="A1694">
        <v>5000</v>
      </c>
      <c r="B1694" t="s">
        <v>8222</v>
      </c>
    </row>
    <row r="1695" spans="1:2" x14ac:dyDescent="0.3">
      <c r="A1695">
        <v>3000</v>
      </c>
      <c r="B1695" t="s">
        <v>8222</v>
      </c>
    </row>
    <row r="1696" spans="1:2" x14ac:dyDescent="0.3">
      <c r="A1696">
        <v>10000</v>
      </c>
      <c r="B1696" t="s">
        <v>8222</v>
      </c>
    </row>
    <row r="1697" spans="1:2" x14ac:dyDescent="0.3">
      <c r="A1697">
        <v>12000</v>
      </c>
      <c r="B1697" t="s">
        <v>8222</v>
      </c>
    </row>
    <row r="1698" spans="1:2" x14ac:dyDescent="0.3">
      <c r="A1698">
        <v>300000</v>
      </c>
      <c r="B1698" t="s">
        <v>8222</v>
      </c>
    </row>
    <row r="1699" spans="1:2" x14ac:dyDescent="0.3">
      <c r="A1699">
        <v>12500</v>
      </c>
      <c r="B1699" t="s">
        <v>8222</v>
      </c>
    </row>
    <row r="1700" spans="1:2" x14ac:dyDescent="0.3">
      <c r="A1700">
        <v>125000</v>
      </c>
      <c r="B1700" t="s">
        <v>8222</v>
      </c>
    </row>
    <row r="1701" spans="1:2" x14ac:dyDescent="0.3">
      <c r="A1701">
        <v>5105</v>
      </c>
      <c r="B1701" t="s">
        <v>8222</v>
      </c>
    </row>
    <row r="1702" spans="1:2" x14ac:dyDescent="0.3">
      <c r="A1702">
        <v>20000</v>
      </c>
      <c r="B1702" t="s">
        <v>8222</v>
      </c>
    </row>
    <row r="1703" spans="1:2" x14ac:dyDescent="0.3">
      <c r="A1703">
        <v>5050</v>
      </c>
      <c r="B1703" t="s">
        <v>8221</v>
      </c>
    </row>
    <row r="1704" spans="1:2" x14ac:dyDescent="0.3">
      <c r="A1704">
        <v>16500</v>
      </c>
      <c r="B1704" t="s">
        <v>8221</v>
      </c>
    </row>
    <row r="1705" spans="1:2" x14ac:dyDescent="0.3">
      <c r="A1705">
        <v>5000</v>
      </c>
      <c r="B1705" t="s">
        <v>8221</v>
      </c>
    </row>
    <row r="1706" spans="1:2" x14ac:dyDescent="0.3">
      <c r="A1706">
        <v>2000</v>
      </c>
      <c r="B1706" t="s">
        <v>8221</v>
      </c>
    </row>
    <row r="1707" spans="1:2" x14ac:dyDescent="0.3">
      <c r="A1707">
        <v>2000</v>
      </c>
      <c r="B1707" t="s">
        <v>8221</v>
      </c>
    </row>
    <row r="1708" spans="1:2" x14ac:dyDescent="0.3">
      <c r="A1708">
        <v>5500</v>
      </c>
      <c r="B1708" t="s">
        <v>8221</v>
      </c>
    </row>
    <row r="1709" spans="1:2" x14ac:dyDescent="0.3">
      <c r="A1709">
        <v>5000</v>
      </c>
      <c r="B1709" t="s">
        <v>8221</v>
      </c>
    </row>
    <row r="1710" spans="1:2" x14ac:dyDescent="0.3">
      <c r="A1710">
        <v>7000</v>
      </c>
      <c r="B1710" t="s">
        <v>8221</v>
      </c>
    </row>
    <row r="1711" spans="1:2" x14ac:dyDescent="0.3">
      <c r="A1711">
        <v>1750</v>
      </c>
      <c r="B1711" t="s">
        <v>8221</v>
      </c>
    </row>
    <row r="1712" spans="1:2" x14ac:dyDescent="0.3">
      <c r="A1712">
        <v>5000</v>
      </c>
      <c r="B1712" t="s">
        <v>8221</v>
      </c>
    </row>
    <row r="1713" spans="1:2" x14ac:dyDescent="0.3">
      <c r="A1713">
        <v>10000</v>
      </c>
      <c r="B1713" t="s">
        <v>8221</v>
      </c>
    </row>
    <row r="1714" spans="1:2" x14ac:dyDescent="0.3">
      <c r="A1714">
        <v>5000</v>
      </c>
      <c r="B1714" t="s">
        <v>8221</v>
      </c>
    </row>
    <row r="1715" spans="1:2" x14ac:dyDescent="0.3">
      <c r="A1715">
        <v>3000</v>
      </c>
      <c r="B1715" t="s">
        <v>8221</v>
      </c>
    </row>
    <row r="1716" spans="1:2" x14ac:dyDescent="0.3">
      <c r="A1716">
        <v>25000</v>
      </c>
      <c r="B1716" t="s">
        <v>8221</v>
      </c>
    </row>
    <row r="1717" spans="1:2" x14ac:dyDescent="0.3">
      <c r="A1717">
        <v>5000</v>
      </c>
      <c r="B1717" t="s">
        <v>8221</v>
      </c>
    </row>
    <row r="1718" spans="1:2" x14ac:dyDescent="0.3">
      <c r="A1718">
        <v>2000</v>
      </c>
      <c r="B1718" t="s">
        <v>8221</v>
      </c>
    </row>
    <row r="1719" spans="1:2" x14ac:dyDescent="0.3">
      <c r="A1719">
        <v>3265</v>
      </c>
      <c r="B1719" t="s">
        <v>8221</v>
      </c>
    </row>
    <row r="1720" spans="1:2" x14ac:dyDescent="0.3">
      <c r="A1720">
        <v>35000</v>
      </c>
      <c r="B1720" t="s">
        <v>8221</v>
      </c>
    </row>
    <row r="1721" spans="1:2" x14ac:dyDescent="0.3">
      <c r="A1721">
        <v>4000</v>
      </c>
      <c r="B1721" t="s">
        <v>8221</v>
      </c>
    </row>
    <row r="1722" spans="1:2" x14ac:dyDescent="0.3">
      <c r="A1722">
        <v>4000</v>
      </c>
      <c r="B1722" t="s">
        <v>8221</v>
      </c>
    </row>
    <row r="1723" spans="1:2" x14ac:dyDescent="0.3">
      <c r="A1723">
        <v>5000</v>
      </c>
      <c r="B1723" t="s">
        <v>8221</v>
      </c>
    </row>
    <row r="1724" spans="1:2" x14ac:dyDescent="0.3">
      <c r="A1724">
        <v>2880</v>
      </c>
      <c r="B1724" t="s">
        <v>8221</v>
      </c>
    </row>
    <row r="1725" spans="1:2" x14ac:dyDescent="0.3">
      <c r="A1725">
        <v>10000</v>
      </c>
      <c r="B1725" t="s">
        <v>8221</v>
      </c>
    </row>
    <row r="1726" spans="1:2" x14ac:dyDescent="0.3">
      <c r="A1726">
        <v>6000</v>
      </c>
      <c r="B1726" t="s">
        <v>8221</v>
      </c>
    </row>
    <row r="1727" spans="1:2" x14ac:dyDescent="0.3">
      <c r="A1727">
        <v>5500</v>
      </c>
      <c r="B1727" t="s">
        <v>8221</v>
      </c>
    </row>
    <row r="1728" spans="1:2" x14ac:dyDescent="0.3">
      <c r="A1728">
        <v>6500</v>
      </c>
      <c r="B1728" t="s">
        <v>8221</v>
      </c>
    </row>
    <row r="1729" spans="1:2" x14ac:dyDescent="0.3">
      <c r="A1729">
        <v>3000</v>
      </c>
      <c r="B1729" t="s">
        <v>8221</v>
      </c>
    </row>
    <row r="1730" spans="1:2" x14ac:dyDescent="0.3">
      <c r="A1730">
        <v>1250</v>
      </c>
      <c r="B1730" t="s">
        <v>8221</v>
      </c>
    </row>
    <row r="1731" spans="1:2" x14ac:dyDescent="0.3">
      <c r="A1731">
        <v>10000</v>
      </c>
      <c r="B1731" t="s">
        <v>8221</v>
      </c>
    </row>
    <row r="1732" spans="1:2" x14ac:dyDescent="0.3">
      <c r="A1732">
        <v>3000</v>
      </c>
      <c r="B1732" t="s">
        <v>8221</v>
      </c>
    </row>
    <row r="1733" spans="1:2" x14ac:dyDescent="0.3">
      <c r="A1733">
        <v>1000</v>
      </c>
      <c r="B1733" t="s">
        <v>8221</v>
      </c>
    </row>
    <row r="1734" spans="1:2" x14ac:dyDescent="0.3">
      <c r="A1734">
        <v>4000</v>
      </c>
      <c r="B1734" t="s">
        <v>8221</v>
      </c>
    </row>
    <row r="1735" spans="1:2" x14ac:dyDescent="0.3">
      <c r="A1735">
        <v>10000</v>
      </c>
      <c r="B1735" t="s">
        <v>8221</v>
      </c>
    </row>
    <row r="1736" spans="1:2" x14ac:dyDescent="0.3">
      <c r="A1736">
        <v>4500</v>
      </c>
      <c r="B1736" t="s">
        <v>8221</v>
      </c>
    </row>
    <row r="1737" spans="1:2" x14ac:dyDescent="0.3">
      <c r="A1737">
        <v>1000</v>
      </c>
      <c r="B1737" t="s">
        <v>8221</v>
      </c>
    </row>
    <row r="1738" spans="1:2" x14ac:dyDescent="0.3">
      <c r="A1738">
        <v>3000</v>
      </c>
      <c r="B1738" t="s">
        <v>8221</v>
      </c>
    </row>
    <row r="1739" spans="1:2" x14ac:dyDescent="0.3">
      <c r="A1739">
        <v>4000</v>
      </c>
      <c r="B1739" t="s">
        <v>8221</v>
      </c>
    </row>
    <row r="1740" spans="1:2" x14ac:dyDescent="0.3">
      <c r="A1740">
        <v>5000</v>
      </c>
      <c r="B1740" t="s">
        <v>8221</v>
      </c>
    </row>
    <row r="1741" spans="1:2" x14ac:dyDescent="0.3">
      <c r="A1741">
        <v>1000</v>
      </c>
      <c r="B1741" t="s">
        <v>8221</v>
      </c>
    </row>
    <row r="1742" spans="1:2" x14ac:dyDescent="0.3">
      <c r="A1742">
        <v>3000</v>
      </c>
      <c r="B1742" t="s">
        <v>8221</v>
      </c>
    </row>
    <row r="1743" spans="1:2" x14ac:dyDescent="0.3">
      <c r="A1743">
        <v>1200</v>
      </c>
      <c r="B1743" t="s">
        <v>8219</v>
      </c>
    </row>
    <row r="1744" spans="1:2" x14ac:dyDescent="0.3">
      <c r="A1744">
        <v>2000</v>
      </c>
      <c r="B1744" t="s">
        <v>8219</v>
      </c>
    </row>
    <row r="1745" spans="1:2" x14ac:dyDescent="0.3">
      <c r="A1745">
        <v>6000</v>
      </c>
      <c r="B1745" t="s">
        <v>8219</v>
      </c>
    </row>
    <row r="1746" spans="1:2" x14ac:dyDescent="0.3">
      <c r="A1746">
        <v>5500</v>
      </c>
      <c r="B1746" t="s">
        <v>8219</v>
      </c>
    </row>
    <row r="1747" spans="1:2" x14ac:dyDescent="0.3">
      <c r="A1747">
        <v>7000</v>
      </c>
      <c r="B1747" t="s">
        <v>8219</v>
      </c>
    </row>
    <row r="1748" spans="1:2" x14ac:dyDescent="0.3">
      <c r="A1748">
        <v>15000</v>
      </c>
      <c r="B1748" t="s">
        <v>8219</v>
      </c>
    </row>
    <row r="1749" spans="1:2" x14ac:dyDescent="0.3">
      <c r="A1749">
        <v>9000</v>
      </c>
      <c r="B1749" t="s">
        <v>8219</v>
      </c>
    </row>
    <row r="1750" spans="1:2" x14ac:dyDescent="0.3">
      <c r="A1750">
        <v>50000</v>
      </c>
      <c r="B1750" t="s">
        <v>8219</v>
      </c>
    </row>
    <row r="1751" spans="1:2" x14ac:dyDescent="0.3">
      <c r="A1751">
        <v>10050</v>
      </c>
      <c r="B1751" t="s">
        <v>8219</v>
      </c>
    </row>
    <row r="1752" spans="1:2" x14ac:dyDescent="0.3">
      <c r="A1752">
        <v>5000</v>
      </c>
      <c r="B1752" t="s">
        <v>8219</v>
      </c>
    </row>
    <row r="1753" spans="1:2" x14ac:dyDescent="0.3">
      <c r="A1753">
        <v>10000</v>
      </c>
      <c r="B1753" t="s">
        <v>8219</v>
      </c>
    </row>
    <row r="1754" spans="1:2" x14ac:dyDescent="0.3">
      <c r="A1754">
        <v>1200</v>
      </c>
      <c r="B1754" t="s">
        <v>8219</v>
      </c>
    </row>
    <row r="1755" spans="1:2" x14ac:dyDescent="0.3">
      <c r="A1755">
        <v>15000</v>
      </c>
      <c r="B1755" t="s">
        <v>8219</v>
      </c>
    </row>
    <row r="1756" spans="1:2" x14ac:dyDescent="0.3">
      <c r="A1756">
        <v>8500</v>
      </c>
      <c r="B1756" t="s">
        <v>8219</v>
      </c>
    </row>
    <row r="1757" spans="1:2" x14ac:dyDescent="0.3">
      <c r="A1757">
        <v>25</v>
      </c>
      <c r="B1757" t="s">
        <v>8219</v>
      </c>
    </row>
    <row r="1758" spans="1:2" x14ac:dyDescent="0.3">
      <c r="A1758">
        <v>5500</v>
      </c>
      <c r="B1758" t="s">
        <v>8219</v>
      </c>
    </row>
    <row r="1759" spans="1:2" x14ac:dyDescent="0.3">
      <c r="A1759">
        <v>5000</v>
      </c>
      <c r="B1759" t="s">
        <v>8219</v>
      </c>
    </row>
    <row r="1760" spans="1:2" x14ac:dyDescent="0.3">
      <c r="A1760">
        <v>1000</v>
      </c>
      <c r="B1760" t="s">
        <v>8219</v>
      </c>
    </row>
    <row r="1761" spans="1:2" x14ac:dyDescent="0.3">
      <c r="A1761">
        <v>5000</v>
      </c>
      <c r="B1761" t="s">
        <v>8219</v>
      </c>
    </row>
    <row r="1762" spans="1:2" x14ac:dyDescent="0.3">
      <c r="A1762">
        <v>5000</v>
      </c>
      <c r="B1762" t="s">
        <v>8219</v>
      </c>
    </row>
    <row r="1763" spans="1:2" x14ac:dyDescent="0.3">
      <c r="A1763">
        <v>100</v>
      </c>
      <c r="B1763" t="s">
        <v>8219</v>
      </c>
    </row>
    <row r="1764" spans="1:2" x14ac:dyDescent="0.3">
      <c r="A1764">
        <v>100</v>
      </c>
      <c r="B1764" t="s">
        <v>8219</v>
      </c>
    </row>
    <row r="1765" spans="1:2" x14ac:dyDescent="0.3">
      <c r="A1765">
        <v>12000</v>
      </c>
      <c r="B1765" t="s">
        <v>8219</v>
      </c>
    </row>
    <row r="1766" spans="1:2" x14ac:dyDescent="0.3">
      <c r="A1766">
        <v>11000</v>
      </c>
      <c r="B1766" t="s">
        <v>8221</v>
      </c>
    </row>
    <row r="1767" spans="1:2" x14ac:dyDescent="0.3">
      <c r="A1767">
        <v>12500</v>
      </c>
      <c r="B1767" t="s">
        <v>8221</v>
      </c>
    </row>
    <row r="1768" spans="1:2" x14ac:dyDescent="0.3">
      <c r="A1768">
        <v>1500</v>
      </c>
      <c r="B1768" t="s">
        <v>8221</v>
      </c>
    </row>
    <row r="1769" spans="1:2" x14ac:dyDescent="0.3">
      <c r="A1769">
        <v>5000</v>
      </c>
      <c r="B1769" t="s">
        <v>8221</v>
      </c>
    </row>
    <row r="1770" spans="1:2" x14ac:dyDescent="0.3">
      <c r="A1770">
        <v>5000</v>
      </c>
      <c r="B1770" t="s">
        <v>8221</v>
      </c>
    </row>
    <row r="1771" spans="1:2" x14ac:dyDescent="0.3">
      <c r="A1771">
        <v>40000</v>
      </c>
      <c r="B1771" t="s">
        <v>8221</v>
      </c>
    </row>
    <row r="1772" spans="1:2" x14ac:dyDescent="0.3">
      <c r="A1772">
        <v>24500</v>
      </c>
      <c r="B1772" t="s">
        <v>8221</v>
      </c>
    </row>
    <row r="1773" spans="1:2" x14ac:dyDescent="0.3">
      <c r="A1773">
        <v>4200</v>
      </c>
      <c r="B1773" t="s">
        <v>8221</v>
      </c>
    </row>
    <row r="1774" spans="1:2" x14ac:dyDescent="0.3">
      <c r="A1774">
        <v>5500</v>
      </c>
      <c r="B1774" t="s">
        <v>8221</v>
      </c>
    </row>
    <row r="1775" spans="1:2" x14ac:dyDescent="0.3">
      <c r="A1775">
        <v>30000</v>
      </c>
      <c r="B1775" t="s">
        <v>8221</v>
      </c>
    </row>
    <row r="1776" spans="1:2" x14ac:dyDescent="0.3">
      <c r="A1776">
        <v>2500</v>
      </c>
      <c r="B1776" t="s">
        <v>8221</v>
      </c>
    </row>
    <row r="1777" spans="1:2" x14ac:dyDescent="0.3">
      <c r="A1777">
        <v>32500</v>
      </c>
      <c r="B1777" t="s">
        <v>8221</v>
      </c>
    </row>
    <row r="1778" spans="1:2" x14ac:dyDescent="0.3">
      <c r="A1778">
        <v>5000</v>
      </c>
      <c r="B1778" t="s">
        <v>8221</v>
      </c>
    </row>
    <row r="1779" spans="1:2" x14ac:dyDescent="0.3">
      <c r="A1779">
        <v>4800</v>
      </c>
      <c r="B1779" t="s">
        <v>8221</v>
      </c>
    </row>
    <row r="1780" spans="1:2" x14ac:dyDescent="0.3">
      <c r="A1780">
        <v>50000</v>
      </c>
      <c r="B1780" t="s">
        <v>8221</v>
      </c>
    </row>
    <row r="1781" spans="1:2" x14ac:dyDescent="0.3">
      <c r="A1781">
        <v>11000</v>
      </c>
      <c r="B1781" t="s">
        <v>8221</v>
      </c>
    </row>
    <row r="1782" spans="1:2" x14ac:dyDescent="0.3">
      <c r="A1782">
        <v>30000</v>
      </c>
      <c r="B1782" t="s">
        <v>8221</v>
      </c>
    </row>
    <row r="1783" spans="1:2" x14ac:dyDescent="0.3">
      <c r="A1783">
        <v>5500</v>
      </c>
      <c r="B1783" t="s">
        <v>8221</v>
      </c>
    </row>
    <row r="1784" spans="1:2" x14ac:dyDescent="0.3">
      <c r="A1784">
        <v>35000</v>
      </c>
      <c r="B1784" t="s">
        <v>8221</v>
      </c>
    </row>
    <row r="1785" spans="1:2" x14ac:dyDescent="0.3">
      <c r="A1785">
        <v>40000</v>
      </c>
      <c r="B1785" t="s">
        <v>8221</v>
      </c>
    </row>
    <row r="1786" spans="1:2" x14ac:dyDescent="0.3">
      <c r="A1786">
        <v>5000</v>
      </c>
      <c r="B1786" t="s">
        <v>8221</v>
      </c>
    </row>
    <row r="1787" spans="1:2" x14ac:dyDescent="0.3">
      <c r="A1787">
        <v>24000</v>
      </c>
      <c r="B1787" t="s">
        <v>8221</v>
      </c>
    </row>
    <row r="1788" spans="1:2" x14ac:dyDescent="0.3">
      <c r="A1788">
        <v>1900</v>
      </c>
      <c r="B1788" t="s">
        <v>8221</v>
      </c>
    </row>
    <row r="1789" spans="1:2" x14ac:dyDescent="0.3">
      <c r="A1789">
        <v>10000</v>
      </c>
      <c r="B1789" t="s">
        <v>8221</v>
      </c>
    </row>
    <row r="1790" spans="1:2" x14ac:dyDescent="0.3">
      <c r="A1790">
        <v>5500</v>
      </c>
      <c r="B1790" t="s">
        <v>8221</v>
      </c>
    </row>
    <row r="1791" spans="1:2" x14ac:dyDescent="0.3">
      <c r="A1791">
        <v>8000</v>
      </c>
      <c r="B1791" t="s">
        <v>8221</v>
      </c>
    </row>
    <row r="1792" spans="1:2" x14ac:dyDescent="0.3">
      <c r="A1792">
        <v>33000</v>
      </c>
      <c r="B1792" t="s">
        <v>8221</v>
      </c>
    </row>
    <row r="1793" spans="1:2" x14ac:dyDescent="0.3">
      <c r="A1793">
        <v>3000</v>
      </c>
      <c r="B1793" t="s">
        <v>8221</v>
      </c>
    </row>
    <row r="1794" spans="1:2" x14ac:dyDescent="0.3">
      <c r="A1794">
        <v>25000</v>
      </c>
      <c r="B1794" t="s">
        <v>8221</v>
      </c>
    </row>
    <row r="1795" spans="1:2" x14ac:dyDescent="0.3">
      <c r="A1795">
        <v>3000</v>
      </c>
      <c r="B1795" t="s">
        <v>8221</v>
      </c>
    </row>
    <row r="1796" spans="1:2" x14ac:dyDescent="0.3">
      <c r="A1796">
        <v>9000</v>
      </c>
      <c r="B1796" t="s">
        <v>8221</v>
      </c>
    </row>
    <row r="1797" spans="1:2" x14ac:dyDescent="0.3">
      <c r="A1797">
        <v>28000</v>
      </c>
      <c r="B1797" t="s">
        <v>8221</v>
      </c>
    </row>
    <row r="1798" spans="1:2" x14ac:dyDescent="0.3">
      <c r="A1798">
        <v>19000</v>
      </c>
      <c r="B1798" t="s">
        <v>8221</v>
      </c>
    </row>
    <row r="1799" spans="1:2" x14ac:dyDescent="0.3">
      <c r="A1799">
        <v>10000</v>
      </c>
      <c r="B1799" t="s">
        <v>8221</v>
      </c>
    </row>
    <row r="1800" spans="1:2" x14ac:dyDescent="0.3">
      <c r="A1800">
        <v>16000</v>
      </c>
      <c r="B1800" t="s">
        <v>8221</v>
      </c>
    </row>
    <row r="1801" spans="1:2" x14ac:dyDescent="0.3">
      <c r="A1801">
        <v>4000</v>
      </c>
      <c r="B1801" t="s">
        <v>8221</v>
      </c>
    </row>
    <row r="1802" spans="1:2" x14ac:dyDescent="0.3">
      <c r="A1802">
        <v>46260</v>
      </c>
      <c r="B1802" t="s">
        <v>8221</v>
      </c>
    </row>
    <row r="1803" spans="1:2" x14ac:dyDescent="0.3">
      <c r="A1803">
        <v>17000</v>
      </c>
      <c r="B1803" t="s">
        <v>8221</v>
      </c>
    </row>
    <row r="1804" spans="1:2" x14ac:dyDescent="0.3">
      <c r="A1804">
        <v>3500</v>
      </c>
      <c r="B1804" t="s">
        <v>8221</v>
      </c>
    </row>
    <row r="1805" spans="1:2" x14ac:dyDescent="0.3">
      <c r="A1805">
        <v>17500</v>
      </c>
      <c r="B1805" t="s">
        <v>8221</v>
      </c>
    </row>
    <row r="1806" spans="1:2" x14ac:dyDescent="0.3">
      <c r="A1806">
        <v>15500</v>
      </c>
      <c r="B1806" t="s">
        <v>8221</v>
      </c>
    </row>
    <row r="1807" spans="1:2" x14ac:dyDescent="0.3">
      <c r="A1807">
        <v>22500</v>
      </c>
      <c r="B1807" t="s">
        <v>8221</v>
      </c>
    </row>
    <row r="1808" spans="1:2" x14ac:dyDescent="0.3">
      <c r="A1808">
        <v>20000</v>
      </c>
      <c r="B1808" t="s">
        <v>8221</v>
      </c>
    </row>
    <row r="1809" spans="1:2" x14ac:dyDescent="0.3">
      <c r="A1809">
        <v>5000</v>
      </c>
      <c r="B1809" t="s">
        <v>8221</v>
      </c>
    </row>
    <row r="1810" spans="1:2" x14ac:dyDescent="0.3">
      <c r="A1810">
        <v>28000</v>
      </c>
      <c r="B1810" t="s">
        <v>8221</v>
      </c>
    </row>
    <row r="1811" spans="1:2" x14ac:dyDescent="0.3">
      <c r="A1811">
        <v>3500</v>
      </c>
      <c r="B1811" t="s">
        <v>8221</v>
      </c>
    </row>
    <row r="1812" spans="1:2" x14ac:dyDescent="0.3">
      <c r="A1812">
        <v>450</v>
      </c>
      <c r="B1812" t="s">
        <v>8221</v>
      </c>
    </row>
    <row r="1813" spans="1:2" x14ac:dyDescent="0.3">
      <c r="A1813">
        <v>54000</v>
      </c>
      <c r="B1813" t="s">
        <v>8221</v>
      </c>
    </row>
    <row r="1814" spans="1:2" x14ac:dyDescent="0.3">
      <c r="A1814">
        <v>6500</v>
      </c>
      <c r="B1814" t="s">
        <v>8221</v>
      </c>
    </row>
    <row r="1815" spans="1:2" x14ac:dyDescent="0.3">
      <c r="A1815">
        <v>8750</v>
      </c>
      <c r="B1815" t="s">
        <v>8221</v>
      </c>
    </row>
    <row r="1816" spans="1:2" x14ac:dyDescent="0.3">
      <c r="A1816">
        <v>12000</v>
      </c>
      <c r="B1816" t="s">
        <v>8221</v>
      </c>
    </row>
    <row r="1817" spans="1:2" x14ac:dyDescent="0.3">
      <c r="A1817">
        <v>3000</v>
      </c>
      <c r="B1817" t="s">
        <v>8221</v>
      </c>
    </row>
    <row r="1818" spans="1:2" x14ac:dyDescent="0.3">
      <c r="A1818">
        <v>25000</v>
      </c>
      <c r="B1818" t="s">
        <v>8221</v>
      </c>
    </row>
    <row r="1819" spans="1:2" x14ac:dyDescent="0.3">
      <c r="A1819">
        <v>18000</v>
      </c>
      <c r="B1819" t="s">
        <v>8221</v>
      </c>
    </row>
    <row r="1820" spans="1:2" x14ac:dyDescent="0.3">
      <c r="A1820">
        <v>15000</v>
      </c>
      <c r="B1820" t="s">
        <v>8221</v>
      </c>
    </row>
    <row r="1821" spans="1:2" x14ac:dyDescent="0.3">
      <c r="A1821">
        <v>1200</v>
      </c>
      <c r="B1821" t="s">
        <v>8221</v>
      </c>
    </row>
    <row r="1822" spans="1:2" x14ac:dyDescent="0.3">
      <c r="A1822">
        <v>26000</v>
      </c>
      <c r="B1822" t="s">
        <v>8221</v>
      </c>
    </row>
    <row r="1823" spans="1:2" x14ac:dyDescent="0.3">
      <c r="A1823">
        <v>2500</v>
      </c>
      <c r="B1823" t="s">
        <v>8219</v>
      </c>
    </row>
    <row r="1824" spans="1:2" x14ac:dyDescent="0.3">
      <c r="A1824">
        <v>300</v>
      </c>
      <c r="B1824" t="s">
        <v>8219</v>
      </c>
    </row>
    <row r="1825" spans="1:2" x14ac:dyDescent="0.3">
      <c r="A1825">
        <v>700</v>
      </c>
      <c r="B1825" t="s">
        <v>8219</v>
      </c>
    </row>
    <row r="1826" spans="1:2" x14ac:dyDescent="0.3">
      <c r="A1826">
        <v>3000</v>
      </c>
      <c r="B1826" t="s">
        <v>8219</v>
      </c>
    </row>
    <row r="1827" spans="1:2" x14ac:dyDescent="0.3">
      <c r="A1827">
        <v>2000</v>
      </c>
      <c r="B1827" t="s">
        <v>8219</v>
      </c>
    </row>
    <row r="1828" spans="1:2" x14ac:dyDescent="0.3">
      <c r="A1828">
        <v>2000</v>
      </c>
      <c r="B1828" t="s">
        <v>8219</v>
      </c>
    </row>
    <row r="1829" spans="1:2" x14ac:dyDescent="0.3">
      <c r="A1829">
        <v>8000</v>
      </c>
      <c r="B1829" t="s">
        <v>8219</v>
      </c>
    </row>
    <row r="1830" spans="1:2" x14ac:dyDescent="0.3">
      <c r="A1830">
        <v>20000</v>
      </c>
      <c r="B1830" t="s">
        <v>8219</v>
      </c>
    </row>
    <row r="1831" spans="1:2" x14ac:dyDescent="0.3">
      <c r="A1831">
        <v>1500</v>
      </c>
      <c r="B1831" t="s">
        <v>8219</v>
      </c>
    </row>
    <row r="1832" spans="1:2" x14ac:dyDescent="0.3">
      <c r="A1832">
        <v>15000</v>
      </c>
      <c r="B1832" t="s">
        <v>8219</v>
      </c>
    </row>
    <row r="1833" spans="1:2" x14ac:dyDescent="0.3">
      <c r="A1833">
        <v>1000</v>
      </c>
      <c r="B1833" t="s">
        <v>8219</v>
      </c>
    </row>
    <row r="1834" spans="1:2" x14ac:dyDescent="0.3">
      <c r="A1834">
        <v>350</v>
      </c>
      <c r="B1834" t="s">
        <v>8219</v>
      </c>
    </row>
    <row r="1835" spans="1:2" x14ac:dyDescent="0.3">
      <c r="A1835">
        <v>400</v>
      </c>
      <c r="B1835" t="s">
        <v>8219</v>
      </c>
    </row>
    <row r="1836" spans="1:2" x14ac:dyDescent="0.3">
      <c r="A1836">
        <v>10000</v>
      </c>
      <c r="B1836" t="s">
        <v>8219</v>
      </c>
    </row>
    <row r="1837" spans="1:2" x14ac:dyDescent="0.3">
      <c r="A1837">
        <v>500</v>
      </c>
      <c r="B1837" t="s">
        <v>8219</v>
      </c>
    </row>
    <row r="1838" spans="1:2" x14ac:dyDescent="0.3">
      <c r="A1838">
        <v>5000</v>
      </c>
      <c r="B1838" t="s">
        <v>8219</v>
      </c>
    </row>
    <row r="1839" spans="1:2" x14ac:dyDescent="0.3">
      <c r="A1839">
        <v>600</v>
      </c>
      <c r="B1839" t="s">
        <v>8219</v>
      </c>
    </row>
    <row r="1840" spans="1:2" x14ac:dyDescent="0.3">
      <c r="A1840">
        <v>1000</v>
      </c>
      <c r="B1840" t="s">
        <v>8219</v>
      </c>
    </row>
    <row r="1841" spans="1:2" x14ac:dyDescent="0.3">
      <c r="A1841">
        <v>1000</v>
      </c>
      <c r="B1841" t="s">
        <v>8219</v>
      </c>
    </row>
    <row r="1842" spans="1:2" x14ac:dyDescent="0.3">
      <c r="A1842">
        <v>900</v>
      </c>
      <c r="B1842" t="s">
        <v>8219</v>
      </c>
    </row>
    <row r="1843" spans="1:2" x14ac:dyDescent="0.3">
      <c r="A1843">
        <v>2000</v>
      </c>
      <c r="B1843" t="s">
        <v>8219</v>
      </c>
    </row>
    <row r="1844" spans="1:2" x14ac:dyDescent="0.3">
      <c r="A1844">
        <v>2000</v>
      </c>
      <c r="B1844" t="s">
        <v>8219</v>
      </c>
    </row>
    <row r="1845" spans="1:2" x14ac:dyDescent="0.3">
      <c r="A1845">
        <v>10000</v>
      </c>
      <c r="B1845" t="s">
        <v>8219</v>
      </c>
    </row>
    <row r="1846" spans="1:2" x14ac:dyDescent="0.3">
      <c r="A1846">
        <v>1500</v>
      </c>
      <c r="B1846" t="s">
        <v>8219</v>
      </c>
    </row>
    <row r="1847" spans="1:2" x14ac:dyDescent="0.3">
      <c r="A1847">
        <v>1000</v>
      </c>
      <c r="B1847" t="s">
        <v>8219</v>
      </c>
    </row>
    <row r="1848" spans="1:2" x14ac:dyDescent="0.3">
      <c r="A1848">
        <v>15000</v>
      </c>
      <c r="B1848" t="s">
        <v>8219</v>
      </c>
    </row>
    <row r="1849" spans="1:2" x14ac:dyDescent="0.3">
      <c r="A1849">
        <v>2500</v>
      </c>
      <c r="B1849" t="s">
        <v>8219</v>
      </c>
    </row>
    <row r="1850" spans="1:2" x14ac:dyDescent="0.3">
      <c r="A1850">
        <v>3000</v>
      </c>
      <c r="B1850" t="s">
        <v>8219</v>
      </c>
    </row>
    <row r="1851" spans="1:2" x14ac:dyDescent="0.3">
      <c r="A1851">
        <v>300</v>
      </c>
      <c r="B1851" t="s">
        <v>8219</v>
      </c>
    </row>
    <row r="1852" spans="1:2" x14ac:dyDescent="0.3">
      <c r="A1852">
        <v>9000</v>
      </c>
      <c r="B1852" t="s">
        <v>8219</v>
      </c>
    </row>
    <row r="1853" spans="1:2" x14ac:dyDescent="0.3">
      <c r="A1853">
        <v>1300</v>
      </c>
      <c r="B1853" t="s">
        <v>8219</v>
      </c>
    </row>
    <row r="1854" spans="1:2" x14ac:dyDescent="0.3">
      <c r="A1854">
        <v>15000</v>
      </c>
      <c r="B1854" t="s">
        <v>8219</v>
      </c>
    </row>
    <row r="1855" spans="1:2" x14ac:dyDescent="0.3">
      <c r="A1855">
        <v>800</v>
      </c>
      <c r="B1855" t="s">
        <v>8219</v>
      </c>
    </row>
    <row r="1856" spans="1:2" x14ac:dyDescent="0.3">
      <c r="A1856">
        <v>15000</v>
      </c>
      <c r="B1856" t="s">
        <v>8219</v>
      </c>
    </row>
    <row r="1857" spans="1:2" x14ac:dyDescent="0.3">
      <c r="A1857">
        <v>8750</v>
      </c>
      <c r="B1857" t="s">
        <v>8219</v>
      </c>
    </row>
    <row r="1858" spans="1:2" x14ac:dyDescent="0.3">
      <c r="A1858">
        <v>2000</v>
      </c>
      <c r="B1858" t="s">
        <v>8219</v>
      </c>
    </row>
    <row r="1859" spans="1:2" x14ac:dyDescent="0.3">
      <c r="A1859">
        <v>3000</v>
      </c>
      <c r="B1859" t="s">
        <v>8219</v>
      </c>
    </row>
    <row r="1860" spans="1:2" x14ac:dyDescent="0.3">
      <c r="A1860">
        <v>5555.55</v>
      </c>
      <c r="B1860" t="s">
        <v>8219</v>
      </c>
    </row>
    <row r="1861" spans="1:2" x14ac:dyDescent="0.3">
      <c r="A1861">
        <v>3000</v>
      </c>
      <c r="B1861" t="s">
        <v>8219</v>
      </c>
    </row>
    <row r="1862" spans="1:2" x14ac:dyDescent="0.3">
      <c r="A1862">
        <v>750</v>
      </c>
      <c r="B1862" t="s">
        <v>8219</v>
      </c>
    </row>
    <row r="1863" spans="1:2" x14ac:dyDescent="0.3">
      <c r="A1863">
        <v>250000</v>
      </c>
      <c r="B1863" t="s">
        <v>8221</v>
      </c>
    </row>
    <row r="1864" spans="1:2" x14ac:dyDescent="0.3">
      <c r="A1864">
        <v>18000</v>
      </c>
      <c r="B1864" t="s">
        <v>8221</v>
      </c>
    </row>
    <row r="1865" spans="1:2" x14ac:dyDescent="0.3">
      <c r="A1865">
        <v>2500</v>
      </c>
      <c r="B1865" t="s">
        <v>8221</v>
      </c>
    </row>
    <row r="1866" spans="1:2" x14ac:dyDescent="0.3">
      <c r="A1866">
        <v>6500</v>
      </c>
      <c r="B1866" t="s">
        <v>8221</v>
      </c>
    </row>
    <row r="1867" spans="1:2" x14ac:dyDescent="0.3">
      <c r="A1867">
        <v>110000</v>
      </c>
      <c r="B1867" t="s">
        <v>8221</v>
      </c>
    </row>
    <row r="1868" spans="1:2" x14ac:dyDescent="0.3">
      <c r="A1868">
        <v>25000</v>
      </c>
      <c r="B1868" t="s">
        <v>8221</v>
      </c>
    </row>
    <row r="1869" spans="1:2" x14ac:dyDescent="0.3">
      <c r="A1869">
        <v>20000</v>
      </c>
      <c r="B1869" t="s">
        <v>8221</v>
      </c>
    </row>
    <row r="1870" spans="1:2" x14ac:dyDescent="0.3">
      <c r="A1870">
        <v>25000</v>
      </c>
      <c r="B1870" t="s">
        <v>8221</v>
      </c>
    </row>
    <row r="1871" spans="1:2" x14ac:dyDescent="0.3">
      <c r="A1871">
        <v>10000</v>
      </c>
      <c r="B1871" t="s">
        <v>8221</v>
      </c>
    </row>
    <row r="1872" spans="1:2" x14ac:dyDescent="0.3">
      <c r="A1872">
        <v>3500</v>
      </c>
      <c r="B1872" t="s">
        <v>8221</v>
      </c>
    </row>
    <row r="1873" spans="1:2" x14ac:dyDescent="0.3">
      <c r="A1873">
        <v>6500</v>
      </c>
      <c r="B1873" t="s">
        <v>8221</v>
      </c>
    </row>
    <row r="1874" spans="1:2" x14ac:dyDescent="0.3">
      <c r="A1874">
        <v>20000</v>
      </c>
      <c r="B1874" t="s">
        <v>8221</v>
      </c>
    </row>
    <row r="1875" spans="1:2" x14ac:dyDescent="0.3">
      <c r="A1875">
        <v>8000</v>
      </c>
      <c r="B1875" t="s">
        <v>8221</v>
      </c>
    </row>
    <row r="1876" spans="1:2" x14ac:dyDescent="0.3">
      <c r="A1876">
        <v>160000</v>
      </c>
      <c r="B1876" t="s">
        <v>8221</v>
      </c>
    </row>
    <row r="1877" spans="1:2" x14ac:dyDescent="0.3">
      <c r="A1877">
        <v>10000</v>
      </c>
      <c r="B1877" t="s">
        <v>8221</v>
      </c>
    </row>
    <row r="1878" spans="1:2" x14ac:dyDescent="0.3">
      <c r="A1878">
        <v>280</v>
      </c>
      <c r="B1878" t="s">
        <v>8221</v>
      </c>
    </row>
    <row r="1879" spans="1:2" x14ac:dyDescent="0.3">
      <c r="A1879">
        <v>60</v>
      </c>
      <c r="B1879" t="s">
        <v>8221</v>
      </c>
    </row>
    <row r="1880" spans="1:2" x14ac:dyDescent="0.3">
      <c r="A1880">
        <v>8000</v>
      </c>
      <c r="B1880" t="s">
        <v>8221</v>
      </c>
    </row>
    <row r="1881" spans="1:2" x14ac:dyDescent="0.3">
      <c r="A1881">
        <v>5000</v>
      </c>
      <c r="B1881" t="s">
        <v>8221</v>
      </c>
    </row>
    <row r="1882" spans="1:2" x14ac:dyDescent="0.3">
      <c r="A1882">
        <v>5000</v>
      </c>
      <c r="B1882" t="s">
        <v>8221</v>
      </c>
    </row>
    <row r="1883" spans="1:2" x14ac:dyDescent="0.3">
      <c r="A1883">
        <v>2000</v>
      </c>
      <c r="B1883" t="s">
        <v>8219</v>
      </c>
    </row>
    <row r="1884" spans="1:2" x14ac:dyDescent="0.3">
      <c r="A1884">
        <v>3350</v>
      </c>
      <c r="B1884" t="s">
        <v>8219</v>
      </c>
    </row>
    <row r="1885" spans="1:2" x14ac:dyDescent="0.3">
      <c r="A1885">
        <v>999</v>
      </c>
      <c r="B1885" t="s">
        <v>8219</v>
      </c>
    </row>
    <row r="1886" spans="1:2" x14ac:dyDescent="0.3">
      <c r="A1886">
        <v>1000</v>
      </c>
      <c r="B1886" t="s">
        <v>8219</v>
      </c>
    </row>
    <row r="1887" spans="1:2" x14ac:dyDescent="0.3">
      <c r="A1887">
        <v>4575</v>
      </c>
      <c r="B1887" t="s">
        <v>8219</v>
      </c>
    </row>
    <row r="1888" spans="1:2" x14ac:dyDescent="0.3">
      <c r="A1888">
        <v>1200</v>
      </c>
      <c r="B1888" t="s">
        <v>8219</v>
      </c>
    </row>
    <row r="1889" spans="1:2" x14ac:dyDescent="0.3">
      <c r="A1889">
        <v>3000</v>
      </c>
      <c r="B1889" t="s">
        <v>8219</v>
      </c>
    </row>
    <row r="1890" spans="1:2" x14ac:dyDescent="0.3">
      <c r="A1890">
        <v>2500</v>
      </c>
      <c r="B1890" t="s">
        <v>8219</v>
      </c>
    </row>
    <row r="1891" spans="1:2" x14ac:dyDescent="0.3">
      <c r="A1891">
        <v>2000</v>
      </c>
      <c r="B1891" t="s">
        <v>8219</v>
      </c>
    </row>
    <row r="1892" spans="1:2" x14ac:dyDescent="0.3">
      <c r="A1892">
        <v>12000</v>
      </c>
      <c r="B1892" t="s">
        <v>8219</v>
      </c>
    </row>
    <row r="1893" spans="1:2" x14ac:dyDescent="0.3">
      <c r="A1893">
        <v>10000</v>
      </c>
      <c r="B1893" t="s">
        <v>8219</v>
      </c>
    </row>
    <row r="1894" spans="1:2" x14ac:dyDescent="0.3">
      <c r="A1894">
        <v>500</v>
      </c>
      <c r="B1894" t="s">
        <v>8219</v>
      </c>
    </row>
    <row r="1895" spans="1:2" x14ac:dyDescent="0.3">
      <c r="A1895">
        <v>2500</v>
      </c>
      <c r="B1895" t="s">
        <v>8219</v>
      </c>
    </row>
    <row r="1896" spans="1:2" x14ac:dyDescent="0.3">
      <c r="A1896">
        <v>1000</v>
      </c>
      <c r="B1896" t="s">
        <v>8219</v>
      </c>
    </row>
    <row r="1897" spans="1:2" x14ac:dyDescent="0.3">
      <c r="A1897">
        <v>9072</v>
      </c>
      <c r="B1897" t="s">
        <v>8219</v>
      </c>
    </row>
    <row r="1898" spans="1:2" x14ac:dyDescent="0.3">
      <c r="A1898">
        <v>451</v>
      </c>
      <c r="B1898" t="s">
        <v>8219</v>
      </c>
    </row>
    <row r="1899" spans="1:2" x14ac:dyDescent="0.3">
      <c r="A1899">
        <v>6350</v>
      </c>
      <c r="B1899" t="s">
        <v>8219</v>
      </c>
    </row>
    <row r="1900" spans="1:2" x14ac:dyDescent="0.3">
      <c r="A1900">
        <v>1000</v>
      </c>
      <c r="B1900" t="s">
        <v>8219</v>
      </c>
    </row>
    <row r="1901" spans="1:2" x14ac:dyDescent="0.3">
      <c r="A1901">
        <v>900</v>
      </c>
      <c r="B1901" t="s">
        <v>8219</v>
      </c>
    </row>
    <row r="1902" spans="1:2" x14ac:dyDescent="0.3">
      <c r="A1902">
        <v>2500</v>
      </c>
      <c r="B1902" t="s">
        <v>8219</v>
      </c>
    </row>
    <row r="1903" spans="1:2" x14ac:dyDescent="0.3">
      <c r="A1903">
        <v>99000</v>
      </c>
      <c r="B1903" t="s">
        <v>8221</v>
      </c>
    </row>
    <row r="1904" spans="1:2" x14ac:dyDescent="0.3">
      <c r="A1904">
        <v>1000</v>
      </c>
      <c r="B1904" t="s">
        <v>8221</v>
      </c>
    </row>
    <row r="1905" spans="1:2" x14ac:dyDescent="0.3">
      <c r="A1905">
        <v>3000</v>
      </c>
      <c r="B1905" t="s">
        <v>8221</v>
      </c>
    </row>
    <row r="1906" spans="1:2" x14ac:dyDescent="0.3">
      <c r="A1906">
        <v>50000</v>
      </c>
      <c r="B1906" t="s">
        <v>8221</v>
      </c>
    </row>
    <row r="1907" spans="1:2" x14ac:dyDescent="0.3">
      <c r="A1907">
        <v>25000</v>
      </c>
      <c r="B1907" t="s">
        <v>8221</v>
      </c>
    </row>
    <row r="1908" spans="1:2" x14ac:dyDescent="0.3">
      <c r="A1908">
        <v>50000</v>
      </c>
      <c r="B1908" t="s">
        <v>8221</v>
      </c>
    </row>
    <row r="1909" spans="1:2" x14ac:dyDescent="0.3">
      <c r="A1909">
        <v>30000</v>
      </c>
      <c r="B1909" t="s">
        <v>8221</v>
      </c>
    </row>
    <row r="1910" spans="1:2" x14ac:dyDescent="0.3">
      <c r="A1910">
        <v>25000</v>
      </c>
      <c r="B1910" t="s">
        <v>8221</v>
      </c>
    </row>
    <row r="1911" spans="1:2" x14ac:dyDescent="0.3">
      <c r="A1911">
        <v>35000</v>
      </c>
      <c r="B1911" t="s">
        <v>8221</v>
      </c>
    </row>
    <row r="1912" spans="1:2" x14ac:dyDescent="0.3">
      <c r="A1912">
        <v>85000</v>
      </c>
      <c r="B1912" t="s">
        <v>8221</v>
      </c>
    </row>
    <row r="1913" spans="1:2" x14ac:dyDescent="0.3">
      <c r="A1913">
        <v>42500</v>
      </c>
      <c r="B1913" t="s">
        <v>8221</v>
      </c>
    </row>
    <row r="1914" spans="1:2" x14ac:dyDescent="0.3">
      <c r="A1914">
        <v>5000</v>
      </c>
      <c r="B1914" t="s">
        <v>8221</v>
      </c>
    </row>
    <row r="1915" spans="1:2" x14ac:dyDescent="0.3">
      <c r="A1915">
        <v>48000</v>
      </c>
      <c r="B1915" t="s">
        <v>8221</v>
      </c>
    </row>
    <row r="1916" spans="1:2" x14ac:dyDescent="0.3">
      <c r="A1916">
        <v>666</v>
      </c>
      <c r="B1916" t="s">
        <v>8221</v>
      </c>
    </row>
    <row r="1917" spans="1:2" x14ac:dyDescent="0.3">
      <c r="A1917">
        <v>500</v>
      </c>
      <c r="B1917" t="s">
        <v>8221</v>
      </c>
    </row>
    <row r="1918" spans="1:2" x14ac:dyDescent="0.3">
      <c r="A1918">
        <v>20000</v>
      </c>
      <c r="B1918" t="s">
        <v>8221</v>
      </c>
    </row>
    <row r="1919" spans="1:2" x14ac:dyDescent="0.3">
      <c r="A1919">
        <v>390000</v>
      </c>
      <c r="B1919" t="s">
        <v>8221</v>
      </c>
    </row>
    <row r="1920" spans="1:2" x14ac:dyDescent="0.3">
      <c r="A1920">
        <v>25000</v>
      </c>
      <c r="B1920" t="s">
        <v>8221</v>
      </c>
    </row>
    <row r="1921" spans="1:2" x14ac:dyDescent="0.3">
      <c r="A1921">
        <v>500</v>
      </c>
      <c r="B1921" t="s">
        <v>8221</v>
      </c>
    </row>
    <row r="1922" spans="1:2" x14ac:dyDescent="0.3">
      <c r="A1922">
        <v>10000</v>
      </c>
      <c r="B1922" t="s">
        <v>8221</v>
      </c>
    </row>
    <row r="1923" spans="1:2" x14ac:dyDescent="0.3">
      <c r="A1923">
        <v>1500</v>
      </c>
      <c r="B1923" t="s">
        <v>8219</v>
      </c>
    </row>
    <row r="1924" spans="1:2" x14ac:dyDescent="0.3">
      <c r="A1924">
        <v>2000</v>
      </c>
      <c r="B1924" t="s">
        <v>8219</v>
      </c>
    </row>
    <row r="1925" spans="1:2" x14ac:dyDescent="0.3">
      <c r="A1925">
        <v>125</v>
      </c>
      <c r="B1925" t="s">
        <v>8219</v>
      </c>
    </row>
    <row r="1926" spans="1:2" x14ac:dyDescent="0.3">
      <c r="A1926">
        <v>3000</v>
      </c>
      <c r="B1926" t="s">
        <v>8219</v>
      </c>
    </row>
    <row r="1927" spans="1:2" x14ac:dyDescent="0.3">
      <c r="A1927">
        <v>1500</v>
      </c>
      <c r="B1927" t="s">
        <v>8219</v>
      </c>
    </row>
    <row r="1928" spans="1:2" x14ac:dyDescent="0.3">
      <c r="A1928">
        <v>1500</v>
      </c>
      <c r="B1928" t="s">
        <v>8219</v>
      </c>
    </row>
    <row r="1929" spans="1:2" x14ac:dyDescent="0.3">
      <c r="A1929">
        <v>600</v>
      </c>
      <c r="B1929" t="s">
        <v>8219</v>
      </c>
    </row>
    <row r="1930" spans="1:2" x14ac:dyDescent="0.3">
      <c r="A1930">
        <v>2550</v>
      </c>
      <c r="B1930" t="s">
        <v>8219</v>
      </c>
    </row>
    <row r="1931" spans="1:2" x14ac:dyDescent="0.3">
      <c r="A1931">
        <v>3200</v>
      </c>
      <c r="B1931" t="s">
        <v>8219</v>
      </c>
    </row>
    <row r="1932" spans="1:2" x14ac:dyDescent="0.3">
      <c r="A1932">
        <v>1000</v>
      </c>
      <c r="B1932" t="s">
        <v>8219</v>
      </c>
    </row>
    <row r="1933" spans="1:2" x14ac:dyDescent="0.3">
      <c r="A1933">
        <v>2000</v>
      </c>
      <c r="B1933" t="s">
        <v>8219</v>
      </c>
    </row>
    <row r="1934" spans="1:2" x14ac:dyDescent="0.3">
      <c r="A1934">
        <v>5250</v>
      </c>
      <c r="B1934" t="s">
        <v>8219</v>
      </c>
    </row>
    <row r="1935" spans="1:2" x14ac:dyDescent="0.3">
      <c r="A1935">
        <v>6000</v>
      </c>
      <c r="B1935" t="s">
        <v>8219</v>
      </c>
    </row>
    <row r="1936" spans="1:2" x14ac:dyDescent="0.3">
      <c r="A1936">
        <v>5000</v>
      </c>
      <c r="B1936" t="s">
        <v>8219</v>
      </c>
    </row>
    <row r="1937" spans="1:2" x14ac:dyDescent="0.3">
      <c r="A1937">
        <v>2500</v>
      </c>
      <c r="B1937" t="s">
        <v>8219</v>
      </c>
    </row>
    <row r="1938" spans="1:2" x14ac:dyDescent="0.3">
      <c r="A1938">
        <v>7500</v>
      </c>
      <c r="B1938" t="s">
        <v>8219</v>
      </c>
    </row>
    <row r="1939" spans="1:2" x14ac:dyDescent="0.3">
      <c r="A1939">
        <v>600</v>
      </c>
      <c r="B1939" t="s">
        <v>8219</v>
      </c>
    </row>
    <row r="1940" spans="1:2" x14ac:dyDescent="0.3">
      <c r="A1940">
        <v>15000</v>
      </c>
      <c r="B1940" t="s">
        <v>8219</v>
      </c>
    </row>
    <row r="1941" spans="1:2" x14ac:dyDescent="0.3">
      <c r="A1941">
        <v>10000</v>
      </c>
      <c r="B1941" t="s">
        <v>8219</v>
      </c>
    </row>
    <row r="1942" spans="1:2" x14ac:dyDescent="0.3">
      <c r="A1942">
        <v>650</v>
      </c>
      <c r="B1942" t="s">
        <v>8219</v>
      </c>
    </row>
    <row r="1943" spans="1:2" x14ac:dyDescent="0.3">
      <c r="A1943">
        <v>250000</v>
      </c>
      <c r="B1943" t="s">
        <v>8219</v>
      </c>
    </row>
    <row r="1944" spans="1:2" x14ac:dyDescent="0.3">
      <c r="A1944">
        <v>6000</v>
      </c>
      <c r="B1944" t="s">
        <v>8219</v>
      </c>
    </row>
    <row r="1945" spans="1:2" x14ac:dyDescent="0.3">
      <c r="A1945">
        <v>10000</v>
      </c>
      <c r="B1945" t="s">
        <v>8219</v>
      </c>
    </row>
    <row r="1946" spans="1:2" x14ac:dyDescent="0.3">
      <c r="A1946">
        <v>40000</v>
      </c>
      <c r="B1946" t="s">
        <v>8219</v>
      </c>
    </row>
    <row r="1947" spans="1:2" x14ac:dyDescent="0.3">
      <c r="A1947">
        <v>100000</v>
      </c>
      <c r="B1947" t="s">
        <v>8219</v>
      </c>
    </row>
    <row r="1948" spans="1:2" x14ac:dyDescent="0.3">
      <c r="A1948">
        <v>7500</v>
      </c>
      <c r="B1948" t="s">
        <v>8219</v>
      </c>
    </row>
    <row r="1949" spans="1:2" x14ac:dyDescent="0.3">
      <c r="A1949">
        <v>800</v>
      </c>
      <c r="B1949" t="s">
        <v>8219</v>
      </c>
    </row>
    <row r="1950" spans="1:2" x14ac:dyDescent="0.3">
      <c r="A1950">
        <v>100000</v>
      </c>
      <c r="B1950" t="s">
        <v>8219</v>
      </c>
    </row>
    <row r="1951" spans="1:2" x14ac:dyDescent="0.3">
      <c r="A1951">
        <v>50000</v>
      </c>
      <c r="B1951" t="s">
        <v>8219</v>
      </c>
    </row>
    <row r="1952" spans="1:2" x14ac:dyDescent="0.3">
      <c r="A1952">
        <v>48000</v>
      </c>
      <c r="B1952" t="s">
        <v>8219</v>
      </c>
    </row>
    <row r="1953" spans="1:2" x14ac:dyDescent="0.3">
      <c r="A1953">
        <v>50000</v>
      </c>
      <c r="B1953" t="s">
        <v>8219</v>
      </c>
    </row>
    <row r="1954" spans="1:2" x14ac:dyDescent="0.3">
      <c r="A1954">
        <v>35000</v>
      </c>
      <c r="B1954" t="s">
        <v>8219</v>
      </c>
    </row>
    <row r="1955" spans="1:2" x14ac:dyDescent="0.3">
      <c r="A1955">
        <v>15000</v>
      </c>
      <c r="B1955" t="s">
        <v>8219</v>
      </c>
    </row>
    <row r="1956" spans="1:2" x14ac:dyDescent="0.3">
      <c r="A1956">
        <v>50000</v>
      </c>
      <c r="B1956" t="s">
        <v>8219</v>
      </c>
    </row>
    <row r="1957" spans="1:2" x14ac:dyDescent="0.3">
      <c r="A1957">
        <v>42000</v>
      </c>
      <c r="B1957" t="s">
        <v>8219</v>
      </c>
    </row>
    <row r="1958" spans="1:2" x14ac:dyDescent="0.3">
      <c r="A1958">
        <v>60000</v>
      </c>
      <c r="B1958" t="s">
        <v>8219</v>
      </c>
    </row>
    <row r="1959" spans="1:2" x14ac:dyDescent="0.3">
      <c r="A1959">
        <v>30000</v>
      </c>
      <c r="B1959" t="s">
        <v>8219</v>
      </c>
    </row>
    <row r="1960" spans="1:2" x14ac:dyDescent="0.3">
      <c r="A1960">
        <v>7000</v>
      </c>
      <c r="B1960" t="s">
        <v>8219</v>
      </c>
    </row>
    <row r="1961" spans="1:2" x14ac:dyDescent="0.3">
      <c r="A1961">
        <v>10000</v>
      </c>
      <c r="B1961" t="s">
        <v>8219</v>
      </c>
    </row>
    <row r="1962" spans="1:2" x14ac:dyDescent="0.3">
      <c r="A1962">
        <v>70000</v>
      </c>
      <c r="B1962" t="s">
        <v>8219</v>
      </c>
    </row>
    <row r="1963" spans="1:2" x14ac:dyDescent="0.3">
      <c r="A1963">
        <v>10000</v>
      </c>
      <c r="B1963" t="s">
        <v>8219</v>
      </c>
    </row>
    <row r="1964" spans="1:2" x14ac:dyDescent="0.3">
      <c r="A1964">
        <v>10000</v>
      </c>
      <c r="B1964" t="s">
        <v>8219</v>
      </c>
    </row>
    <row r="1965" spans="1:2" x14ac:dyDescent="0.3">
      <c r="A1965">
        <v>19000</v>
      </c>
      <c r="B1965" t="s">
        <v>8219</v>
      </c>
    </row>
    <row r="1966" spans="1:2" x14ac:dyDescent="0.3">
      <c r="A1966">
        <v>89200</v>
      </c>
      <c r="B1966" t="s">
        <v>8219</v>
      </c>
    </row>
    <row r="1967" spans="1:2" x14ac:dyDescent="0.3">
      <c r="A1967">
        <v>5000</v>
      </c>
      <c r="B1967" t="s">
        <v>8219</v>
      </c>
    </row>
    <row r="1968" spans="1:2" x14ac:dyDescent="0.3">
      <c r="A1968">
        <v>100000</v>
      </c>
      <c r="B1968" t="s">
        <v>8219</v>
      </c>
    </row>
    <row r="1969" spans="1:2" x14ac:dyDescent="0.3">
      <c r="A1969">
        <v>20000</v>
      </c>
      <c r="B1969" t="s">
        <v>8219</v>
      </c>
    </row>
    <row r="1970" spans="1:2" x14ac:dyDescent="0.3">
      <c r="A1970">
        <v>50000</v>
      </c>
      <c r="B1970" t="s">
        <v>8219</v>
      </c>
    </row>
    <row r="1971" spans="1:2" x14ac:dyDescent="0.3">
      <c r="A1971">
        <v>20000</v>
      </c>
      <c r="B1971" t="s">
        <v>8219</v>
      </c>
    </row>
    <row r="1972" spans="1:2" x14ac:dyDescent="0.3">
      <c r="A1972">
        <v>5000</v>
      </c>
      <c r="B1972" t="s">
        <v>8219</v>
      </c>
    </row>
    <row r="1973" spans="1:2" x14ac:dyDescent="0.3">
      <c r="A1973">
        <v>400000</v>
      </c>
      <c r="B1973" t="s">
        <v>8219</v>
      </c>
    </row>
    <row r="1974" spans="1:2" x14ac:dyDescent="0.3">
      <c r="A1974">
        <v>2500</v>
      </c>
      <c r="B1974" t="s">
        <v>8219</v>
      </c>
    </row>
    <row r="1975" spans="1:2" x14ac:dyDescent="0.3">
      <c r="A1975">
        <v>198000</v>
      </c>
      <c r="B1975" t="s">
        <v>8219</v>
      </c>
    </row>
    <row r="1976" spans="1:2" x14ac:dyDescent="0.3">
      <c r="A1976">
        <v>20000</v>
      </c>
      <c r="B1976" t="s">
        <v>8219</v>
      </c>
    </row>
    <row r="1977" spans="1:2" x14ac:dyDescent="0.3">
      <c r="A1977">
        <v>16000</v>
      </c>
      <c r="B1977" t="s">
        <v>8219</v>
      </c>
    </row>
    <row r="1978" spans="1:2" x14ac:dyDescent="0.3">
      <c r="A1978">
        <v>4000</v>
      </c>
      <c r="B1978" t="s">
        <v>8219</v>
      </c>
    </row>
    <row r="1979" spans="1:2" x14ac:dyDescent="0.3">
      <c r="A1979">
        <v>50000</v>
      </c>
      <c r="B1979" t="s">
        <v>8219</v>
      </c>
    </row>
    <row r="1980" spans="1:2" x14ac:dyDescent="0.3">
      <c r="A1980">
        <v>50000</v>
      </c>
      <c r="B1980" t="s">
        <v>8219</v>
      </c>
    </row>
    <row r="1981" spans="1:2" x14ac:dyDescent="0.3">
      <c r="A1981">
        <v>200000</v>
      </c>
      <c r="B1981" t="s">
        <v>8219</v>
      </c>
    </row>
    <row r="1982" spans="1:2" x14ac:dyDescent="0.3">
      <c r="A1982">
        <v>50000</v>
      </c>
      <c r="B1982" t="s">
        <v>8219</v>
      </c>
    </row>
    <row r="1983" spans="1:2" x14ac:dyDescent="0.3">
      <c r="A1983">
        <v>7500</v>
      </c>
      <c r="B1983" t="s">
        <v>8221</v>
      </c>
    </row>
    <row r="1984" spans="1:2" x14ac:dyDescent="0.3">
      <c r="A1984">
        <v>180000</v>
      </c>
      <c r="B1984" t="s">
        <v>8221</v>
      </c>
    </row>
    <row r="1985" spans="1:2" x14ac:dyDescent="0.3">
      <c r="A1985">
        <v>33000</v>
      </c>
      <c r="B1985" t="s">
        <v>8221</v>
      </c>
    </row>
    <row r="1986" spans="1:2" x14ac:dyDescent="0.3">
      <c r="A1986">
        <v>15000</v>
      </c>
      <c r="B1986" t="s">
        <v>8221</v>
      </c>
    </row>
    <row r="1987" spans="1:2" x14ac:dyDescent="0.3">
      <c r="A1987">
        <v>1600</v>
      </c>
      <c r="B1987" t="s">
        <v>8221</v>
      </c>
    </row>
    <row r="1988" spans="1:2" x14ac:dyDescent="0.3">
      <c r="A1988">
        <v>2000</v>
      </c>
      <c r="B1988" t="s">
        <v>8221</v>
      </c>
    </row>
    <row r="1989" spans="1:2" x14ac:dyDescent="0.3">
      <c r="A1989">
        <v>5500</v>
      </c>
      <c r="B1989" t="s">
        <v>8221</v>
      </c>
    </row>
    <row r="1990" spans="1:2" x14ac:dyDescent="0.3">
      <c r="A1990">
        <v>6000</v>
      </c>
      <c r="B1990" t="s">
        <v>8221</v>
      </c>
    </row>
    <row r="1991" spans="1:2" x14ac:dyDescent="0.3">
      <c r="A1991">
        <v>5000</v>
      </c>
      <c r="B1991" t="s">
        <v>8221</v>
      </c>
    </row>
    <row r="1992" spans="1:2" x14ac:dyDescent="0.3">
      <c r="A1992">
        <v>3000</v>
      </c>
      <c r="B1992" t="s">
        <v>8221</v>
      </c>
    </row>
    <row r="1993" spans="1:2" x14ac:dyDescent="0.3">
      <c r="A1993">
        <v>2000</v>
      </c>
      <c r="B1993" t="s">
        <v>8221</v>
      </c>
    </row>
    <row r="1994" spans="1:2" x14ac:dyDescent="0.3">
      <c r="A1994">
        <v>1500</v>
      </c>
      <c r="B1994" t="s">
        <v>8221</v>
      </c>
    </row>
    <row r="1995" spans="1:2" x14ac:dyDescent="0.3">
      <c r="A1995">
        <v>2000</v>
      </c>
      <c r="B1995" t="s">
        <v>8221</v>
      </c>
    </row>
    <row r="1996" spans="1:2" x14ac:dyDescent="0.3">
      <c r="A1996">
        <v>3200</v>
      </c>
      <c r="B1996" t="s">
        <v>8221</v>
      </c>
    </row>
    <row r="1997" spans="1:2" x14ac:dyDescent="0.3">
      <c r="A1997">
        <v>1000</v>
      </c>
      <c r="B1997" t="s">
        <v>8221</v>
      </c>
    </row>
    <row r="1998" spans="1:2" x14ac:dyDescent="0.3">
      <c r="A1998">
        <v>133800</v>
      </c>
      <c r="B1998" t="s">
        <v>8221</v>
      </c>
    </row>
    <row r="1999" spans="1:2" x14ac:dyDescent="0.3">
      <c r="A1999">
        <v>6500</v>
      </c>
      <c r="B1999" t="s">
        <v>8221</v>
      </c>
    </row>
    <row r="2000" spans="1:2" x14ac:dyDescent="0.3">
      <c r="A2000">
        <v>2500</v>
      </c>
      <c r="B2000" t="s">
        <v>8221</v>
      </c>
    </row>
    <row r="2001" spans="1:2" x14ac:dyDescent="0.3">
      <c r="A2001">
        <v>31000</v>
      </c>
      <c r="B2001" t="s">
        <v>8221</v>
      </c>
    </row>
    <row r="2002" spans="1:2" x14ac:dyDescent="0.3">
      <c r="A2002">
        <v>5000</v>
      </c>
      <c r="B2002" t="s">
        <v>8221</v>
      </c>
    </row>
    <row r="2003" spans="1:2" x14ac:dyDescent="0.3">
      <c r="A2003">
        <v>55000</v>
      </c>
      <c r="B2003" t="s">
        <v>8219</v>
      </c>
    </row>
    <row r="2004" spans="1:2" x14ac:dyDescent="0.3">
      <c r="A2004">
        <v>50000</v>
      </c>
      <c r="B2004" t="s">
        <v>8219</v>
      </c>
    </row>
    <row r="2005" spans="1:2" x14ac:dyDescent="0.3">
      <c r="A2005">
        <v>500</v>
      </c>
      <c r="B2005" t="s">
        <v>8219</v>
      </c>
    </row>
    <row r="2006" spans="1:2" x14ac:dyDescent="0.3">
      <c r="A2006">
        <v>50000</v>
      </c>
      <c r="B2006" t="s">
        <v>8219</v>
      </c>
    </row>
    <row r="2007" spans="1:2" x14ac:dyDescent="0.3">
      <c r="A2007">
        <v>30000</v>
      </c>
      <c r="B2007" t="s">
        <v>8219</v>
      </c>
    </row>
    <row r="2008" spans="1:2" x14ac:dyDescent="0.3">
      <c r="A2008">
        <v>50000</v>
      </c>
      <c r="B2008" t="s">
        <v>8219</v>
      </c>
    </row>
    <row r="2009" spans="1:2" x14ac:dyDescent="0.3">
      <c r="A2009">
        <v>10000</v>
      </c>
      <c r="B2009" t="s">
        <v>8219</v>
      </c>
    </row>
    <row r="2010" spans="1:2" x14ac:dyDescent="0.3">
      <c r="A2010">
        <v>1570.79</v>
      </c>
      <c r="B2010" t="s">
        <v>8219</v>
      </c>
    </row>
    <row r="2011" spans="1:2" x14ac:dyDescent="0.3">
      <c r="A2011">
        <v>50000</v>
      </c>
      <c r="B2011" t="s">
        <v>8219</v>
      </c>
    </row>
    <row r="2012" spans="1:2" x14ac:dyDescent="0.3">
      <c r="A2012">
        <v>30000</v>
      </c>
      <c r="B2012" t="s">
        <v>8219</v>
      </c>
    </row>
    <row r="2013" spans="1:2" x14ac:dyDescent="0.3">
      <c r="A2013">
        <v>50000</v>
      </c>
      <c r="B2013" t="s">
        <v>8219</v>
      </c>
    </row>
    <row r="2014" spans="1:2" x14ac:dyDescent="0.3">
      <c r="A2014">
        <v>5000</v>
      </c>
      <c r="B2014" t="s">
        <v>8219</v>
      </c>
    </row>
    <row r="2015" spans="1:2" x14ac:dyDescent="0.3">
      <c r="A2015">
        <v>160000</v>
      </c>
      <c r="B2015" t="s">
        <v>8219</v>
      </c>
    </row>
    <row r="2016" spans="1:2" x14ac:dyDescent="0.3">
      <c r="A2016">
        <v>30000</v>
      </c>
      <c r="B2016" t="s">
        <v>8219</v>
      </c>
    </row>
    <row r="2017" spans="1:2" x14ac:dyDescent="0.3">
      <c r="A2017">
        <v>7200</v>
      </c>
      <c r="B2017" t="s">
        <v>8219</v>
      </c>
    </row>
    <row r="2018" spans="1:2" x14ac:dyDescent="0.3">
      <c r="A2018">
        <v>10000</v>
      </c>
      <c r="B2018" t="s">
        <v>8219</v>
      </c>
    </row>
    <row r="2019" spans="1:2" x14ac:dyDescent="0.3">
      <c r="A2019">
        <v>25000</v>
      </c>
      <c r="B2019" t="s">
        <v>8219</v>
      </c>
    </row>
    <row r="2020" spans="1:2" x14ac:dyDescent="0.3">
      <c r="A2020">
        <v>65000</v>
      </c>
      <c r="B2020" t="s">
        <v>8219</v>
      </c>
    </row>
    <row r="2021" spans="1:2" x14ac:dyDescent="0.3">
      <c r="A2021">
        <v>40000</v>
      </c>
      <c r="B2021" t="s">
        <v>8219</v>
      </c>
    </row>
    <row r="2022" spans="1:2" x14ac:dyDescent="0.3">
      <c r="A2022">
        <v>1500</v>
      </c>
      <c r="B2022" t="s">
        <v>8219</v>
      </c>
    </row>
    <row r="2023" spans="1:2" x14ac:dyDescent="0.3">
      <c r="A2023">
        <v>5000</v>
      </c>
      <c r="B2023" t="s">
        <v>8219</v>
      </c>
    </row>
    <row r="2024" spans="1:2" x14ac:dyDescent="0.3">
      <c r="A2024">
        <v>100000</v>
      </c>
      <c r="B2024" t="s">
        <v>8219</v>
      </c>
    </row>
    <row r="2025" spans="1:2" x14ac:dyDescent="0.3">
      <c r="A2025">
        <v>100000</v>
      </c>
      <c r="B2025" t="s">
        <v>8219</v>
      </c>
    </row>
    <row r="2026" spans="1:2" x14ac:dyDescent="0.3">
      <c r="A2026">
        <v>4000</v>
      </c>
      <c r="B2026" t="s">
        <v>8219</v>
      </c>
    </row>
    <row r="2027" spans="1:2" x14ac:dyDescent="0.3">
      <c r="A2027">
        <v>80000</v>
      </c>
      <c r="B2027" t="s">
        <v>8219</v>
      </c>
    </row>
    <row r="2028" spans="1:2" x14ac:dyDescent="0.3">
      <c r="A2028">
        <v>25000</v>
      </c>
      <c r="B2028" t="s">
        <v>8219</v>
      </c>
    </row>
    <row r="2029" spans="1:2" x14ac:dyDescent="0.3">
      <c r="A2029">
        <v>100000</v>
      </c>
      <c r="B2029" t="s">
        <v>8219</v>
      </c>
    </row>
    <row r="2030" spans="1:2" x14ac:dyDescent="0.3">
      <c r="A2030">
        <v>3000</v>
      </c>
      <c r="B2030" t="s">
        <v>8219</v>
      </c>
    </row>
    <row r="2031" spans="1:2" x14ac:dyDescent="0.3">
      <c r="A2031">
        <v>2500</v>
      </c>
      <c r="B2031" t="s">
        <v>8219</v>
      </c>
    </row>
    <row r="2032" spans="1:2" x14ac:dyDescent="0.3">
      <c r="A2032">
        <v>32768</v>
      </c>
      <c r="B2032" t="s">
        <v>8219</v>
      </c>
    </row>
    <row r="2033" spans="1:2" x14ac:dyDescent="0.3">
      <c r="A2033">
        <v>50000</v>
      </c>
      <c r="B2033" t="s">
        <v>8219</v>
      </c>
    </row>
    <row r="2034" spans="1:2" x14ac:dyDescent="0.3">
      <c r="A2034">
        <v>25000</v>
      </c>
      <c r="B2034" t="s">
        <v>8219</v>
      </c>
    </row>
    <row r="2035" spans="1:2" x14ac:dyDescent="0.3">
      <c r="A2035">
        <v>25000</v>
      </c>
      <c r="B2035" t="s">
        <v>8219</v>
      </c>
    </row>
    <row r="2036" spans="1:2" x14ac:dyDescent="0.3">
      <c r="A2036">
        <v>78000</v>
      </c>
      <c r="B2036" t="s">
        <v>8219</v>
      </c>
    </row>
    <row r="2037" spans="1:2" x14ac:dyDescent="0.3">
      <c r="A2037">
        <v>80000</v>
      </c>
      <c r="B2037" t="s">
        <v>8219</v>
      </c>
    </row>
    <row r="2038" spans="1:2" x14ac:dyDescent="0.3">
      <c r="A2038">
        <v>30000</v>
      </c>
      <c r="B2038" t="s">
        <v>8219</v>
      </c>
    </row>
    <row r="2039" spans="1:2" x14ac:dyDescent="0.3">
      <c r="A2039">
        <v>10000</v>
      </c>
      <c r="B2039" t="s">
        <v>8219</v>
      </c>
    </row>
    <row r="2040" spans="1:2" x14ac:dyDescent="0.3">
      <c r="A2040">
        <v>8000</v>
      </c>
      <c r="B2040" t="s">
        <v>8219</v>
      </c>
    </row>
    <row r="2041" spans="1:2" x14ac:dyDescent="0.3">
      <c r="A2041">
        <v>125000</v>
      </c>
      <c r="B2041" t="s">
        <v>8219</v>
      </c>
    </row>
    <row r="2042" spans="1:2" x14ac:dyDescent="0.3">
      <c r="A2042">
        <v>3000</v>
      </c>
      <c r="B2042" t="s">
        <v>8219</v>
      </c>
    </row>
    <row r="2043" spans="1:2" x14ac:dyDescent="0.3">
      <c r="A2043">
        <v>9500</v>
      </c>
      <c r="B2043" t="s">
        <v>8219</v>
      </c>
    </row>
    <row r="2044" spans="1:2" x14ac:dyDescent="0.3">
      <c r="A2044">
        <v>10000</v>
      </c>
      <c r="B2044" t="s">
        <v>8219</v>
      </c>
    </row>
    <row r="2045" spans="1:2" x14ac:dyDescent="0.3">
      <c r="A2045">
        <v>1385</v>
      </c>
      <c r="B2045" t="s">
        <v>8219</v>
      </c>
    </row>
    <row r="2046" spans="1:2" x14ac:dyDescent="0.3">
      <c r="A2046">
        <v>15000</v>
      </c>
      <c r="B2046" t="s">
        <v>8219</v>
      </c>
    </row>
    <row r="2047" spans="1:2" x14ac:dyDescent="0.3">
      <c r="A2047">
        <v>4900</v>
      </c>
      <c r="B2047" t="s">
        <v>8219</v>
      </c>
    </row>
    <row r="2048" spans="1:2" x14ac:dyDescent="0.3">
      <c r="A2048">
        <v>10000</v>
      </c>
      <c r="B2048" t="s">
        <v>8219</v>
      </c>
    </row>
    <row r="2049" spans="1:2" x14ac:dyDescent="0.3">
      <c r="A2049">
        <v>98000</v>
      </c>
      <c r="B2049" t="s">
        <v>8219</v>
      </c>
    </row>
    <row r="2050" spans="1:2" x14ac:dyDescent="0.3">
      <c r="A2050">
        <v>85000</v>
      </c>
      <c r="B2050" t="s">
        <v>8219</v>
      </c>
    </row>
    <row r="2051" spans="1:2" x14ac:dyDescent="0.3">
      <c r="A2051">
        <v>50000</v>
      </c>
      <c r="B2051" t="s">
        <v>8219</v>
      </c>
    </row>
    <row r="2052" spans="1:2" x14ac:dyDescent="0.3">
      <c r="A2052">
        <v>10000</v>
      </c>
      <c r="B2052" t="s">
        <v>8219</v>
      </c>
    </row>
    <row r="2053" spans="1:2" x14ac:dyDescent="0.3">
      <c r="A2053">
        <v>8000</v>
      </c>
      <c r="B2053" t="s">
        <v>8219</v>
      </c>
    </row>
    <row r="2054" spans="1:2" x14ac:dyDescent="0.3">
      <c r="A2054">
        <v>50000</v>
      </c>
      <c r="B2054" t="s">
        <v>8219</v>
      </c>
    </row>
    <row r="2055" spans="1:2" x14ac:dyDescent="0.3">
      <c r="A2055">
        <v>5000</v>
      </c>
      <c r="B2055" t="s">
        <v>8219</v>
      </c>
    </row>
    <row r="2056" spans="1:2" x14ac:dyDescent="0.3">
      <c r="A2056">
        <v>35000</v>
      </c>
      <c r="B2056" t="s">
        <v>8219</v>
      </c>
    </row>
    <row r="2057" spans="1:2" x14ac:dyDescent="0.3">
      <c r="A2057">
        <v>6000</v>
      </c>
      <c r="B2057" t="s">
        <v>8219</v>
      </c>
    </row>
    <row r="2058" spans="1:2" x14ac:dyDescent="0.3">
      <c r="A2058">
        <v>50000</v>
      </c>
      <c r="B2058" t="s">
        <v>8219</v>
      </c>
    </row>
    <row r="2059" spans="1:2" x14ac:dyDescent="0.3">
      <c r="A2059">
        <v>15000</v>
      </c>
      <c r="B2059" t="s">
        <v>8219</v>
      </c>
    </row>
    <row r="2060" spans="1:2" x14ac:dyDescent="0.3">
      <c r="A2060">
        <v>2560</v>
      </c>
      <c r="B2060" t="s">
        <v>8219</v>
      </c>
    </row>
    <row r="2061" spans="1:2" x14ac:dyDescent="0.3">
      <c r="A2061">
        <v>30000</v>
      </c>
      <c r="B2061" t="s">
        <v>8219</v>
      </c>
    </row>
    <row r="2062" spans="1:2" x14ac:dyDescent="0.3">
      <c r="A2062">
        <v>25000</v>
      </c>
      <c r="B2062" t="s">
        <v>8219</v>
      </c>
    </row>
    <row r="2063" spans="1:2" x14ac:dyDescent="0.3">
      <c r="A2063">
        <v>5000</v>
      </c>
      <c r="B2063" t="s">
        <v>8219</v>
      </c>
    </row>
    <row r="2064" spans="1:2" x14ac:dyDescent="0.3">
      <c r="A2064">
        <v>100000</v>
      </c>
      <c r="B2064" t="s">
        <v>8219</v>
      </c>
    </row>
    <row r="2065" spans="1:2" x14ac:dyDescent="0.3">
      <c r="A2065">
        <v>4000</v>
      </c>
      <c r="B2065" t="s">
        <v>8219</v>
      </c>
    </row>
    <row r="2066" spans="1:2" x14ac:dyDescent="0.3">
      <c r="A2066">
        <v>261962</v>
      </c>
      <c r="B2066" t="s">
        <v>8219</v>
      </c>
    </row>
    <row r="2067" spans="1:2" x14ac:dyDescent="0.3">
      <c r="A2067">
        <v>40000</v>
      </c>
      <c r="B2067" t="s">
        <v>8219</v>
      </c>
    </row>
    <row r="2068" spans="1:2" x14ac:dyDescent="0.3">
      <c r="A2068">
        <v>2000</v>
      </c>
      <c r="B2068" t="s">
        <v>8219</v>
      </c>
    </row>
    <row r="2069" spans="1:2" x14ac:dyDescent="0.3">
      <c r="A2069">
        <v>495</v>
      </c>
      <c r="B2069" t="s">
        <v>8219</v>
      </c>
    </row>
    <row r="2070" spans="1:2" x14ac:dyDescent="0.3">
      <c r="A2070">
        <v>25000</v>
      </c>
      <c r="B2070" t="s">
        <v>8219</v>
      </c>
    </row>
    <row r="2071" spans="1:2" x14ac:dyDescent="0.3">
      <c r="A2071">
        <v>50000</v>
      </c>
      <c r="B2071" t="s">
        <v>8219</v>
      </c>
    </row>
    <row r="2072" spans="1:2" x14ac:dyDescent="0.3">
      <c r="A2072">
        <v>125000</v>
      </c>
      <c r="B2072" t="s">
        <v>8219</v>
      </c>
    </row>
    <row r="2073" spans="1:2" x14ac:dyDescent="0.3">
      <c r="A2073">
        <v>20000</v>
      </c>
      <c r="B2073" t="s">
        <v>8219</v>
      </c>
    </row>
    <row r="2074" spans="1:2" x14ac:dyDescent="0.3">
      <c r="A2074">
        <v>71500</v>
      </c>
      <c r="B2074" t="s">
        <v>8219</v>
      </c>
    </row>
    <row r="2075" spans="1:2" x14ac:dyDescent="0.3">
      <c r="A2075">
        <v>100000</v>
      </c>
      <c r="B2075" t="s">
        <v>8219</v>
      </c>
    </row>
    <row r="2076" spans="1:2" x14ac:dyDescent="0.3">
      <c r="A2076">
        <v>600</v>
      </c>
      <c r="B2076" t="s">
        <v>8219</v>
      </c>
    </row>
    <row r="2077" spans="1:2" x14ac:dyDescent="0.3">
      <c r="A2077">
        <v>9999</v>
      </c>
      <c r="B2077" t="s">
        <v>8219</v>
      </c>
    </row>
    <row r="2078" spans="1:2" x14ac:dyDescent="0.3">
      <c r="A2078">
        <v>179000</v>
      </c>
      <c r="B2078" t="s">
        <v>8219</v>
      </c>
    </row>
    <row r="2079" spans="1:2" x14ac:dyDescent="0.3">
      <c r="A2079">
        <v>50000</v>
      </c>
      <c r="B2079" t="s">
        <v>8219</v>
      </c>
    </row>
    <row r="2080" spans="1:2" x14ac:dyDescent="0.3">
      <c r="A2080">
        <v>20000</v>
      </c>
      <c r="B2080" t="s">
        <v>8219</v>
      </c>
    </row>
    <row r="2081" spans="1:2" x14ac:dyDescent="0.3">
      <c r="A2081">
        <v>10000</v>
      </c>
      <c r="B2081" t="s">
        <v>8219</v>
      </c>
    </row>
    <row r="2082" spans="1:2" x14ac:dyDescent="0.3">
      <c r="A2082">
        <v>1000</v>
      </c>
      <c r="B2082" t="s">
        <v>8219</v>
      </c>
    </row>
    <row r="2083" spans="1:2" x14ac:dyDescent="0.3">
      <c r="A2083">
        <v>3500</v>
      </c>
      <c r="B2083" t="s">
        <v>8219</v>
      </c>
    </row>
    <row r="2084" spans="1:2" x14ac:dyDescent="0.3">
      <c r="A2084">
        <v>1500</v>
      </c>
      <c r="B2084" t="s">
        <v>8219</v>
      </c>
    </row>
    <row r="2085" spans="1:2" x14ac:dyDescent="0.3">
      <c r="A2085">
        <v>750</v>
      </c>
      <c r="B2085" t="s">
        <v>8219</v>
      </c>
    </row>
    <row r="2086" spans="1:2" x14ac:dyDescent="0.3">
      <c r="A2086">
        <v>3000</v>
      </c>
      <c r="B2086" t="s">
        <v>8219</v>
      </c>
    </row>
    <row r="2087" spans="1:2" x14ac:dyDescent="0.3">
      <c r="A2087">
        <v>6000</v>
      </c>
      <c r="B2087" t="s">
        <v>8219</v>
      </c>
    </row>
    <row r="2088" spans="1:2" x14ac:dyDescent="0.3">
      <c r="A2088">
        <v>4000</v>
      </c>
      <c r="B2088" t="s">
        <v>8219</v>
      </c>
    </row>
    <row r="2089" spans="1:2" x14ac:dyDescent="0.3">
      <c r="A2089">
        <v>1500</v>
      </c>
      <c r="B2089" t="s">
        <v>8219</v>
      </c>
    </row>
    <row r="2090" spans="1:2" x14ac:dyDescent="0.3">
      <c r="A2090">
        <v>3000</v>
      </c>
      <c r="B2090" t="s">
        <v>8219</v>
      </c>
    </row>
    <row r="2091" spans="1:2" x14ac:dyDescent="0.3">
      <c r="A2091">
        <v>2500</v>
      </c>
      <c r="B2091" t="s">
        <v>8219</v>
      </c>
    </row>
    <row r="2092" spans="1:2" x14ac:dyDescent="0.3">
      <c r="A2092">
        <v>8000</v>
      </c>
      <c r="B2092" t="s">
        <v>8219</v>
      </c>
    </row>
    <row r="2093" spans="1:2" x14ac:dyDescent="0.3">
      <c r="A2093">
        <v>18000</v>
      </c>
      <c r="B2093" t="s">
        <v>8219</v>
      </c>
    </row>
    <row r="2094" spans="1:2" x14ac:dyDescent="0.3">
      <c r="A2094">
        <v>6000</v>
      </c>
      <c r="B2094" t="s">
        <v>8219</v>
      </c>
    </row>
    <row r="2095" spans="1:2" x14ac:dyDescent="0.3">
      <c r="A2095">
        <v>1500</v>
      </c>
      <c r="B2095" t="s">
        <v>8219</v>
      </c>
    </row>
    <row r="2096" spans="1:2" x14ac:dyDescent="0.3">
      <c r="A2096">
        <v>3500</v>
      </c>
      <c r="B2096" t="s">
        <v>8219</v>
      </c>
    </row>
    <row r="2097" spans="1:2" x14ac:dyDescent="0.3">
      <c r="A2097">
        <v>2500</v>
      </c>
      <c r="B2097" t="s">
        <v>8219</v>
      </c>
    </row>
    <row r="2098" spans="1:2" x14ac:dyDescent="0.3">
      <c r="A2098">
        <v>600</v>
      </c>
      <c r="B2098" t="s">
        <v>8219</v>
      </c>
    </row>
    <row r="2099" spans="1:2" x14ac:dyDescent="0.3">
      <c r="A2099">
        <v>3000</v>
      </c>
      <c r="B2099" t="s">
        <v>8219</v>
      </c>
    </row>
    <row r="2100" spans="1:2" x14ac:dyDescent="0.3">
      <c r="A2100">
        <v>6000</v>
      </c>
      <c r="B2100" t="s">
        <v>8219</v>
      </c>
    </row>
    <row r="2101" spans="1:2" x14ac:dyDescent="0.3">
      <c r="A2101">
        <v>3000</v>
      </c>
      <c r="B2101" t="s">
        <v>8219</v>
      </c>
    </row>
    <row r="2102" spans="1:2" x14ac:dyDescent="0.3">
      <c r="A2102">
        <v>600</v>
      </c>
      <c r="B2102" t="s">
        <v>8219</v>
      </c>
    </row>
    <row r="2103" spans="1:2" x14ac:dyDescent="0.3">
      <c r="A2103">
        <v>2000</v>
      </c>
      <c r="B2103" t="s">
        <v>8219</v>
      </c>
    </row>
    <row r="2104" spans="1:2" x14ac:dyDescent="0.3">
      <c r="A2104">
        <v>1000</v>
      </c>
      <c r="B2104" t="s">
        <v>8219</v>
      </c>
    </row>
    <row r="2105" spans="1:2" x14ac:dyDescent="0.3">
      <c r="A2105">
        <v>7777</v>
      </c>
      <c r="B2105" t="s">
        <v>8219</v>
      </c>
    </row>
    <row r="2106" spans="1:2" x14ac:dyDescent="0.3">
      <c r="A2106">
        <v>800</v>
      </c>
      <c r="B2106" t="s">
        <v>8219</v>
      </c>
    </row>
    <row r="2107" spans="1:2" x14ac:dyDescent="0.3">
      <c r="A2107">
        <v>2000</v>
      </c>
      <c r="B2107" t="s">
        <v>8219</v>
      </c>
    </row>
    <row r="2108" spans="1:2" x14ac:dyDescent="0.3">
      <c r="A2108">
        <v>2200</v>
      </c>
      <c r="B2108" t="s">
        <v>8219</v>
      </c>
    </row>
    <row r="2109" spans="1:2" x14ac:dyDescent="0.3">
      <c r="A2109">
        <v>2000</v>
      </c>
      <c r="B2109" t="s">
        <v>8219</v>
      </c>
    </row>
    <row r="2110" spans="1:2" x14ac:dyDescent="0.3">
      <c r="A2110">
        <v>16000</v>
      </c>
      <c r="B2110" t="s">
        <v>8219</v>
      </c>
    </row>
    <row r="2111" spans="1:2" x14ac:dyDescent="0.3">
      <c r="A2111">
        <v>4000</v>
      </c>
      <c r="B2111" t="s">
        <v>8219</v>
      </c>
    </row>
    <row r="2112" spans="1:2" x14ac:dyDescent="0.3">
      <c r="A2112">
        <v>2000</v>
      </c>
      <c r="B2112" t="s">
        <v>8219</v>
      </c>
    </row>
    <row r="2113" spans="1:2" x14ac:dyDescent="0.3">
      <c r="A2113">
        <v>2000</v>
      </c>
      <c r="B2113" t="s">
        <v>8219</v>
      </c>
    </row>
    <row r="2114" spans="1:2" x14ac:dyDescent="0.3">
      <c r="A2114">
        <v>300</v>
      </c>
      <c r="B2114" t="s">
        <v>8219</v>
      </c>
    </row>
    <row r="2115" spans="1:2" x14ac:dyDescent="0.3">
      <c r="A2115">
        <v>7000</v>
      </c>
      <c r="B2115" t="s">
        <v>8219</v>
      </c>
    </row>
    <row r="2116" spans="1:2" x14ac:dyDescent="0.3">
      <c r="A2116">
        <v>5000</v>
      </c>
      <c r="B2116" t="s">
        <v>8219</v>
      </c>
    </row>
    <row r="2117" spans="1:2" x14ac:dyDescent="0.3">
      <c r="A2117">
        <v>1500</v>
      </c>
      <c r="B2117" t="s">
        <v>8219</v>
      </c>
    </row>
    <row r="2118" spans="1:2" x14ac:dyDescent="0.3">
      <c r="A2118">
        <v>48000</v>
      </c>
      <c r="B2118" t="s">
        <v>8219</v>
      </c>
    </row>
    <row r="2119" spans="1:2" x14ac:dyDescent="0.3">
      <c r="A2119">
        <v>1200</v>
      </c>
      <c r="B2119" t="s">
        <v>8219</v>
      </c>
    </row>
    <row r="2120" spans="1:2" x14ac:dyDescent="0.3">
      <c r="A2120">
        <v>1000</v>
      </c>
      <c r="B2120" t="s">
        <v>8219</v>
      </c>
    </row>
    <row r="2121" spans="1:2" x14ac:dyDescent="0.3">
      <c r="A2121">
        <v>2000</v>
      </c>
      <c r="B2121" t="s">
        <v>8219</v>
      </c>
    </row>
    <row r="2122" spans="1:2" x14ac:dyDescent="0.3">
      <c r="A2122">
        <v>8000</v>
      </c>
      <c r="B2122" t="s">
        <v>8219</v>
      </c>
    </row>
    <row r="2123" spans="1:2" x14ac:dyDescent="0.3">
      <c r="A2123">
        <v>50000</v>
      </c>
      <c r="B2123" t="s">
        <v>8221</v>
      </c>
    </row>
    <row r="2124" spans="1:2" x14ac:dyDescent="0.3">
      <c r="A2124">
        <v>80000</v>
      </c>
      <c r="B2124" t="s">
        <v>8221</v>
      </c>
    </row>
    <row r="2125" spans="1:2" x14ac:dyDescent="0.3">
      <c r="A2125">
        <v>500</v>
      </c>
      <c r="B2125" t="s">
        <v>8221</v>
      </c>
    </row>
    <row r="2126" spans="1:2" x14ac:dyDescent="0.3">
      <c r="A2126">
        <v>1100</v>
      </c>
      <c r="B2126" t="s">
        <v>8221</v>
      </c>
    </row>
    <row r="2127" spans="1:2" x14ac:dyDescent="0.3">
      <c r="A2127">
        <v>60000</v>
      </c>
      <c r="B2127" t="s">
        <v>8221</v>
      </c>
    </row>
    <row r="2128" spans="1:2" x14ac:dyDescent="0.3">
      <c r="A2128">
        <v>20000</v>
      </c>
      <c r="B2128" t="s">
        <v>8221</v>
      </c>
    </row>
    <row r="2129" spans="1:2" x14ac:dyDescent="0.3">
      <c r="A2129">
        <v>28000</v>
      </c>
      <c r="B2129" t="s">
        <v>8221</v>
      </c>
    </row>
    <row r="2130" spans="1:2" x14ac:dyDescent="0.3">
      <c r="A2130">
        <v>15000</v>
      </c>
      <c r="B2130" t="s">
        <v>8221</v>
      </c>
    </row>
    <row r="2131" spans="1:2" x14ac:dyDescent="0.3">
      <c r="A2131">
        <v>2000</v>
      </c>
      <c r="B2131" t="s">
        <v>8221</v>
      </c>
    </row>
    <row r="2132" spans="1:2" x14ac:dyDescent="0.3">
      <c r="A2132">
        <v>42000</v>
      </c>
      <c r="B2132" t="s">
        <v>8221</v>
      </c>
    </row>
    <row r="2133" spans="1:2" x14ac:dyDescent="0.3">
      <c r="A2133">
        <v>500</v>
      </c>
      <c r="B2133" t="s">
        <v>8221</v>
      </c>
    </row>
    <row r="2134" spans="1:2" x14ac:dyDescent="0.3">
      <c r="A2134">
        <v>100000</v>
      </c>
      <c r="B2134" t="s">
        <v>8221</v>
      </c>
    </row>
    <row r="2135" spans="1:2" x14ac:dyDescent="0.3">
      <c r="A2135">
        <v>1000</v>
      </c>
      <c r="B2135" t="s">
        <v>8221</v>
      </c>
    </row>
    <row r="2136" spans="1:2" x14ac:dyDescent="0.3">
      <c r="A2136">
        <v>6000</v>
      </c>
      <c r="B2136" t="s">
        <v>8221</v>
      </c>
    </row>
    <row r="2137" spans="1:2" x14ac:dyDescent="0.3">
      <c r="A2137">
        <v>5000</v>
      </c>
      <c r="B2137" t="s">
        <v>8221</v>
      </c>
    </row>
    <row r="2138" spans="1:2" x14ac:dyDescent="0.3">
      <c r="A2138">
        <v>80000</v>
      </c>
      <c r="B2138" t="s">
        <v>8221</v>
      </c>
    </row>
    <row r="2139" spans="1:2" x14ac:dyDescent="0.3">
      <c r="A2139">
        <v>50000</v>
      </c>
      <c r="B2139" t="s">
        <v>8221</v>
      </c>
    </row>
    <row r="2140" spans="1:2" x14ac:dyDescent="0.3">
      <c r="A2140">
        <v>1000</v>
      </c>
      <c r="B2140" t="s">
        <v>8221</v>
      </c>
    </row>
    <row r="2141" spans="1:2" x14ac:dyDescent="0.3">
      <c r="A2141">
        <v>30000</v>
      </c>
      <c r="B2141" t="s">
        <v>8221</v>
      </c>
    </row>
    <row r="2142" spans="1:2" x14ac:dyDescent="0.3">
      <c r="A2142">
        <v>500000</v>
      </c>
      <c r="B2142" t="s">
        <v>8221</v>
      </c>
    </row>
    <row r="2143" spans="1:2" x14ac:dyDescent="0.3">
      <c r="A2143">
        <v>15000</v>
      </c>
      <c r="B2143" t="s">
        <v>8221</v>
      </c>
    </row>
    <row r="2144" spans="1:2" x14ac:dyDescent="0.3">
      <c r="A2144">
        <v>10500</v>
      </c>
      <c r="B2144" t="s">
        <v>8221</v>
      </c>
    </row>
    <row r="2145" spans="1:2" x14ac:dyDescent="0.3">
      <c r="A2145">
        <v>2000</v>
      </c>
      <c r="B2145" t="s">
        <v>8221</v>
      </c>
    </row>
    <row r="2146" spans="1:2" x14ac:dyDescent="0.3">
      <c r="A2146">
        <v>35500</v>
      </c>
      <c r="B2146" t="s">
        <v>8221</v>
      </c>
    </row>
    <row r="2147" spans="1:2" x14ac:dyDescent="0.3">
      <c r="A2147">
        <v>15000</v>
      </c>
      <c r="B2147" t="s">
        <v>8221</v>
      </c>
    </row>
    <row r="2148" spans="1:2" x14ac:dyDescent="0.3">
      <c r="A2148">
        <v>5000</v>
      </c>
      <c r="B2148" t="s">
        <v>8221</v>
      </c>
    </row>
    <row r="2149" spans="1:2" x14ac:dyDescent="0.3">
      <c r="A2149">
        <v>390000</v>
      </c>
      <c r="B2149" t="s">
        <v>8221</v>
      </c>
    </row>
    <row r="2150" spans="1:2" x14ac:dyDescent="0.3">
      <c r="A2150">
        <v>100</v>
      </c>
      <c r="B2150" t="s">
        <v>8221</v>
      </c>
    </row>
    <row r="2151" spans="1:2" x14ac:dyDescent="0.3">
      <c r="A2151">
        <v>2000</v>
      </c>
      <c r="B2151" t="s">
        <v>8221</v>
      </c>
    </row>
    <row r="2152" spans="1:2" x14ac:dyDescent="0.3">
      <c r="A2152">
        <v>50000</v>
      </c>
      <c r="B2152" t="s">
        <v>8221</v>
      </c>
    </row>
    <row r="2153" spans="1:2" x14ac:dyDescent="0.3">
      <c r="A2153">
        <v>45000</v>
      </c>
      <c r="B2153" t="s">
        <v>8221</v>
      </c>
    </row>
    <row r="2154" spans="1:2" x14ac:dyDescent="0.3">
      <c r="A2154">
        <v>30000</v>
      </c>
      <c r="B2154" t="s">
        <v>8221</v>
      </c>
    </row>
    <row r="2155" spans="1:2" x14ac:dyDescent="0.3">
      <c r="A2155">
        <v>372625</v>
      </c>
      <c r="B2155" t="s">
        <v>8221</v>
      </c>
    </row>
    <row r="2156" spans="1:2" x14ac:dyDescent="0.3">
      <c r="A2156">
        <v>250</v>
      </c>
      <c r="B2156" t="s">
        <v>8221</v>
      </c>
    </row>
    <row r="2157" spans="1:2" x14ac:dyDescent="0.3">
      <c r="A2157">
        <v>5000</v>
      </c>
      <c r="B2157" t="s">
        <v>8221</v>
      </c>
    </row>
    <row r="2158" spans="1:2" x14ac:dyDescent="0.3">
      <c r="A2158">
        <v>56000</v>
      </c>
      <c r="B2158" t="s">
        <v>8221</v>
      </c>
    </row>
    <row r="2159" spans="1:2" x14ac:dyDescent="0.3">
      <c r="A2159">
        <v>75000</v>
      </c>
      <c r="B2159" t="s">
        <v>8221</v>
      </c>
    </row>
    <row r="2160" spans="1:2" x14ac:dyDescent="0.3">
      <c r="A2160">
        <v>300000</v>
      </c>
      <c r="B2160" t="s">
        <v>8221</v>
      </c>
    </row>
    <row r="2161" spans="1:2" x14ac:dyDescent="0.3">
      <c r="A2161">
        <v>3600</v>
      </c>
      <c r="B2161" t="s">
        <v>8221</v>
      </c>
    </row>
    <row r="2162" spans="1:2" x14ac:dyDescent="0.3">
      <c r="A2162">
        <v>10000</v>
      </c>
      <c r="B2162" t="s">
        <v>8221</v>
      </c>
    </row>
    <row r="2163" spans="1:2" x14ac:dyDescent="0.3">
      <c r="A2163">
        <v>400</v>
      </c>
      <c r="B2163" t="s">
        <v>8219</v>
      </c>
    </row>
    <row r="2164" spans="1:2" x14ac:dyDescent="0.3">
      <c r="A2164">
        <v>4500</v>
      </c>
      <c r="B2164" t="s">
        <v>8219</v>
      </c>
    </row>
    <row r="2165" spans="1:2" x14ac:dyDescent="0.3">
      <c r="A2165">
        <v>2500</v>
      </c>
      <c r="B2165" t="s">
        <v>8219</v>
      </c>
    </row>
    <row r="2166" spans="1:2" x14ac:dyDescent="0.3">
      <c r="A2166">
        <v>5500</v>
      </c>
      <c r="B2166" t="s">
        <v>8219</v>
      </c>
    </row>
    <row r="2167" spans="1:2" x14ac:dyDescent="0.3">
      <c r="A2167">
        <v>2500</v>
      </c>
      <c r="B2167" t="s">
        <v>8219</v>
      </c>
    </row>
    <row r="2168" spans="1:2" x14ac:dyDescent="0.3">
      <c r="A2168">
        <v>2000</v>
      </c>
      <c r="B2168" t="s">
        <v>8219</v>
      </c>
    </row>
    <row r="2169" spans="1:2" x14ac:dyDescent="0.3">
      <c r="A2169">
        <v>150</v>
      </c>
      <c r="B2169" t="s">
        <v>8219</v>
      </c>
    </row>
    <row r="2170" spans="1:2" x14ac:dyDescent="0.3">
      <c r="A2170">
        <v>18000</v>
      </c>
      <c r="B2170" t="s">
        <v>8219</v>
      </c>
    </row>
    <row r="2171" spans="1:2" x14ac:dyDescent="0.3">
      <c r="A2171">
        <v>153</v>
      </c>
      <c r="B2171" t="s">
        <v>8219</v>
      </c>
    </row>
    <row r="2172" spans="1:2" x14ac:dyDescent="0.3">
      <c r="A2172">
        <v>350</v>
      </c>
      <c r="B2172" t="s">
        <v>8219</v>
      </c>
    </row>
    <row r="2173" spans="1:2" x14ac:dyDescent="0.3">
      <c r="A2173">
        <v>4000</v>
      </c>
      <c r="B2173" t="s">
        <v>8219</v>
      </c>
    </row>
    <row r="2174" spans="1:2" x14ac:dyDescent="0.3">
      <c r="A2174">
        <v>1000</v>
      </c>
      <c r="B2174" t="s">
        <v>8219</v>
      </c>
    </row>
    <row r="2175" spans="1:2" x14ac:dyDescent="0.3">
      <c r="A2175">
        <v>4200</v>
      </c>
      <c r="B2175" t="s">
        <v>8219</v>
      </c>
    </row>
    <row r="2176" spans="1:2" x14ac:dyDescent="0.3">
      <c r="A2176">
        <v>4000</v>
      </c>
      <c r="B2176" t="s">
        <v>8219</v>
      </c>
    </row>
    <row r="2177" spans="1:2" x14ac:dyDescent="0.3">
      <c r="A2177">
        <v>700</v>
      </c>
      <c r="B2177" t="s">
        <v>8219</v>
      </c>
    </row>
    <row r="2178" spans="1:2" x14ac:dyDescent="0.3">
      <c r="A2178">
        <v>5000</v>
      </c>
      <c r="B2178" t="s">
        <v>8219</v>
      </c>
    </row>
    <row r="2179" spans="1:2" x14ac:dyDescent="0.3">
      <c r="A2179">
        <v>2500</v>
      </c>
      <c r="B2179" t="s">
        <v>8219</v>
      </c>
    </row>
    <row r="2180" spans="1:2" x14ac:dyDescent="0.3">
      <c r="A2180">
        <v>25000</v>
      </c>
      <c r="B2180" t="s">
        <v>8219</v>
      </c>
    </row>
    <row r="2181" spans="1:2" x14ac:dyDescent="0.3">
      <c r="A2181">
        <v>1000</v>
      </c>
      <c r="B2181" t="s">
        <v>8219</v>
      </c>
    </row>
    <row r="2182" spans="1:2" x14ac:dyDescent="0.3">
      <c r="A2182">
        <v>5000</v>
      </c>
      <c r="B2182" t="s">
        <v>8219</v>
      </c>
    </row>
    <row r="2183" spans="1:2" x14ac:dyDescent="0.3">
      <c r="A2183">
        <v>2000</v>
      </c>
      <c r="B2183" t="s">
        <v>8219</v>
      </c>
    </row>
    <row r="2184" spans="1:2" x14ac:dyDescent="0.3">
      <c r="A2184">
        <v>3000</v>
      </c>
      <c r="B2184" t="s">
        <v>8219</v>
      </c>
    </row>
    <row r="2185" spans="1:2" x14ac:dyDescent="0.3">
      <c r="A2185">
        <v>1800</v>
      </c>
      <c r="B2185" t="s">
        <v>8219</v>
      </c>
    </row>
    <row r="2186" spans="1:2" x14ac:dyDescent="0.3">
      <c r="A2186">
        <v>10000</v>
      </c>
      <c r="B2186" t="s">
        <v>8219</v>
      </c>
    </row>
    <row r="2187" spans="1:2" x14ac:dyDescent="0.3">
      <c r="A2187">
        <v>5000</v>
      </c>
      <c r="B2187" t="s">
        <v>8219</v>
      </c>
    </row>
    <row r="2188" spans="1:2" x14ac:dyDescent="0.3">
      <c r="A2188">
        <v>20000</v>
      </c>
      <c r="B2188" t="s">
        <v>8219</v>
      </c>
    </row>
    <row r="2189" spans="1:2" x14ac:dyDescent="0.3">
      <c r="A2189">
        <v>20000</v>
      </c>
      <c r="B2189" t="s">
        <v>8219</v>
      </c>
    </row>
    <row r="2190" spans="1:2" x14ac:dyDescent="0.3">
      <c r="A2190">
        <v>5494</v>
      </c>
      <c r="B2190" t="s">
        <v>8219</v>
      </c>
    </row>
    <row r="2191" spans="1:2" x14ac:dyDescent="0.3">
      <c r="A2191">
        <v>1200</v>
      </c>
      <c r="B2191" t="s">
        <v>8219</v>
      </c>
    </row>
    <row r="2192" spans="1:2" x14ac:dyDescent="0.3">
      <c r="A2192">
        <v>19000</v>
      </c>
      <c r="B2192" t="s">
        <v>8219</v>
      </c>
    </row>
    <row r="2193" spans="1:2" x14ac:dyDescent="0.3">
      <c r="A2193">
        <v>750</v>
      </c>
      <c r="B2193" t="s">
        <v>8219</v>
      </c>
    </row>
    <row r="2194" spans="1:2" x14ac:dyDescent="0.3">
      <c r="A2194">
        <v>12000</v>
      </c>
      <c r="B2194" t="s">
        <v>8219</v>
      </c>
    </row>
    <row r="2195" spans="1:2" x14ac:dyDescent="0.3">
      <c r="A2195">
        <v>15000</v>
      </c>
      <c r="B2195" t="s">
        <v>8219</v>
      </c>
    </row>
    <row r="2196" spans="1:2" x14ac:dyDescent="0.3">
      <c r="A2196">
        <v>10000</v>
      </c>
      <c r="B2196" t="s">
        <v>8219</v>
      </c>
    </row>
    <row r="2197" spans="1:2" x14ac:dyDescent="0.3">
      <c r="A2197">
        <v>4600</v>
      </c>
      <c r="B2197" t="s">
        <v>8219</v>
      </c>
    </row>
    <row r="2198" spans="1:2" x14ac:dyDescent="0.3">
      <c r="A2198">
        <v>14000</v>
      </c>
      <c r="B2198" t="s">
        <v>8219</v>
      </c>
    </row>
    <row r="2199" spans="1:2" x14ac:dyDescent="0.3">
      <c r="A2199">
        <v>30000</v>
      </c>
      <c r="B2199" t="s">
        <v>8219</v>
      </c>
    </row>
    <row r="2200" spans="1:2" x14ac:dyDescent="0.3">
      <c r="A2200">
        <v>40000</v>
      </c>
      <c r="B2200" t="s">
        <v>8219</v>
      </c>
    </row>
    <row r="2201" spans="1:2" x14ac:dyDescent="0.3">
      <c r="A2201">
        <v>9000</v>
      </c>
      <c r="B2201" t="s">
        <v>8219</v>
      </c>
    </row>
    <row r="2202" spans="1:2" x14ac:dyDescent="0.3">
      <c r="A2202">
        <v>2000</v>
      </c>
      <c r="B2202" t="s">
        <v>8219</v>
      </c>
    </row>
    <row r="2203" spans="1:2" x14ac:dyDescent="0.3">
      <c r="A2203">
        <v>110</v>
      </c>
      <c r="B2203" t="s">
        <v>8219</v>
      </c>
    </row>
    <row r="2204" spans="1:2" x14ac:dyDescent="0.3">
      <c r="A2204">
        <v>4000</v>
      </c>
      <c r="B2204" t="s">
        <v>8219</v>
      </c>
    </row>
    <row r="2205" spans="1:2" x14ac:dyDescent="0.3">
      <c r="A2205">
        <v>2000</v>
      </c>
      <c r="B2205" t="s">
        <v>8219</v>
      </c>
    </row>
    <row r="2206" spans="1:2" x14ac:dyDescent="0.3">
      <c r="A2206">
        <v>1500</v>
      </c>
      <c r="B2206" t="s">
        <v>8219</v>
      </c>
    </row>
    <row r="2207" spans="1:2" x14ac:dyDescent="0.3">
      <c r="A2207">
        <v>750</v>
      </c>
      <c r="B2207" t="s">
        <v>8219</v>
      </c>
    </row>
    <row r="2208" spans="1:2" x14ac:dyDescent="0.3">
      <c r="A2208">
        <v>1100</v>
      </c>
      <c r="B2208" t="s">
        <v>8219</v>
      </c>
    </row>
    <row r="2209" spans="1:2" x14ac:dyDescent="0.3">
      <c r="A2209">
        <v>2000</v>
      </c>
      <c r="B2209" t="s">
        <v>8219</v>
      </c>
    </row>
    <row r="2210" spans="1:2" x14ac:dyDescent="0.3">
      <c r="A2210">
        <v>1000</v>
      </c>
      <c r="B2210" t="s">
        <v>8219</v>
      </c>
    </row>
    <row r="2211" spans="1:2" x14ac:dyDescent="0.3">
      <c r="A2211">
        <v>500</v>
      </c>
      <c r="B2211" t="s">
        <v>8219</v>
      </c>
    </row>
    <row r="2212" spans="1:2" x14ac:dyDescent="0.3">
      <c r="A2212">
        <v>4000</v>
      </c>
      <c r="B2212" t="s">
        <v>8219</v>
      </c>
    </row>
    <row r="2213" spans="1:2" x14ac:dyDescent="0.3">
      <c r="A2213">
        <v>2500</v>
      </c>
      <c r="B2213" t="s">
        <v>8219</v>
      </c>
    </row>
    <row r="2214" spans="1:2" x14ac:dyDescent="0.3">
      <c r="A2214">
        <v>6000</v>
      </c>
      <c r="B2214" t="s">
        <v>8219</v>
      </c>
    </row>
    <row r="2215" spans="1:2" x14ac:dyDescent="0.3">
      <c r="A2215">
        <v>5</v>
      </c>
      <c r="B2215" t="s">
        <v>8219</v>
      </c>
    </row>
    <row r="2216" spans="1:2" x14ac:dyDescent="0.3">
      <c r="A2216">
        <v>600</v>
      </c>
      <c r="B2216" t="s">
        <v>8219</v>
      </c>
    </row>
    <row r="2217" spans="1:2" x14ac:dyDescent="0.3">
      <c r="A2217">
        <v>550</v>
      </c>
      <c r="B2217" t="s">
        <v>8219</v>
      </c>
    </row>
    <row r="2218" spans="1:2" x14ac:dyDescent="0.3">
      <c r="A2218">
        <v>300</v>
      </c>
      <c r="B2218" t="s">
        <v>8219</v>
      </c>
    </row>
    <row r="2219" spans="1:2" x14ac:dyDescent="0.3">
      <c r="A2219">
        <v>420</v>
      </c>
      <c r="B2219" t="s">
        <v>8219</v>
      </c>
    </row>
    <row r="2220" spans="1:2" x14ac:dyDescent="0.3">
      <c r="A2220">
        <v>2000</v>
      </c>
      <c r="B2220" t="s">
        <v>8219</v>
      </c>
    </row>
    <row r="2221" spans="1:2" x14ac:dyDescent="0.3">
      <c r="A2221">
        <v>1000</v>
      </c>
      <c r="B2221" t="s">
        <v>8219</v>
      </c>
    </row>
    <row r="2222" spans="1:2" x14ac:dyDescent="0.3">
      <c r="A2222">
        <v>3500</v>
      </c>
      <c r="B2222" t="s">
        <v>8219</v>
      </c>
    </row>
    <row r="2223" spans="1:2" x14ac:dyDescent="0.3">
      <c r="A2223">
        <v>7500</v>
      </c>
      <c r="B2223" t="s">
        <v>8219</v>
      </c>
    </row>
    <row r="2224" spans="1:2" x14ac:dyDescent="0.3">
      <c r="A2224">
        <v>500</v>
      </c>
      <c r="B2224" t="s">
        <v>8219</v>
      </c>
    </row>
    <row r="2225" spans="1:2" x14ac:dyDescent="0.3">
      <c r="A2225">
        <v>19500</v>
      </c>
      <c r="B2225" t="s">
        <v>8219</v>
      </c>
    </row>
    <row r="2226" spans="1:2" x14ac:dyDescent="0.3">
      <c r="A2226">
        <v>10000</v>
      </c>
      <c r="B2226" t="s">
        <v>8219</v>
      </c>
    </row>
    <row r="2227" spans="1:2" x14ac:dyDescent="0.3">
      <c r="A2227">
        <v>21000</v>
      </c>
      <c r="B2227" t="s">
        <v>8219</v>
      </c>
    </row>
    <row r="2228" spans="1:2" x14ac:dyDescent="0.3">
      <c r="A2228">
        <v>18000</v>
      </c>
      <c r="B2228" t="s">
        <v>8219</v>
      </c>
    </row>
    <row r="2229" spans="1:2" x14ac:dyDescent="0.3">
      <c r="A2229">
        <v>13000</v>
      </c>
      <c r="B2229" t="s">
        <v>8219</v>
      </c>
    </row>
    <row r="2230" spans="1:2" x14ac:dyDescent="0.3">
      <c r="A2230">
        <v>1000</v>
      </c>
      <c r="B2230" t="s">
        <v>8219</v>
      </c>
    </row>
    <row r="2231" spans="1:2" x14ac:dyDescent="0.3">
      <c r="A2231">
        <v>8012</v>
      </c>
      <c r="B2231" t="s">
        <v>8219</v>
      </c>
    </row>
    <row r="2232" spans="1:2" x14ac:dyDescent="0.3">
      <c r="A2232">
        <v>8500</v>
      </c>
      <c r="B2232" t="s">
        <v>8219</v>
      </c>
    </row>
    <row r="2233" spans="1:2" x14ac:dyDescent="0.3">
      <c r="A2233">
        <v>2500</v>
      </c>
      <c r="B2233" t="s">
        <v>8219</v>
      </c>
    </row>
    <row r="2234" spans="1:2" x14ac:dyDescent="0.3">
      <c r="A2234">
        <v>5000</v>
      </c>
      <c r="B2234" t="s">
        <v>8219</v>
      </c>
    </row>
    <row r="2235" spans="1:2" x14ac:dyDescent="0.3">
      <c r="A2235">
        <v>2500</v>
      </c>
      <c r="B2235" t="s">
        <v>8219</v>
      </c>
    </row>
    <row r="2236" spans="1:2" x14ac:dyDescent="0.3">
      <c r="A2236">
        <v>100</v>
      </c>
      <c r="B2236" t="s">
        <v>8219</v>
      </c>
    </row>
    <row r="2237" spans="1:2" x14ac:dyDescent="0.3">
      <c r="A2237">
        <v>13000</v>
      </c>
      <c r="B2237" t="s">
        <v>8219</v>
      </c>
    </row>
    <row r="2238" spans="1:2" x14ac:dyDescent="0.3">
      <c r="A2238">
        <v>2800</v>
      </c>
      <c r="B2238" t="s">
        <v>8219</v>
      </c>
    </row>
    <row r="2239" spans="1:2" x14ac:dyDescent="0.3">
      <c r="A2239">
        <v>18000</v>
      </c>
      <c r="B2239" t="s">
        <v>8219</v>
      </c>
    </row>
    <row r="2240" spans="1:2" x14ac:dyDescent="0.3">
      <c r="A2240">
        <v>4000</v>
      </c>
      <c r="B2240" t="s">
        <v>8219</v>
      </c>
    </row>
    <row r="2241" spans="1:2" x14ac:dyDescent="0.3">
      <c r="A2241">
        <v>25000</v>
      </c>
      <c r="B2241" t="s">
        <v>8219</v>
      </c>
    </row>
    <row r="2242" spans="1:2" x14ac:dyDescent="0.3">
      <c r="A2242">
        <v>5000</v>
      </c>
      <c r="B2242" t="s">
        <v>8219</v>
      </c>
    </row>
    <row r="2243" spans="1:2" x14ac:dyDescent="0.3">
      <c r="A2243">
        <v>1000</v>
      </c>
      <c r="B2243" t="s">
        <v>8219</v>
      </c>
    </row>
    <row r="2244" spans="1:2" x14ac:dyDescent="0.3">
      <c r="A2244">
        <v>10000</v>
      </c>
      <c r="B2244" t="s">
        <v>8219</v>
      </c>
    </row>
    <row r="2245" spans="1:2" x14ac:dyDescent="0.3">
      <c r="A2245">
        <v>1</v>
      </c>
      <c r="B2245" t="s">
        <v>8219</v>
      </c>
    </row>
    <row r="2246" spans="1:2" x14ac:dyDescent="0.3">
      <c r="A2246">
        <v>5000</v>
      </c>
      <c r="B2246" t="s">
        <v>8219</v>
      </c>
    </row>
    <row r="2247" spans="1:2" x14ac:dyDescent="0.3">
      <c r="A2247">
        <v>4000</v>
      </c>
      <c r="B2247" t="s">
        <v>8219</v>
      </c>
    </row>
    <row r="2248" spans="1:2" x14ac:dyDescent="0.3">
      <c r="A2248">
        <v>2500</v>
      </c>
      <c r="B2248" t="s">
        <v>8219</v>
      </c>
    </row>
    <row r="2249" spans="1:2" x14ac:dyDescent="0.3">
      <c r="A2249">
        <v>18500</v>
      </c>
      <c r="B2249" t="s">
        <v>8219</v>
      </c>
    </row>
    <row r="2250" spans="1:2" x14ac:dyDescent="0.3">
      <c r="A2250">
        <v>7000</v>
      </c>
      <c r="B2250" t="s">
        <v>8219</v>
      </c>
    </row>
    <row r="2251" spans="1:2" x14ac:dyDescent="0.3">
      <c r="A2251">
        <v>3500</v>
      </c>
      <c r="B2251" t="s">
        <v>8219</v>
      </c>
    </row>
    <row r="2252" spans="1:2" x14ac:dyDescent="0.3">
      <c r="A2252">
        <v>25000</v>
      </c>
      <c r="B2252" t="s">
        <v>8219</v>
      </c>
    </row>
    <row r="2253" spans="1:2" x14ac:dyDescent="0.3">
      <c r="A2253">
        <v>8500</v>
      </c>
      <c r="B2253" t="s">
        <v>8219</v>
      </c>
    </row>
    <row r="2254" spans="1:2" x14ac:dyDescent="0.3">
      <c r="A2254">
        <v>9000</v>
      </c>
      <c r="B2254" t="s">
        <v>8219</v>
      </c>
    </row>
    <row r="2255" spans="1:2" x14ac:dyDescent="0.3">
      <c r="A2255">
        <v>8000</v>
      </c>
      <c r="B2255" t="s">
        <v>8219</v>
      </c>
    </row>
    <row r="2256" spans="1:2" x14ac:dyDescent="0.3">
      <c r="A2256">
        <v>500</v>
      </c>
      <c r="B2256" t="s">
        <v>8219</v>
      </c>
    </row>
    <row r="2257" spans="1:2" x14ac:dyDescent="0.3">
      <c r="A2257">
        <v>3950</v>
      </c>
      <c r="B2257" t="s">
        <v>8219</v>
      </c>
    </row>
    <row r="2258" spans="1:2" x14ac:dyDescent="0.3">
      <c r="A2258">
        <v>480</v>
      </c>
      <c r="B2258" t="s">
        <v>8219</v>
      </c>
    </row>
    <row r="2259" spans="1:2" x14ac:dyDescent="0.3">
      <c r="A2259">
        <v>2500</v>
      </c>
      <c r="B2259" t="s">
        <v>8219</v>
      </c>
    </row>
    <row r="2260" spans="1:2" x14ac:dyDescent="0.3">
      <c r="A2260">
        <v>2200</v>
      </c>
      <c r="B2260" t="s">
        <v>8219</v>
      </c>
    </row>
    <row r="2261" spans="1:2" x14ac:dyDescent="0.3">
      <c r="A2261">
        <v>1000</v>
      </c>
      <c r="B2261" t="s">
        <v>8219</v>
      </c>
    </row>
    <row r="2262" spans="1:2" x14ac:dyDescent="0.3">
      <c r="A2262">
        <v>2500</v>
      </c>
      <c r="B2262" t="s">
        <v>8219</v>
      </c>
    </row>
    <row r="2263" spans="1:2" x14ac:dyDescent="0.3">
      <c r="A2263">
        <v>1000</v>
      </c>
      <c r="B2263" t="s">
        <v>8219</v>
      </c>
    </row>
    <row r="2264" spans="1:2" x14ac:dyDescent="0.3">
      <c r="A2264">
        <v>3300</v>
      </c>
      <c r="B2264" t="s">
        <v>8219</v>
      </c>
    </row>
    <row r="2265" spans="1:2" x14ac:dyDescent="0.3">
      <c r="A2265">
        <v>7500</v>
      </c>
      <c r="B2265" t="s">
        <v>8219</v>
      </c>
    </row>
    <row r="2266" spans="1:2" x14ac:dyDescent="0.3">
      <c r="A2266">
        <v>6000</v>
      </c>
      <c r="B2266" t="s">
        <v>8219</v>
      </c>
    </row>
    <row r="2267" spans="1:2" x14ac:dyDescent="0.3">
      <c r="A2267">
        <v>200</v>
      </c>
      <c r="B2267" t="s">
        <v>8219</v>
      </c>
    </row>
    <row r="2268" spans="1:2" x14ac:dyDescent="0.3">
      <c r="A2268">
        <v>1500</v>
      </c>
      <c r="B2268" t="s">
        <v>8219</v>
      </c>
    </row>
    <row r="2269" spans="1:2" x14ac:dyDescent="0.3">
      <c r="A2269">
        <v>20000</v>
      </c>
      <c r="B2269" t="s">
        <v>8219</v>
      </c>
    </row>
    <row r="2270" spans="1:2" x14ac:dyDescent="0.3">
      <c r="A2270">
        <v>28000</v>
      </c>
      <c r="B2270" t="s">
        <v>8219</v>
      </c>
    </row>
    <row r="2271" spans="1:2" x14ac:dyDescent="0.3">
      <c r="A2271">
        <v>2500</v>
      </c>
      <c r="B2271" t="s">
        <v>8219</v>
      </c>
    </row>
    <row r="2272" spans="1:2" x14ac:dyDescent="0.3">
      <c r="A2272">
        <v>25000</v>
      </c>
      <c r="B2272" t="s">
        <v>8219</v>
      </c>
    </row>
    <row r="2273" spans="1:2" x14ac:dyDescent="0.3">
      <c r="A2273">
        <v>20000</v>
      </c>
      <c r="B2273" t="s">
        <v>8219</v>
      </c>
    </row>
    <row r="2274" spans="1:2" x14ac:dyDescent="0.3">
      <c r="A2274">
        <v>1000</v>
      </c>
      <c r="B2274" t="s">
        <v>8219</v>
      </c>
    </row>
    <row r="2275" spans="1:2" x14ac:dyDescent="0.3">
      <c r="A2275">
        <v>2500</v>
      </c>
      <c r="B2275" t="s">
        <v>8219</v>
      </c>
    </row>
    <row r="2276" spans="1:2" x14ac:dyDescent="0.3">
      <c r="A2276">
        <v>2500</v>
      </c>
      <c r="B2276" t="s">
        <v>8219</v>
      </c>
    </row>
    <row r="2277" spans="1:2" x14ac:dyDescent="0.3">
      <c r="A2277">
        <v>650</v>
      </c>
      <c r="B2277" t="s">
        <v>8219</v>
      </c>
    </row>
    <row r="2278" spans="1:2" x14ac:dyDescent="0.3">
      <c r="A2278">
        <v>4589</v>
      </c>
      <c r="B2278" t="s">
        <v>8219</v>
      </c>
    </row>
    <row r="2279" spans="1:2" x14ac:dyDescent="0.3">
      <c r="A2279">
        <v>8500</v>
      </c>
      <c r="B2279" t="s">
        <v>8219</v>
      </c>
    </row>
    <row r="2280" spans="1:2" x14ac:dyDescent="0.3">
      <c r="A2280">
        <v>2000</v>
      </c>
      <c r="B2280" t="s">
        <v>8219</v>
      </c>
    </row>
    <row r="2281" spans="1:2" x14ac:dyDescent="0.3">
      <c r="A2281">
        <v>1000</v>
      </c>
      <c r="B2281" t="s">
        <v>8219</v>
      </c>
    </row>
    <row r="2282" spans="1:2" x14ac:dyDescent="0.3">
      <c r="A2282">
        <v>9800</v>
      </c>
      <c r="B2282" t="s">
        <v>8219</v>
      </c>
    </row>
    <row r="2283" spans="1:2" x14ac:dyDescent="0.3">
      <c r="A2283">
        <v>300</v>
      </c>
      <c r="B2283" t="s">
        <v>8219</v>
      </c>
    </row>
    <row r="2284" spans="1:2" x14ac:dyDescent="0.3">
      <c r="A2284">
        <v>750</v>
      </c>
      <c r="B2284" t="s">
        <v>8219</v>
      </c>
    </row>
    <row r="2285" spans="1:2" x14ac:dyDescent="0.3">
      <c r="A2285">
        <v>3000</v>
      </c>
      <c r="B2285" t="s">
        <v>8219</v>
      </c>
    </row>
    <row r="2286" spans="1:2" x14ac:dyDescent="0.3">
      <c r="A2286">
        <v>6000</v>
      </c>
      <c r="B2286" t="s">
        <v>8219</v>
      </c>
    </row>
    <row r="2287" spans="1:2" x14ac:dyDescent="0.3">
      <c r="A2287">
        <v>3000</v>
      </c>
      <c r="B2287" t="s">
        <v>8219</v>
      </c>
    </row>
    <row r="2288" spans="1:2" x14ac:dyDescent="0.3">
      <c r="A2288">
        <v>1500</v>
      </c>
      <c r="B2288" t="s">
        <v>8219</v>
      </c>
    </row>
    <row r="2289" spans="1:2" x14ac:dyDescent="0.3">
      <c r="A2289">
        <v>4500</v>
      </c>
      <c r="B2289" t="s">
        <v>8219</v>
      </c>
    </row>
    <row r="2290" spans="1:2" x14ac:dyDescent="0.3">
      <c r="A2290">
        <v>1000</v>
      </c>
      <c r="B2290" t="s">
        <v>8219</v>
      </c>
    </row>
    <row r="2291" spans="1:2" x14ac:dyDescent="0.3">
      <c r="A2291">
        <v>1500</v>
      </c>
      <c r="B2291" t="s">
        <v>8219</v>
      </c>
    </row>
    <row r="2292" spans="1:2" x14ac:dyDescent="0.3">
      <c r="A2292">
        <v>1500</v>
      </c>
      <c r="B2292" t="s">
        <v>8219</v>
      </c>
    </row>
    <row r="2293" spans="1:2" x14ac:dyDescent="0.3">
      <c r="A2293">
        <v>2500</v>
      </c>
      <c r="B2293" t="s">
        <v>8219</v>
      </c>
    </row>
    <row r="2294" spans="1:2" x14ac:dyDescent="0.3">
      <c r="A2294">
        <v>2000</v>
      </c>
      <c r="B2294" t="s">
        <v>8219</v>
      </c>
    </row>
    <row r="2295" spans="1:2" x14ac:dyDescent="0.3">
      <c r="A2295">
        <v>850</v>
      </c>
      <c r="B2295" t="s">
        <v>8219</v>
      </c>
    </row>
    <row r="2296" spans="1:2" x14ac:dyDescent="0.3">
      <c r="A2296">
        <v>5000</v>
      </c>
      <c r="B2296" t="s">
        <v>8219</v>
      </c>
    </row>
    <row r="2297" spans="1:2" x14ac:dyDescent="0.3">
      <c r="A2297">
        <v>1200</v>
      </c>
      <c r="B2297" t="s">
        <v>8219</v>
      </c>
    </row>
    <row r="2298" spans="1:2" x14ac:dyDescent="0.3">
      <c r="A2298">
        <v>7000</v>
      </c>
      <c r="B2298" t="s">
        <v>8219</v>
      </c>
    </row>
    <row r="2299" spans="1:2" x14ac:dyDescent="0.3">
      <c r="A2299">
        <v>1000</v>
      </c>
      <c r="B2299" t="s">
        <v>8219</v>
      </c>
    </row>
    <row r="2300" spans="1:2" x14ac:dyDescent="0.3">
      <c r="A2300">
        <v>30000</v>
      </c>
      <c r="B2300" t="s">
        <v>8219</v>
      </c>
    </row>
    <row r="2301" spans="1:2" x14ac:dyDescent="0.3">
      <c r="A2301">
        <v>300</v>
      </c>
      <c r="B2301" t="s">
        <v>8219</v>
      </c>
    </row>
    <row r="2302" spans="1:2" x14ac:dyDescent="0.3">
      <c r="A2302">
        <v>800</v>
      </c>
      <c r="B2302" t="s">
        <v>8219</v>
      </c>
    </row>
    <row r="2303" spans="1:2" x14ac:dyDescent="0.3">
      <c r="A2303">
        <v>5000</v>
      </c>
      <c r="B2303" t="s">
        <v>8219</v>
      </c>
    </row>
    <row r="2304" spans="1:2" x14ac:dyDescent="0.3">
      <c r="A2304">
        <v>2300</v>
      </c>
      <c r="B2304" t="s">
        <v>8219</v>
      </c>
    </row>
    <row r="2305" spans="1:2" x14ac:dyDescent="0.3">
      <c r="A2305">
        <v>6450</v>
      </c>
      <c r="B2305" t="s">
        <v>8219</v>
      </c>
    </row>
    <row r="2306" spans="1:2" x14ac:dyDescent="0.3">
      <c r="A2306">
        <v>6000</v>
      </c>
      <c r="B2306" t="s">
        <v>8219</v>
      </c>
    </row>
    <row r="2307" spans="1:2" x14ac:dyDescent="0.3">
      <c r="A2307">
        <v>18000</v>
      </c>
      <c r="B2307" t="s">
        <v>8219</v>
      </c>
    </row>
    <row r="2308" spans="1:2" x14ac:dyDescent="0.3">
      <c r="A2308">
        <v>3500</v>
      </c>
      <c r="B2308" t="s">
        <v>8219</v>
      </c>
    </row>
    <row r="2309" spans="1:2" x14ac:dyDescent="0.3">
      <c r="A2309">
        <v>1964.47</v>
      </c>
      <c r="B2309" t="s">
        <v>8219</v>
      </c>
    </row>
    <row r="2310" spans="1:2" x14ac:dyDescent="0.3">
      <c r="A2310">
        <v>50000</v>
      </c>
      <c r="B2310" t="s">
        <v>8219</v>
      </c>
    </row>
    <row r="2311" spans="1:2" x14ac:dyDescent="0.3">
      <c r="A2311">
        <v>6000</v>
      </c>
      <c r="B2311" t="s">
        <v>8219</v>
      </c>
    </row>
    <row r="2312" spans="1:2" x14ac:dyDescent="0.3">
      <c r="A2312">
        <v>18500</v>
      </c>
      <c r="B2312" t="s">
        <v>8219</v>
      </c>
    </row>
    <row r="2313" spans="1:2" x14ac:dyDescent="0.3">
      <c r="A2313">
        <v>9000</v>
      </c>
      <c r="B2313" t="s">
        <v>8219</v>
      </c>
    </row>
    <row r="2314" spans="1:2" x14ac:dyDescent="0.3">
      <c r="A2314">
        <v>3000</v>
      </c>
      <c r="B2314" t="s">
        <v>8219</v>
      </c>
    </row>
    <row r="2315" spans="1:2" x14ac:dyDescent="0.3">
      <c r="A2315">
        <v>5000</v>
      </c>
      <c r="B2315" t="s">
        <v>8219</v>
      </c>
    </row>
    <row r="2316" spans="1:2" x14ac:dyDescent="0.3">
      <c r="A2316">
        <v>1200</v>
      </c>
      <c r="B2316" t="s">
        <v>8219</v>
      </c>
    </row>
    <row r="2317" spans="1:2" x14ac:dyDescent="0.3">
      <c r="A2317">
        <v>2500</v>
      </c>
      <c r="B2317" t="s">
        <v>8219</v>
      </c>
    </row>
    <row r="2318" spans="1:2" x14ac:dyDescent="0.3">
      <c r="A2318">
        <v>15000</v>
      </c>
      <c r="B2318" t="s">
        <v>8219</v>
      </c>
    </row>
    <row r="2319" spans="1:2" x14ac:dyDescent="0.3">
      <c r="A2319">
        <v>400</v>
      </c>
      <c r="B2319" t="s">
        <v>8219</v>
      </c>
    </row>
    <row r="2320" spans="1:2" x14ac:dyDescent="0.3">
      <c r="A2320">
        <v>5000</v>
      </c>
      <c r="B2320" t="s">
        <v>8219</v>
      </c>
    </row>
    <row r="2321" spans="1:2" x14ac:dyDescent="0.3">
      <c r="A2321">
        <v>3000</v>
      </c>
      <c r="B2321" t="s">
        <v>8219</v>
      </c>
    </row>
    <row r="2322" spans="1:2" x14ac:dyDescent="0.3">
      <c r="A2322">
        <v>5000</v>
      </c>
      <c r="B2322" t="s">
        <v>8219</v>
      </c>
    </row>
    <row r="2323" spans="1:2" x14ac:dyDescent="0.3">
      <c r="A2323">
        <v>10557</v>
      </c>
      <c r="B2323" t="s">
        <v>8222</v>
      </c>
    </row>
    <row r="2324" spans="1:2" x14ac:dyDescent="0.3">
      <c r="A2324">
        <v>2700</v>
      </c>
      <c r="B2324" t="s">
        <v>8222</v>
      </c>
    </row>
    <row r="2325" spans="1:2" x14ac:dyDescent="0.3">
      <c r="A2325">
        <v>250</v>
      </c>
      <c r="B2325" t="s">
        <v>8222</v>
      </c>
    </row>
    <row r="2326" spans="1:2" x14ac:dyDescent="0.3">
      <c r="A2326">
        <v>7500</v>
      </c>
      <c r="B2326" t="s">
        <v>8222</v>
      </c>
    </row>
    <row r="2327" spans="1:2" x14ac:dyDescent="0.3">
      <c r="A2327">
        <v>1000</v>
      </c>
      <c r="B2327" t="s">
        <v>8222</v>
      </c>
    </row>
    <row r="2328" spans="1:2" x14ac:dyDescent="0.3">
      <c r="A2328">
        <v>15000</v>
      </c>
      <c r="B2328" t="s">
        <v>8222</v>
      </c>
    </row>
    <row r="2329" spans="1:2" x14ac:dyDescent="0.3">
      <c r="A2329">
        <v>35000</v>
      </c>
      <c r="B2329" t="s">
        <v>8219</v>
      </c>
    </row>
    <row r="2330" spans="1:2" x14ac:dyDescent="0.3">
      <c r="A2330">
        <v>10000</v>
      </c>
      <c r="B2330" t="s">
        <v>8219</v>
      </c>
    </row>
    <row r="2331" spans="1:2" x14ac:dyDescent="0.3">
      <c r="A2331">
        <v>25000</v>
      </c>
      <c r="B2331" t="s">
        <v>8219</v>
      </c>
    </row>
    <row r="2332" spans="1:2" x14ac:dyDescent="0.3">
      <c r="A2332">
        <v>35000</v>
      </c>
      <c r="B2332" t="s">
        <v>8219</v>
      </c>
    </row>
    <row r="2333" spans="1:2" x14ac:dyDescent="0.3">
      <c r="A2333">
        <v>8000</v>
      </c>
      <c r="B2333" t="s">
        <v>8219</v>
      </c>
    </row>
    <row r="2334" spans="1:2" x14ac:dyDescent="0.3">
      <c r="A2334">
        <v>25000</v>
      </c>
      <c r="B2334" t="s">
        <v>8219</v>
      </c>
    </row>
    <row r="2335" spans="1:2" x14ac:dyDescent="0.3">
      <c r="A2335">
        <v>600</v>
      </c>
      <c r="B2335" t="s">
        <v>8219</v>
      </c>
    </row>
    <row r="2336" spans="1:2" x14ac:dyDescent="0.3">
      <c r="A2336">
        <v>4000</v>
      </c>
      <c r="B2336" t="s">
        <v>8219</v>
      </c>
    </row>
    <row r="2337" spans="1:2" x14ac:dyDescent="0.3">
      <c r="A2337">
        <v>25000</v>
      </c>
      <c r="B2337" t="s">
        <v>8219</v>
      </c>
    </row>
    <row r="2338" spans="1:2" x14ac:dyDescent="0.3">
      <c r="A2338">
        <v>20000</v>
      </c>
      <c r="B2338" t="s">
        <v>8219</v>
      </c>
    </row>
    <row r="2339" spans="1:2" x14ac:dyDescent="0.3">
      <c r="A2339">
        <v>12000</v>
      </c>
      <c r="B2339" t="s">
        <v>8219</v>
      </c>
    </row>
    <row r="2340" spans="1:2" x14ac:dyDescent="0.3">
      <c r="A2340">
        <v>15000</v>
      </c>
      <c r="B2340" t="s">
        <v>8219</v>
      </c>
    </row>
    <row r="2341" spans="1:2" x14ac:dyDescent="0.3">
      <c r="A2341">
        <v>25000</v>
      </c>
      <c r="B2341" t="s">
        <v>8219</v>
      </c>
    </row>
    <row r="2342" spans="1:2" x14ac:dyDescent="0.3">
      <c r="A2342">
        <v>40000</v>
      </c>
      <c r="B2342" t="s">
        <v>8219</v>
      </c>
    </row>
    <row r="2343" spans="1:2" x14ac:dyDescent="0.3">
      <c r="A2343">
        <v>5000</v>
      </c>
      <c r="B2343" t="s">
        <v>8220</v>
      </c>
    </row>
    <row r="2344" spans="1:2" x14ac:dyDescent="0.3">
      <c r="A2344">
        <v>5500</v>
      </c>
      <c r="B2344" t="s">
        <v>8220</v>
      </c>
    </row>
    <row r="2345" spans="1:2" x14ac:dyDescent="0.3">
      <c r="A2345">
        <v>10000</v>
      </c>
      <c r="B2345" t="s">
        <v>8220</v>
      </c>
    </row>
    <row r="2346" spans="1:2" x14ac:dyDescent="0.3">
      <c r="A2346">
        <v>1000</v>
      </c>
      <c r="B2346" t="s">
        <v>8220</v>
      </c>
    </row>
    <row r="2347" spans="1:2" x14ac:dyDescent="0.3">
      <c r="A2347">
        <v>3000</v>
      </c>
      <c r="B2347" t="s">
        <v>8220</v>
      </c>
    </row>
    <row r="2348" spans="1:2" x14ac:dyDescent="0.3">
      <c r="A2348">
        <v>60000</v>
      </c>
      <c r="B2348" t="s">
        <v>8220</v>
      </c>
    </row>
    <row r="2349" spans="1:2" x14ac:dyDescent="0.3">
      <c r="A2349">
        <v>1000</v>
      </c>
      <c r="B2349" t="s">
        <v>8220</v>
      </c>
    </row>
    <row r="2350" spans="1:2" x14ac:dyDescent="0.3">
      <c r="A2350">
        <v>70000</v>
      </c>
      <c r="B2350" t="s">
        <v>8220</v>
      </c>
    </row>
    <row r="2351" spans="1:2" x14ac:dyDescent="0.3">
      <c r="A2351">
        <v>474900</v>
      </c>
      <c r="B2351" t="s">
        <v>8220</v>
      </c>
    </row>
    <row r="2352" spans="1:2" x14ac:dyDescent="0.3">
      <c r="A2352">
        <v>50000</v>
      </c>
      <c r="B2352" t="s">
        <v>8220</v>
      </c>
    </row>
    <row r="2353" spans="1:2" x14ac:dyDescent="0.3">
      <c r="A2353">
        <v>18900</v>
      </c>
      <c r="B2353" t="s">
        <v>8220</v>
      </c>
    </row>
    <row r="2354" spans="1:2" x14ac:dyDescent="0.3">
      <c r="A2354">
        <v>2000</v>
      </c>
      <c r="B2354" t="s">
        <v>8220</v>
      </c>
    </row>
    <row r="2355" spans="1:2" x14ac:dyDescent="0.3">
      <c r="A2355">
        <v>1000</v>
      </c>
      <c r="B2355" t="s">
        <v>8220</v>
      </c>
    </row>
    <row r="2356" spans="1:2" x14ac:dyDescent="0.3">
      <c r="A2356">
        <v>35000</v>
      </c>
      <c r="B2356" t="s">
        <v>8220</v>
      </c>
    </row>
    <row r="2357" spans="1:2" x14ac:dyDescent="0.3">
      <c r="A2357">
        <v>8000</v>
      </c>
      <c r="B2357" t="s">
        <v>8220</v>
      </c>
    </row>
    <row r="2358" spans="1:2" x14ac:dyDescent="0.3">
      <c r="A2358">
        <v>10000</v>
      </c>
      <c r="B2358" t="s">
        <v>8220</v>
      </c>
    </row>
    <row r="2359" spans="1:2" x14ac:dyDescent="0.3">
      <c r="A2359">
        <v>27000</v>
      </c>
      <c r="B2359" t="s">
        <v>8220</v>
      </c>
    </row>
    <row r="2360" spans="1:2" x14ac:dyDescent="0.3">
      <c r="A2360">
        <v>1500</v>
      </c>
      <c r="B2360" t="s">
        <v>8220</v>
      </c>
    </row>
    <row r="2361" spans="1:2" x14ac:dyDescent="0.3">
      <c r="A2361">
        <v>7500</v>
      </c>
      <c r="B2361" t="s">
        <v>8220</v>
      </c>
    </row>
    <row r="2362" spans="1:2" x14ac:dyDescent="0.3">
      <c r="A2362">
        <v>5000</v>
      </c>
      <c r="B2362" t="s">
        <v>8220</v>
      </c>
    </row>
    <row r="2363" spans="1:2" x14ac:dyDescent="0.3">
      <c r="A2363">
        <v>200</v>
      </c>
      <c r="B2363" t="s">
        <v>8220</v>
      </c>
    </row>
    <row r="2364" spans="1:2" x14ac:dyDescent="0.3">
      <c r="A2364">
        <v>420</v>
      </c>
      <c r="B2364" t="s">
        <v>8220</v>
      </c>
    </row>
    <row r="2365" spans="1:2" x14ac:dyDescent="0.3">
      <c r="A2365">
        <v>175000</v>
      </c>
      <c r="B2365" t="s">
        <v>8220</v>
      </c>
    </row>
    <row r="2366" spans="1:2" x14ac:dyDescent="0.3">
      <c r="A2366">
        <v>128</v>
      </c>
      <c r="B2366" t="s">
        <v>8220</v>
      </c>
    </row>
    <row r="2367" spans="1:2" x14ac:dyDescent="0.3">
      <c r="A2367">
        <v>1000</v>
      </c>
      <c r="B2367" t="s">
        <v>8220</v>
      </c>
    </row>
    <row r="2368" spans="1:2" x14ac:dyDescent="0.3">
      <c r="A2368">
        <v>25000</v>
      </c>
      <c r="B2368" t="s">
        <v>8220</v>
      </c>
    </row>
    <row r="2369" spans="1:2" x14ac:dyDescent="0.3">
      <c r="A2369">
        <v>50000</v>
      </c>
      <c r="B2369" t="s">
        <v>8220</v>
      </c>
    </row>
    <row r="2370" spans="1:2" x14ac:dyDescent="0.3">
      <c r="A2370">
        <v>40000</v>
      </c>
      <c r="B2370" t="s">
        <v>8220</v>
      </c>
    </row>
    <row r="2371" spans="1:2" x14ac:dyDescent="0.3">
      <c r="A2371">
        <v>25000</v>
      </c>
      <c r="B2371" t="s">
        <v>8220</v>
      </c>
    </row>
    <row r="2372" spans="1:2" x14ac:dyDescent="0.3">
      <c r="A2372">
        <v>25000</v>
      </c>
      <c r="B2372" t="s">
        <v>8220</v>
      </c>
    </row>
    <row r="2373" spans="1:2" x14ac:dyDescent="0.3">
      <c r="A2373">
        <v>2000</v>
      </c>
      <c r="B2373" t="s">
        <v>8220</v>
      </c>
    </row>
    <row r="2374" spans="1:2" x14ac:dyDescent="0.3">
      <c r="A2374">
        <v>5500</v>
      </c>
      <c r="B2374" t="s">
        <v>8220</v>
      </c>
    </row>
    <row r="2375" spans="1:2" x14ac:dyDescent="0.3">
      <c r="A2375">
        <v>850000</v>
      </c>
      <c r="B2375" t="s">
        <v>8220</v>
      </c>
    </row>
    <row r="2376" spans="1:2" x14ac:dyDescent="0.3">
      <c r="A2376">
        <v>22000</v>
      </c>
      <c r="B2376" t="s">
        <v>8220</v>
      </c>
    </row>
    <row r="2377" spans="1:2" x14ac:dyDescent="0.3">
      <c r="A2377">
        <v>10000</v>
      </c>
      <c r="B2377" t="s">
        <v>8220</v>
      </c>
    </row>
    <row r="2378" spans="1:2" x14ac:dyDescent="0.3">
      <c r="A2378">
        <v>3000</v>
      </c>
      <c r="B2378" t="s">
        <v>8220</v>
      </c>
    </row>
    <row r="2379" spans="1:2" x14ac:dyDescent="0.3">
      <c r="A2379">
        <v>2500</v>
      </c>
      <c r="B2379" t="s">
        <v>8220</v>
      </c>
    </row>
    <row r="2380" spans="1:2" x14ac:dyDescent="0.3">
      <c r="A2380">
        <v>110000</v>
      </c>
      <c r="B2380" t="s">
        <v>8220</v>
      </c>
    </row>
    <row r="2381" spans="1:2" x14ac:dyDescent="0.3">
      <c r="A2381">
        <v>30000</v>
      </c>
      <c r="B2381" t="s">
        <v>8220</v>
      </c>
    </row>
    <row r="2382" spans="1:2" x14ac:dyDescent="0.3">
      <c r="A2382">
        <v>15000</v>
      </c>
      <c r="B2382" t="s">
        <v>8220</v>
      </c>
    </row>
    <row r="2383" spans="1:2" x14ac:dyDescent="0.3">
      <c r="A2383">
        <v>86350</v>
      </c>
      <c r="B2383" t="s">
        <v>8220</v>
      </c>
    </row>
    <row r="2384" spans="1:2" x14ac:dyDescent="0.3">
      <c r="A2384">
        <v>3000</v>
      </c>
      <c r="B2384" t="s">
        <v>8220</v>
      </c>
    </row>
    <row r="2385" spans="1:2" x14ac:dyDescent="0.3">
      <c r="A2385">
        <v>10000</v>
      </c>
      <c r="B2385" t="s">
        <v>8220</v>
      </c>
    </row>
    <row r="2386" spans="1:2" x14ac:dyDescent="0.3">
      <c r="A2386">
        <v>1000</v>
      </c>
      <c r="B2386" t="s">
        <v>8220</v>
      </c>
    </row>
    <row r="2387" spans="1:2" x14ac:dyDescent="0.3">
      <c r="A2387">
        <v>65000</v>
      </c>
      <c r="B2387" t="s">
        <v>8220</v>
      </c>
    </row>
    <row r="2388" spans="1:2" x14ac:dyDescent="0.3">
      <c r="A2388">
        <v>30000</v>
      </c>
      <c r="B2388" t="s">
        <v>8220</v>
      </c>
    </row>
    <row r="2389" spans="1:2" x14ac:dyDescent="0.3">
      <c r="A2389">
        <v>150000</v>
      </c>
      <c r="B2389" t="s">
        <v>8220</v>
      </c>
    </row>
    <row r="2390" spans="1:2" x14ac:dyDescent="0.3">
      <c r="A2390">
        <v>37000</v>
      </c>
      <c r="B2390" t="s">
        <v>8220</v>
      </c>
    </row>
    <row r="2391" spans="1:2" x14ac:dyDescent="0.3">
      <c r="A2391">
        <v>16000</v>
      </c>
      <c r="B2391" t="s">
        <v>8220</v>
      </c>
    </row>
    <row r="2392" spans="1:2" x14ac:dyDescent="0.3">
      <c r="A2392">
        <v>510000</v>
      </c>
      <c r="B2392" t="s">
        <v>8220</v>
      </c>
    </row>
    <row r="2393" spans="1:2" x14ac:dyDescent="0.3">
      <c r="A2393">
        <v>20000</v>
      </c>
      <c r="B2393" t="s">
        <v>8220</v>
      </c>
    </row>
    <row r="2394" spans="1:2" x14ac:dyDescent="0.3">
      <c r="A2394">
        <v>4200</v>
      </c>
      <c r="B2394" t="s">
        <v>8220</v>
      </c>
    </row>
    <row r="2395" spans="1:2" x14ac:dyDescent="0.3">
      <c r="A2395">
        <v>100000</v>
      </c>
      <c r="B2395" t="s">
        <v>8220</v>
      </c>
    </row>
    <row r="2396" spans="1:2" x14ac:dyDescent="0.3">
      <c r="A2396">
        <v>5000</v>
      </c>
      <c r="B2396" t="s">
        <v>8220</v>
      </c>
    </row>
    <row r="2397" spans="1:2" x14ac:dyDescent="0.3">
      <c r="A2397">
        <v>33000</v>
      </c>
      <c r="B2397" t="s">
        <v>8220</v>
      </c>
    </row>
    <row r="2398" spans="1:2" x14ac:dyDescent="0.3">
      <c r="A2398">
        <v>5000</v>
      </c>
      <c r="B2398" t="s">
        <v>8220</v>
      </c>
    </row>
    <row r="2399" spans="1:2" x14ac:dyDescent="0.3">
      <c r="A2399">
        <v>124000</v>
      </c>
      <c r="B2399" t="s">
        <v>8220</v>
      </c>
    </row>
    <row r="2400" spans="1:2" x14ac:dyDescent="0.3">
      <c r="A2400">
        <v>4000</v>
      </c>
      <c r="B2400" t="s">
        <v>8220</v>
      </c>
    </row>
    <row r="2401" spans="1:2" x14ac:dyDescent="0.3">
      <c r="A2401">
        <v>13000</v>
      </c>
      <c r="B2401" t="s">
        <v>8220</v>
      </c>
    </row>
    <row r="2402" spans="1:2" x14ac:dyDescent="0.3">
      <c r="A2402">
        <v>50000</v>
      </c>
      <c r="B2402" t="s">
        <v>8220</v>
      </c>
    </row>
    <row r="2403" spans="1:2" x14ac:dyDescent="0.3">
      <c r="A2403">
        <v>28000</v>
      </c>
      <c r="B2403" t="s">
        <v>8221</v>
      </c>
    </row>
    <row r="2404" spans="1:2" x14ac:dyDescent="0.3">
      <c r="A2404">
        <v>12000</v>
      </c>
      <c r="B2404" t="s">
        <v>8221</v>
      </c>
    </row>
    <row r="2405" spans="1:2" x14ac:dyDescent="0.3">
      <c r="A2405">
        <v>1200</v>
      </c>
      <c r="B2405" t="s">
        <v>8221</v>
      </c>
    </row>
    <row r="2406" spans="1:2" x14ac:dyDescent="0.3">
      <c r="A2406">
        <v>15000</v>
      </c>
      <c r="B2406" t="s">
        <v>8221</v>
      </c>
    </row>
    <row r="2407" spans="1:2" x14ac:dyDescent="0.3">
      <c r="A2407">
        <v>5000</v>
      </c>
      <c r="B2407" t="s">
        <v>8221</v>
      </c>
    </row>
    <row r="2408" spans="1:2" x14ac:dyDescent="0.3">
      <c r="A2408">
        <v>3250</v>
      </c>
      <c r="B2408" t="s">
        <v>8221</v>
      </c>
    </row>
    <row r="2409" spans="1:2" x14ac:dyDescent="0.3">
      <c r="A2409">
        <v>22000</v>
      </c>
      <c r="B2409" t="s">
        <v>8221</v>
      </c>
    </row>
    <row r="2410" spans="1:2" x14ac:dyDescent="0.3">
      <c r="A2410">
        <v>15000</v>
      </c>
      <c r="B2410" t="s">
        <v>8221</v>
      </c>
    </row>
    <row r="2411" spans="1:2" x14ac:dyDescent="0.3">
      <c r="A2411">
        <v>25000</v>
      </c>
      <c r="B2411" t="s">
        <v>8221</v>
      </c>
    </row>
    <row r="2412" spans="1:2" x14ac:dyDescent="0.3">
      <c r="A2412">
        <v>15000</v>
      </c>
      <c r="B2412" t="s">
        <v>8221</v>
      </c>
    </row>
    <row r="2413" spans="1:2" x14ac:dyDescent="0.3">
      <c r="A2413">
        <v>25000</v>
      </c>
      <c r="B2413" t="s">
        <v>8221</v>
      </c>
    </row>
    <row r="2414" spans="1:2" x14ac:dyDescent="0.3">
      <c r="A2414">
        <v>8000</v>
      </c>
      <c r="B2414" t="s">
        <v>8221</v>
      </c>
    </row>
    <row r="2415" spans="1:2" x14ac:dyDescent="0.3">
      <c r="A2415">
        <v>3000</v>
      </c>
      <c r="B2415" t="s">
        <v>8221</v>
      </c>
    </row>
    <row r="2416" spans="1:2" x14ac:dyDescent="0.3">
      <c r="A2416">
        <v>15000</v>
      </c>
      <c r="B2416" t="s">
        <v>8221</v>
      </c>
    </row>
    <row r="2417" spans="1:2" x14ac:dyDescent="0.3">
      <c r="A2417">
        <v>60000</v>
      </c>
      <c r="B2417" t="s">
        <v>8221</v>
      </c>
    </row>
    <row r="2418" spans="1:2" x14ac:dyDescent="0.3">
      <c r="A2418">
        <v>20000</v>
      </c>
      <c r="B2418" t="s">
        <v>8221</v>
      </c>
    </row>
    <row r="2419" spans="1:2" x14ac:dyDescent="0.3">
      <c r="A2419">
        <v>1000</v>
      </c>
      <c r="B2419" t="s">
        <v>8221</v>
      </c>
    </row>
    <row r="2420" spans="1:2" x14ac:dyDescent="0.3">
      <c r="A2420">
        <v>25000</v>
      </c>
      <c r="B2420" t="s">
        <v>8221</v>
      </c>
    </row>
    <row r="2421" spans="1:2" x14ac:dyDescent="0.3">
      <c r="A2421">
        <v>3000</v>
      </c>
      <c r="B2421" t="s">
        <v>8221</v>
      </c>
    </row>
    <row r="2422" spans="1:2" x14ac:dyDescent="0.3">
      <c r="A2422">
        <v>16870</v>
      </c>
      <c r="B2422" t="s">
        <v>8221</v>
      </c>
    </row>
    <row r="2423" spans="1:2" x14ac:dyDescent="0.3">
      <c r="A2423">
        <v>6000</v>
      </c>
      <c r="B2423" t="s">
        <v>8221</v>
      </c>
    </row>
    <row r="2424" spans="1:2" x14ac:dyDescent="0.3">
      <c r="A2424">
        <v>500</v>
      </c>
      <c r="B2424" t="s">
        <v>8221</v>
      </c>
    </row>
    <row r="2425" spans="1:2" x14ac:dyDescent="0.3">
      <c r="A2425">
        <v>60000</v>
      </c>
      <c r="B2425" t="s">
        <v>8221</v>
      </c>
    </row>
    <row r="2426" spans="1:2" x14ac:dyDescent="0.3">
      <c r="A2426">
        <v>25000</v>
      </c>
      <c r="B2426" t="s">
        <v>8221</v>
      </c>
    </row>
    <row r="2427" spans="1:2" x14ac:dyDescent="0.3">
      <c r="A2427">
        <v>3500</v>
      </c>
      <c r="B2427" t="s">
        <v>8221</v>
      </c>
    </row>
    <row r="2428" spans="1:2" x14ac:dyDescent="0.3">
      <c r="A2428">
        <v>20000</v>
      </c>
      <c r="B2428" t="s">
        <v>8221</v>
      </c>
    </row>
    <row r="2429" spans="1:2" x14ac:dyDescent="0.3">
      <c r="A2429">
        <v>50000</v>
      </c>
      <c r="B2429" t="s">
        <v>8221</v>
      </c>
    </row>
    <row r="2430" spans="1:2" x14ac:dyDescent="0.3">
      <c r="A2430">
        <v>35000</v>
      </c>
      <c r="B2430" t="s">
        <v>8221</v>
      </c>
    </row>
    <row r="2431" spans="1:2" x14ac:dyDescent="0.3">
      <c r="A2431">
        <v>140000</v>
      </c>
      <c r="B2431" t="s">
        <v>8221</v>
      </c>
    </row>
    <row r="2432" spans="1:2" x14ac:dyDescent="0.3">
      <c r="A2432">
        <v>3000</v>
      </c>
      <c r="B2432" t="s">
        <v>8221</v>
      </c>
    </row>
    <row r="2433" spans="1:2" x14ac:dyDescent="0.3">
      <c r="A2433">
        <v>100000</v>
      </c>
      <c r="B2433" t="s">
        <v>8221</v>
      </c>
    </row>
    <row r="2434" spans="1:2" x14ac:dyDescent="0.3">
      <c r="A2434">
        <v>14000</v>
      </c>
      <c r="B2434" t="s">
        <v>8221</v>
      </c>
    </row>
    <row r="2435" spans="1:2" x14ac:dyDescent="0.3">
      <c r="A2435">
        <v>10000</v>
      </c>
      <c r="B2435" t="s">
        <v>8221</v>
      </c>
    </row>
    <row r="2436" spans="1:2" x14ac:dyDescent="0.3">
      <c r="A2436">
        <v>20000</v>
      </c>
      <c r="B2436" t="s">
        <v>8221</v>
      </c>
    </row>
    <row r="2437" spans="1:2" x14ac:dyDescent="0.3">
      <c r="A2437">
        <v>250000</v>
      </c>
      <c r="B2437" t="s">
        <v>8221</v>
      </c>
    </row>
    <row r="2438" spans="1:2" x14ac:dyDescent="0.3">
      <c r="A2438">
        <v>117000</v>
      </c>
      <c r="B2438" t="s">
        <v>8221</v>
      </c>
    </row>
    <row r="2439" spans="1:2" x14ac:dyDescent="0.3">
      <c r="A2439">
        <v>8000</v>
      </c>
      <c r="B2439" t="s">
        <v>8221</v>
      </c>
    </row>
    <row r="2440" spans="1:2" x14ac:dyDescent="0.3">
      <c r="A2440">
        <v>15000</v>
      </c>
      <c r="B2440" t="s">
        <v>8221</v>
      </c>
    </row>
    <row r="2441" spans="1:2" x14ac:dyDescent="0.3">
      <c r="A2441">
        <v>10000</v>
      </c>
      <c r="B2441" t="s">
        <v>8221</v>
      </c>
    </row>
    <row r="2442" spans="1:2" x14ac:dyDescent="0.3">
      <c r="A2442">
        <v>5000</v>
      </c>
      <c r="B2442" t="s">
        <v>8221</v>
      </c>
    </row>
    <row r="2443" spans="1:2" x14ac:dyDescent="0.3">
      <c r="A2443">
        <v>7500</v>
      </c>
      <c r="B2443" t="s">
        <v>8219</v>
      </c>
    </row>
    <row r="2444" spans="1:2" x14ac:dyDescent="0.3">
      <c r="A2444">
        <v>24000</v>
      </c>
      <c r="B2444" t="s">
        <v>8219</v>
      </c>
    </row>
    <row r="2445" spans="1:2" x14ac:dyDescent="0.3">
      <c r="A2445">
        <v>20000</v>
      </c>
      <c r="B2445" t="s">
        <v>8219</v>
      </c>
    </row>
    <row r="2446" spans="1:2" x14ac:dyDescent="0.3">
      <c r="A2446">
        <v>3000</v>
      </c>
      <c r="B2446" t="s">
        <v>8219</v>
      </c>
    </row>
    <row r="2447" spans="1:2" x14ac:dyDescent="0.3">
      <c r="A2447">
        <v>5000</v>
      </c>
      <c r="B2447" t="s">
        <v>8219</v>
      </c>
    </row>
    <row r="2448" spans="1:2" x14ac:dyDescent="0.3">
      <c r="A2448">
        <v>5000</v>
      </c>
      <c r="B2448" t="s">
        <v>8219</v>
      </c>
    </row>
    <row r="2449" spans="1:2" x14ac:dyDescent="0.3">
      <c r="A2449">
        <v>2500</v>
      </c>
      <c r="B2449" t="s">
        <v>8219</v>
      </c>
    </row>
    <row r="2450" spans="1:2" x14ac:dyDescent="0.3">
      <c r="A2450">
        <v>400</v>
      </c>
      <c r="B2450" t="s">
        <v>8219</v>
      </c>
    </row>
    <row r="2451" spans="1:2" x14ac:dyDescent="0.3">
      <c r="A2451">
        <v>10000</v>
      </c>
      <c r="B2451" t="s">
        <v>8219</v>
      </c>
    </row>
    <row r="2452" spans="1:2" x14ac:dyDescent="0.3">
      <c r="A2452">
        <v>15000</v>
      </c>
      <c r="B2452" t="s">
        <v>8219</v>
      </c>
    </row>
    <row r="2453" spans="1:2" x14ac:dyDescent="0.3">
      <c r="A2453">
        <v>10000</v>
      </c>
      <c r="B2453" t="s">
        <v>8219</v>
      </c>
    </row>
    <row r="2454" spans="1:2" x14ac:dyDescent="0.3">
      <c r="A2454">
        <v>600</v>
      </c>
      <c r="B2454" t="s">
        <v>8219</v>
      </c>
    </row>
    <row r="2455" spans="1:2" x14ac:dyDescent="0.3">
      <c r="A2455">
        <v>3000</v>
      </c>
      <c r="B2455" t="s">
        <v>8219</v>
      </c>
    </row>
    <row r="2456" spans="1:2" x14ac:dyDescent="0.3">
      <c r="A2456">
        <v>35000</v>
      </c>
      <c r="B2456" t="s">
        <v>8219</v>
      </c>
    </row>
    <row r="2457" spans="1:2" x14ac:dyDescent="0.3">
      <c r="A2457">
        <v>300</v>
      </c>
      <c r="B2457" t="s">
        <v>8219</v>
      </c>
    </row>
    <row r="2458" spans="1:2" x14ac:dyDescent="0.3">
      <c r="A2458">
        <v>1500</v>
      </c>
      <c r="B2458" t="s">
        <v>8219</v>
      </c>
    </row>
    <row r="2459" spans="1:2" x14ac:dyDescent="0.3">
      <c r="A2459">
        <v>23000</v>
      </c>
      <c r="B2459" t="s">
        <v>8219</v>
      </c>
    </row>
    <row r="2460" spans="1:2" x14ac:dyDescent="0.3">
      <c r="A2460">
        <v>5000</v>
      </c>
      <c r="B2460" t="s">
        <v>8219</v>
      </c>
    </row>
    <row r="2461" spans="1:2" x14ac:dyDescent="0.3">
      <c r="A2461">
        <v>30000</v>
      </c>
      <c r="B2461" t="s">
        <v>8219</v>
      </c>
    </row>
    <row r="2462" spans="1:2" x14ac:dyDescent="0.3">
      <c r="A2462">
        <v>8500</v>
      </c>
      <c r="B2462" t="s">
        <v>8219</v>
      </c>
    </row>
    <row r="2463" spans="1:2" x14ac:dyDescent="0.3">
      <c r="A2463">
        <v>7500</v>
      </c>
      <c r="B2463" t="s">
        <v>8219</v>
      </c>
    </row>
    <row r="2464" spans="1:2" x14ac:dyDescent="0.3">
      <c r="A2464">
        <v>3000</v>
      </c>
      <c r="B2464" t="s">
        <v>8219</v>
      </c>
    </row>
    <row r="2465" spans="1:2" x14ac:dyDescent="0.3">
      <c r="A2465">
        <v>2000</v>
      </c>
      <c r="B2465" t="s">
        <v>8219</v>
      </c>
    </row>
    <row r="2466" spans="1:2" x14ac:dyDescent="0.3">
      <c r="A2466">
        <v>2000</v>
      </c>
      <c r="B2466" t="s">
        <v>8219</v>
      </c>
    </row>
    <row r="2467" spans="1:2" x14ac:dyDescent="0.3">
      <c r="A2467">
        <v>700</v>
      </c>
      <c r="B2467" t="s">
        <v>8219</v>
      </c>
    </row>
    <row r="2468" spans="1:2" x14ac:dyDescent="0.3">
      <c r="A2468">
        <v>2500</v>
      </c>
      <c r="B2468" t="s">
        <v>8219</v>
      </c>
    </row>
    <row r="2469" spans="1:2" x14ac:dyDescent="0.3">
      <c r="A2469">
        <v>1000</v>
      </c>
      <c r="B2469" t="s">
        <v>8219</v>
      </c>
    </row>
    <row r="2470" spans="1:2" x14ac:dyDescent="0.3">
      <c r="A2470">
        <v>2000</v>
      </c>
      <c r="B2470" t="s">
        <v>8219</v>
      </c>
    </row>
    <row r="2471" spans="1:2" x14ac:dyDescent="0.3">
      <c r="A2471">
        <v>1200</v>
      </c>
      <c r="B2471" t="s">
        <v>8219</v>
      </c>
    </row>
    <row r="2472" spans="1:2" x14ac:dyDescent="0.3">
      <c r="A2472">
        <v>1000</v>
      </c>
      <c r="B2472" t="s">
        <v>8219</v>
      </c>
    </row>
    <row r="2473" spans="1:2" x14ac:dyDescent="0.3">
      <c r="A2473">
        <v>500</v>
      </c>
      <c r="B2473" t="s">
        <v>8219</v>
      </c>
    </row>
    <row r="2474" spans="1:2" x14ac:dyDescent="0.3">
      <c r="A2474">
        <v>7500</v>
      </c>
      <c r="B2474" t="s">
        <v>8219</v>
      </c>
    </row>
    <row r="2475" spans="1:2" x14ac:dyDescent="0.3">
      <c r="A2475">
        <v>2000</v>
      </c>
      <c r="B2475" t="s">
        <v>8219</v>
      </c>
    </row>
    <row r="2476" spans="1:2" x14ac:dyDescent="0.3">
      <c r="A2476">
        <v>5000</v>
      </c>
      <c r="B2476" t="s">
        <v>8219</v>
      </c>
    </row>
    <row r="2477" spans="1:2" x14ac:dyDescent="0.3">
      <c r="A2477">
        <v>2500</v>
      </c>
      <c r="B2477" t="s">
        <v>8219</v>
      </c>
    </row>
    <row r="2478" spans="1:2" x14ac:dyDescent="0.3">
      <c r="A2478">
        <v>3200</v>
      </c>
      <c r="B2478" t="s">
        <v>8219</v>
      </c>
    </row>
    <row r="2479" spans="1:2" x14ac:dyDescent="0.3">
      <c r="A2479">
        <v>750</v>
      </c>
      <c r="B2479" t="s">
        <v>8219</v>
      </c>
    </row>
    <row r="2480" spans="1:2" x14ac:dyDescent="0.3">
      <c r="A2480">
        <v>8000</v>
      </c>
      <c r="B2480" t="s">
        <v>8219</v>
      </c>
    </row>
    <row r="2481" spans="1:2" x14ac:dyDescent="0.3">
      <c r="A2481">
        <v>300</v>
      </c>
      <c r="B2481" t="s">
        <v>8219</v>
      </c>
    </row>
    <row r="2482" spans="1:2" x14ac:dyDescent="0.3">
      <c r="A2482">
        <v>2000</v>
      </c>
      <c r="B2482" t="s">
        <v>8219</v>
      </c>
    </row>
    <row r="2483" spans="1:2" x14ac:dyDescent="0.3">
      <c r="A2483">
        <v>4000</v>
      </c>
      <c r="B2483" t="s">
        <v>8219</v>
      </c>
    </row>
    <row r="2484" spans="1:2" x14ac:dyDescent="0.3">
      <c r="A2484">
        <v>1000</v>
      </c>
      <c r="B2484" t="s">
        <v>8219</v>
      </c>
    </row>
    <row r="2485" spans="1:2" x14ac:dyDescent="0.3">
      <c r="A2485">
        <v>1100</v>
      </c>
      <c r="B2485" t="s">
        <v>8219</v>
      </c>
    </row>
    <row r="2486" spans="1:2" x14ac:dyDescent="0.3">
      <c r="A2486">
        <v>3500</v>
      </c>
      <c r="B2486" t="s">
        <v>8219</v>
      </c>
    </row>
    <row r="2487" spans="1:2" x14ac:dyDescent="0.3">
      <c r="A2487">
        <v>2000</v>
      </c>
      <c r="B2487" t="s">
        <v>8219</v>
      </c>
    </row>
    <row r="2488" spans="1:2" x14ac:dyDescent="0.3">
      <c r="A2488">
        <v>300</v>
      </c>
      <c r="B2488" t="s">
        <v>8219</v>
      </c>
    </row>
    <row r="2489" spans="1:2" x14ac:dyDescent="0.3">
      <c r="A2489">
        <v>1500</v>
      </c>
      <c r="B2489" t="s">
        <v>8219</v>
      </c>
    </row>
    <row r="2490" spans="1:2" x14ac:dyDescent="0.3">
      <c r="A2490">
        <v>3000</v>
      </c>
      <c r="B2490" t="s">
        <v>8219</v>
      </c>
    </row>
    <row r="2491" spans="1:2" x14ac:dyDescent="0.3">
      <c r="A2491">
        <v>3500</v>
      </c>
      <c r="B2491" t="s">
        <v>8219</v>
      </c>
    </row>
    <row r="2492" spans="1:2" x14ac:dyDescent="0.3">
      <c r="A2492">
        <v>500</v>
      </c>
      <c r="B2492" t="s">
        <v>8219</v>
      </c>
    </row>
    <row r="2493" spans="1:2" x14ac:dyDescent="0.3">
      <c r="A2493">
        <v>500</v>
      </c>
      <c r="B2493" t="s">
        <v>8219</v>
      </c>
    </row>
    <row r="2494" spans="1:2" x14ac:dyDescent="0.3">
      <c r="A2494">
        <v>600</v>
      </c>
      <c r="B2494" t="s">
        <v>8219</v>
      </c>
    </row>
    <row r="2495" spans="1:2" x14ac:dyDescent="0.3">
      <c r="A2495">
        <v>20000</v>
      </c>
      <c r="B2495" t="s">
        <v>8219</v>
      </c>
    </row>
    <row r="2496" spans="1:2" x14ac:dyDescent="0.3">
      <c r="A2496">
        <v>1500</v>
      </c>
      <c r="B2496" t="s">
        <v>8219</v>
      </c>
    </row>
    <row r="2497" spans="1:2" x14ac:dyDescent="0.3">
      <c r="A2497">
        <v>1500</v>
      </c>
      <c r="B2497" t="s">
        <v>8219</v>
      </c>
    </row>
    <row r="2498" spans="1:2" x14ac:dyDescent="0.3">
      <c r="A2498">
        <v>6000</v>
      </c>
      <c r="B2498" t="s">
        <v>8219</v>
      </c>
    </row>
    <row r="2499" spans="1:2" x14ac:dyDescent="0.3">
      <c r="A2499">
        <v>4000</v>
      </c>
      <c r="B2499" t="s">
        <v>8219</v>
      </c>
    </row>
    <row r="2500" spans="1:2" x14ac:dyDescent="0.3">
      <c r="A2500">
        <v>1000</v>
      </c>
      <c r="B2500" t="s">
        <v>8219</v>
      </c>
    </row>
    <row r="2501" spans="1:2" x14ac:dyDescent="0.3">
      <c r="A2501">
        <v>4000</v>
      </c>
      <c r="B2501" t="s">
        <v>8219</v>
      </c>
    </row>
    <row r="2502" spans="1:2" x14ac:dyDescent="0.3">
      <c r="A2502">
        <v>600</v>
      </c>
      <c r="B2502" t="s">
        <v>8219</v>
      </c>
    </row>
    <row r="2503" spans="1:2" x14ac:dyDescent="0.3">
      <c r="A2503">
        <v>11000</v>
      </c>
      <c r="B2503" t="s">
        <v>8221</v>
      </c>
    </row>
    <row r="2504" spans="1:2" x14ac:dyDescent="0.3">
      <c r="A2504">
        <v>110000</v>
      </c>
      <c r="B2504" t="s">
        <v>8221</v>
      </c>
    </row>
    <row r="2505" spans="1:2" x14ac:dyDescent="0.3">
      <c r="A2505">
        <v>10000</v>
      </c>
      <c r="B2505" t="s">
        <v>8221</v>
      </c>
    </row>
    <row r="2506" spans="1:2" x14ac:dyDescent="0.3">
      <c r="A2506">
        <v>35000</v>
      </c>
      <c r="B2506" t="s">
        <v>8221</v>
      </c>
    </row>
    <row r="2507" spans="1:2" x14ac:dyDescent="0.3">
      <c r="A2507">
        <v>7000</v>
      </c>
      <c r="B2507" t="s">
        <v>8221</v>
      </c>
    </row>
    <row r="2508" spans="1:2" x14ac:dyDescent="0.3">
      <c r="A2508">
        <v>5000</v>
      </c>
      <c r="B2508" t="s">
        <v>8221</v>
      </c>
    </row>
    <row r="2509" spans="1:2" x14ac:dyDescent="0.3">
      <c r="A2509">
        <v>42850</v>
      </c>
      <c r="B2509" t="s">
        <v>8221</v>
      </c>
    </row>
    <row r="2510" spans="1:2" x14ac:dyDescent="0.3">
      <c r="A2510">
        <v>20000</v>
      </c>
      <c r="B2510" t="s">
        <v>8221</v>
      </c>
    </row>
    <row r="2511" spans="1:2" x14ac:dyDescent="0.3">
      <c r="A2511">
        <v>95000</v>
      </c>
      <c r="B2511" t="s">
        <v>8221</v>
      </c>
    </row>
    <row r="2512" spans="1:2" x14ac:dyDescent="0.3">
      <c r="A2512">
        <v>50000</v>
      </c>
      <c r="B2512" t="s">
        <v>8221</v>
      </c>
    </row>
    <row r="2513" spans="1:2" x14ac:dyDescent="0.3">
      <c r="A2513">
        <v>100000</v>
      </c>
      <c r="B2513" t="s">
        <v>8221</v>
      </c>
    </row>
    <row r="2514" spans="1:2" x14ac:dyDescent="0.3">
      <c r="A2514">
        <v>1150</v>
      </c>
      <c r="B2514" t="s">
        <v>8221</v>
      </c>
    </row>
    <row r="2515" spans="1:2" x14ac:dyDescent="0.3">
      <c r="A2515">
        <v>180000</v>
      </c>
      <c r="B2515" t="s">
        <v>8221</v>
      </c>
    </row>
    <row r="2516" spans="1:2" x14ac:dyDescent="0.3">
      <c r="A2516">
        <v>12000</v>
      </c>
      <c r="B2516" t="s">
        <v>8221</v>
      </c>
    </row>
    <row r="2517" spans="1:2" x14ac:dyDescent="0.3">
      <c r="A2517">
        <v>5000</v>
      </c>
      <c r="B2517" t="s">
        <v>8221</v>
      </c>
    </row>
    <row r="2518" spans="1:2" x14ac:dyDescent="0.3">
      <c r="A2518">
        <v>22000</v>
      </c>
      <c r="B2518" t="s">
        <v>8221</v>
      </c>
    </row>
    <row r="2519" spans="1:2" x14ac:dyDescent="0.3">
      <c r="A2519">
        <v>18000</v>
      </c>
      <c r="B2519" t="s">
        <v>8221</v>
      </c>
    </row>
    <row r="2520" spans="1:2" x14ac:dyDescent="0.3">
      <c r="A2520">
        <v>5000</v>
      </c>
      <c r="B2520" t="s">
        <v>8221</v>
      </c>
    </row>
    <row r="2521" spans="1:2" x14ac:dyDescent="0.3">
      <c r="A2521">
        <v>150000</v>
      </c>
      <c r="B2521" t="s">
        <v>8221</v>
      </c>
    </row>
    <row r="2522" spans="1:2" x14ac:dyDescent="0.3">
      <c r="A2522">
        <v>100000</v>
      </c>
      <c r="B2522" t="s">
        <v>8221</v>
      </c>
    </row>
    <row r="2523" spans="1:2" x14ac:dyDescent="0.3">
      <c r="A2523">
        <v>12500</v>
      </c>
      <c r="B2523" t="s">
        <v>8219</v>
      </c>
    </row>
    <row r="2524" spans="1:2" x14ac:dyDescent="0.3">
      <c r="A2524">
        <v>5000</v>
      </c>
      <c r="B2524" t="s">
        <v>8219</v>
      </c>
    </row>
    <row r="2525" spans="1:2" x14ac:dyDescent="0.3">
      <c r="A2525">
        <v>900</v>
      </c>
      <c r="B2525" t="s">
        <v>8219</v>
      </c>
    </row>
    <row r="2526" spans="1:2" x14ac:dyDescent="0.3">
      <c r="A2526">
        <v>7500</v>
      </c>
      <c r="B2526" t="s">
        <v>8219</v>
      </c>
    </row>
    <row r="2527" spans="1:2" x14ac:dyDescent="0.3">
      <c r="A2527">
        <v>8000</v>
      </c>
      <c r="B2527" t="s">
        <v>8219</v>
      </c>
    </row>
    <row r="2528" spans="1:2" x14ac:dyDescent="0.3">
      <c r="A2528">
        <v>4000</v>
      </c>
      <c r="B2528" t="s">
        <v>8219</v>
      </c>
    </row>
    <row r="2529" spans="1:2" x14ac:dyDescent="0.3">
      <c r="A2529">
        <v>4000</v>
      </c>
      <c r="B2529" t="s">
        <v>8219</v>
      </c>
    </row>
    <row r="2530" spans="1:2" x14ac:dyDescent="0.3">
      <c r="A2530">
        <v>4000</v>
      </c>
      <c r="B2530" t="s">
        <v>8219</v>
      </c>
    </row>
    <row r="2531" spans="1:2" x14ac:dyDescent="0.3">
      <c r="A2531">
        <v>6000</v>
      </c>
      <c r="B2531" t="s">
        <v>8219</v>
      </c>
    </row>
    <row r="2532" spans="1:2" x14ac:dyDescent="0.3">
      <c r="A2532">
        <v>6500</v>
      </c>
      <c r="B2532" t="s">
        <v>8219</v>
      </c>
    </row>
    <row r="2533" spans="1:2" x14ac:dyDescent="0.3">
      <c r="A2533">
        <v>4500</v>
      </c>
      <c r="B2533" t="s">
        <v>8219</v>
      </c>
    </row>
    <row r="2534" spans="1:2" x14ac:dyDescent="0.3">
      <c r="A2534">
        <v>4000</v>
      </c>
      <c r="B2534" t="s">
        <v>8219</v>
      </c>
    </row>
    <row r="2535" spans="1:2" x14ac:dyDescent="0.3">
      <c r="A2535">
        <v>7500</v>
      </c>
      <c r="B2535" t="s">
        <v>8219</v>
      </c>
    </row>
    <row r="2536" spans="1:2" x14ac:dyDescent="0.3">
      <c r="A2536">
        <v>2000</v>
      </c>
      <c r="B2536" t="s">
        <v>8219</v>
      </c>
    </row>
    <row r="2537" spans="1:2" x14ac:dyDescent="0.3">
      <c r="A2537">
        <v>20000</v>
      </c>
      <c r="B2537" t="s">
        <v>8219</v>
      </c>
    </row>
    <row r="2538" spans="1:2" x14ac:dyDescent="0.3">
      <c r="A2538">
        <v>25</v>
      </c>
      <c r="B2538" t="s">
        <v>8219</v>
      </c>
    </row>
    <row r="2539" spans="1:2" x14ac:dyDescent="0.3">
      <c r="A2539">
        <v>1000</v>
      </c>
      <c r="B2539" t="s">
        <v>8219</v>
      </c>
    </row>
    <row r="2540" spans="1:2" x14ac:dyDescent="0.3">
      <c r="A2540">
        <v>18000</v>
      </c>
      <c r="B2540" t="s">
        <v>8219</v>
      </c>
    </row>
    <row r="2541" spans="1:2" x14ac:dyDescent="0.3">
      <c r="A2541">
        <v>10000</v>
      </c>
      <c r="B2541" t="s">
        <v>8219</v>
      </c>
    </row>
    <row r="2542" spans="1:2" x14ac:dyDescent="0.3">
      <c r="A2542">
        <v>2500</v>
      </c>
      <c r="B2542" t="s">
        <v>8219</v>
      </c>
    </row>
    <row r="2543" spans="1:2" x14ac:dyDescent="0.3">
      <c r="A2543">
        <v>3500</v>
      </c>
      <c r="B2543" t="s">
        <v>8219</v>
      </c>
    </row>
    <row r="2544" spans="1:2" x14ac:dyDescent="0.3">
      <c r="A2544">
        <v>700</v>
      </c>
      <c r="B2544" t="s">
        <v>8219</v>
      </c>
    </row>
    <row r="2545" spans="1:2" x14ac:dyDescent="0.3">
      <c r="A2545">
        <v>250</v>
      </c>
      <c r="B2545" t="s">
        <v>8219</v>
      </c>
    </row>
    <row r="2546" spans="1:2" x14ac:dyDescent="0.3">
      <c r="A2546">
        <v>5000</v>
      </c>
      <c r="B2546" t="s">
        <v>8219</v>
      </c>
    </row>
    <row r="2547" spans="1:2" x14ac:dyDescent="0.3">
      <c r="A2547">
        <v>2000</v>
      </c>
      <c r="B2547" t="s">
        <v>8219</v>
      </c>
    </row>
    <row r="2548" spans="1:2" x14ac:dyDescent="0.3">
      <c r="A2548">
        <v>3500</v>
      </c>
      <c r="B2548" t="s">
        <v>8219</v>
      </c>
    </row>
    <row r="2549" spans="1:2" x14ac:dyDescent="0.3">
      <c r="A2549">
        <v>5500</v>
      </c>
      <c r="B2549" t="s">
        <v>8219</v>
      </c>
    </row>
    <row r="2550" spans="1:2" x14ac:dyDescent="0.3">
      <c r="A2550">
        <v>6000</v>
      </c>
      <c r="B2550" t="s">
        <v>8219</v>
      </c>
    </row>
    <row r="2551" spans="1:2" x14ac:dyDescent="0.3">
      <c r="A2551">
        <v>1570</v>
      </c>
      <c r="B2551" t="s">
        <v>8219</v>
      </c>
    </row>
    <row r="2552" spans="1:2" x14ac:dyDescent="0.3">
      <c r="A2552">
        <v>6500</v>
      </c>
      <c r="B2552" t="s">
        <v>8219</v>
      </c>
    </row>
    <row r="2553" spans="1:2" x14ac:dyDescent="0.3">
      <c r="A2553">
        <v>3675</v>
      </c>
      <c r="B2553" t="s">
        <v>8219</v>
      </c>
    </row>
    <row r="2554" spans="1:2" x14ac:dyDescent="0.3">
      <c r="A2554">
        <v>3000</v>
      </c>
      <c r="B2554" t="s">
        <v>8219</v>
      </c>
    </row>
    <row r="2555" spans="1:2" x14ac:dyDescent="0.3">
      <c r="A2555">
        <v>1500</v>
      </c>
      <c r="B2555" t="s">
        <v>8219</v>
      </c>
    </row>
    <row r="2556" spans="1:2" x14ac:dyDescent="0.3">
      <c r="A2556">
        <v>3000</v>
      </c>
      <c r="B2556" t="s">
        <v>8219</v>
      </c>
    </row>
    <row r="2557" spans="1:2" x14ac:dyDescent="0.3">
      <c r="A2557">
        <v>2000</v>
      </c>
      <c r="B2557" t="s">
        <v>8219</v>
      </c>
    </row>
    <row r="2558" spans="1:2" x14ac:dyDescent="0.3">
      <c r="A2558">
        <v>745</v>
      </c>
      <c r="B2558" t="s">
        <v>8219</v>
      </c>
    </row>
    <row r="2559" spans="1:2" x14ac:dyDescent="0.3">
      <c r="A2559">
        <v>900</v>
      </c>
      <c r="B2559" t="s">
        <v>8219</v>
      </c>
    </row>
    <row r="2560" spans="1:2" x14ac:dyDescent="0.3">
      <c r="A2560">
        <v>1250</v>
      </c>
      <c r="B2560" t="s">
        <v>8219</v>
      </c>
    </row>
    <row r="2561" spans="1:2" x14ac:dyDescent="0.3">
      <c r="A2561">
        <v>800</v>
      </c>
      <c r="B2561" t="s">
        <v>8219</v>
      </c>
    </row>
    <row r="2562" spans="1:2" x14ac:dyDescent="0.3">
      <c r="A2562">
        <v>3000</v>
      </c>
      <c r="B2562" t="s">
        <v>8219</v>
      </c>
    </row>
    <row r="2563" spans="1:2" x14ac:dyDescent="0.3">
      <c r="A2563">
        <v>100000</v>
      </c>
      <c r="B2563" t="s">
        <v>8220</v>
      </c>
    </row>
    <row r="2564" spans="1:2" x14ac:dyDescent="0.3">
      <c r="A2564">
        <v>10000</v>
      </c>
      <c r="B2564" t="s">
        <v>8220</v>
      </c>
    </row>
    <row r="2565" spans="1:2" x14ac:dyDescent="0.3">
      <c r="A2565">
        <v>20000</v>
      </c>
      <c r="B2565" t="s">
        <v>8220</v>
      </c>
    </row>
    <row r="2566" spans="1:2" x14ac:dyDescent="0.3">
      <c r="A2566">
        <v>40000</v>
      </c>
      <c r="B2566" t="s">
        <v>8220</v>
      </c>
    </row>
    <row r="2567" spans="1:2" x14ac:dyDescent="0.3">
      <c r="A2567">
        <v>10000</v>
      </c>
      <c r="B2567" t="s">
        <v>8220</v>
      </c>
    </row>
    <row r="2568" spans="1:2" x14ac:dyDescent="0.3">
      <c r="A2568">
        <v>35000</v>
      </c>
      <c r="B2568" t="s">
        <v>8220</v>
      </c>
    </row>
    <row r="2569" spans="1:2" x14ac:dyDescent="0.3">
      <c r="A2569">
        <v>45000</v>
      </c>
      <c r="B2569" t="s">
        <v>8220</v>
      </c>
    </row>
    <row r="2570" spans="1:2" x14ac:dyDescent="0.3">
      <c r="A2570">
        <v>10000</v>
      </c>
      <c r="B2570" t="s">
        <v>8220</v>
      </c>
    </row>
    <row r="2571" spans="1:2" x14ac:dyDescent="0.3">
      <c r="A2571">
        <v>6500</v>
      </c>
      <c r="B2571" t="s">
        <v>8220</v>
      </c>
    </row>
    <row r="2572" spans="1:2" x14ac:dyDescent="0.3">
      <c r="A2572">
        <v>7000</v>
      </c>
      <c r="B2572" t="s">
        <v>8220</v>
      </c>
    </row>
    <row r="2573" spans="1:2" x14ac:dyDescent="0.3">
      <c r="A2573">
        <v>100000</v>
      </c>
      <c r="B2573" t="s">
        <v>8220</v>
      </c>
    </row>
    <row r="2574" spans="1:2" x14ac:dyDescent="0.3">
      <c r="A2574">
        <v>30000</v>
      </c>
      <c r="B2574" t="s">
        <v>8220</v>
      </c>
    </row>
    <row r="2575" spans="1:2" x14ac:dyDescent="0.3">
      <c r="A2575">
        <v>8000</v>
      </c>
      <c r="B2575" t="s">
        <v>8220</v>
      </c>
    </row>
    <row r="2576" spans="1:2" x14ac:dyDescent="0.3">
      <c r="A2576">
        <v>10000</v>
      </c>
      <c r="B2576" t="s">
        <v>8220</v>
      </c>
    </row>
    <row r="2577" spans="1:2" x14ac:dyDescent="0.3">
      <c r="A2577">
        <v>85000</v>
      </c>
      <c r="B2577" t="s">
        <v>8220</v>
      </c>
    </row>
    <row r="2578" spans="1:2" x14ac:dyDescent="0.3">
      <c r="A2578">
        <v>10000</v>
      </c>
      <c r="B2578" t="s">
        <v>8220</v>
      </c>
    </row>
    <row r="2579" spans="1:2" x14ac:dyDescent="0.3">
      <c r="A2579">
        <v>15000</v>
      </c>
      <c r="B2579" t="s">
        <v>8220</v>
      </c>
    </row>
    <row r="2580" spans="1:2" x14ac:dyDescent="0.3">
      <c r="A2580">
        <v>6000</v>
      </c>
      <c r="B2580" t="s">
        <v>8220</v>
      </c>
    </row>
    <row r="2581" spans="1:2" x14ac:dyDescent="0.3">
      <c r="A2581">
        <v>200000</v>
      </c>
      <c r="B2581" t="s">
        <v>8220</v>
      </c>
    </row>
    <row r="2582" spans="1:2" x14ac:dyDescent="0.3">
      <c r="A2582">
        <v>8500</v>
      </c>
      <c r="B2582" t="s">
        <v>8220</v>
      </c>
    </row>
    <row r="2583" spans="1:2" x14ac:dyDescent="0.3">
      <c r="A2583">
        <v>5000</v>
      </c>
      <c r="B2583" t="s">
        <v>8221</v>
      </c>
    </row>
    <row r="2584" spans="1:2" x14ac:dyDescent="0.3">
      <c r="A2584">
        <v>90000</v>
      </c>
      <c r="B2584" t="s">
        <v>8221</v>
      </c>
    </row>
    <row r="2585" spans="1:2" x14ac:dyDescent="0.3">
      <c r="A2585">
        <v>1000</v>
      </c>
      <c r="B2585" t="s">
        <v>8221</v>
      </c>
    </row>
    <row r="2586" spans="1:2" x14ac:dyDescent="0.3">
      <c r="A2586">
        <v>10000</v>
      </c>
      <c r="B2586" t="s">
        <v>8221</v>
      </c>
    </row>
    <row r="2587" spans="1:2" x14ac:dyDescent="0.3">
      <c r="A2587">
        <v>30000</v>
      </c>
      <c r="B2587" t="s">
        <v>8221</v>
      </c>
    </row>
    <row r="2588" spans="1:2" x14ac:dyDescent="0.3">
      <c r="A2588">
        <v>3000</v>
      </c>
      <c r="B2588" t="s">
        <v>8221</v>
      </c>
    </row>
    <row r="2589" spans="1:2" x14ac:dyDescent="0.3">
      <c r="A2589">
        <v>50000</v>
      </c>
      <c r="B2589" t="s">
        <v>8221</v>
      </c>
    </row>
    <row r="2590" spans="1:2" x14ac:dyDescent="0.3">
      <c r="A2590">
        <v>6000</v>
      </c>
      <c r="B2590" t="s">
        <v>8221</v>
      </c>
    </row>
    <row r="2591" spans="1:2" x14ac:dyDescent="0.3">
      <c r="A2591">
        <v>50000</v>
      </c>
      <c r="B2591" t="s">
        <v>8221</v>
      </c>
    </row>
    <row r="2592" spans="1:2" x14ac:dyDescent="0.3">
      <c r="A2592">
        <v>3000</v>
      </c>
      <c r="B2592" t="s">
        <v>8221</v>
      </c>
    </row>
    <row r="2593" spans="1:2" x14ac:dyDescent="0.3">
      <c r="A2593">
        <v>1500</v>
      </c>
      <c r="B2593" t="s">
        <v>8221</v>
      </c>
    </row>
    <row r="2594" spans="1:2" x14ac:dyDescent="0.3">
      <c r="A2594">
        <v>30000</v>
      </c>
      <c r="B2594" t="s">
        <v>8221</v>
      </c>
    </row>
    <row r="2595" spans="1:2" x14ac:dyDescent="0.3">
      <c r="A2595">
        <v>10000</v>
      </c>
      <c r="B2595" t="s">
        <v>8221</v>
      </c>
    </row>
    <row r="2596" spans="1:2" x14ac:dyDescent="0.3">
      <c r="A2596">
        <v>80000</v>
      </c>
      <c r="B2596" t="s">
        <v>8221</v>
      </c>
    </row>
    <row r="2597" spans="1:2" x14ac:dyDescent="0.3">
      <c r="A2597">
        <v>15000</v>
      </c>
      <c r="B2597" t="s">
        <v>8221</v>
      </c>
    </row>
    <row r="2598" spans="1:2" x14ac:dyDescent="0.3">
      <c r="A2598">
        <v>35000</v>
      </c>
      <c r="B2598" t="s">
        <v>8221</v>
      </c>
    </row>
    <row r="2599" spans="1:2" x14ac:dyDescent="0.3">
      <c r="A2599">
        <v>1500</v>
      </c>
      <c r="B2599" t="s">
        <v>8221</v>
      </c>
    </row>
    <row r="2600" spans="1:2" x14ac:dyDescent="0.3">
      <c r="A2600">
        <v>3000</v>
      </c>
      <c r="B2600" t="s">
        <v>8221</v>
      </c>
    </row>
    <row r="2601" spans="1:2" x14ac:dyDescent="0.3">
      <c r="A2601">
        <v>9041</v>
      </c>
      <c r="B2601" t="s">
        <v>8221</v>
      </c>
    </row>
    <row r="2602" spans="1:2" x14ac:dyDescent="0.3">
      <c r="A2602">
        <v>50000</v>
      </c>
      <c r="B2602" t="s">
        <v>8221</v>
      </c>
    </row>
    <row r="2603" spans="1:2" x14ac:dyDescent="0.3">
      <c r="A2603">
        <v>500</v>
      </c>
      <c r="B2603" t="s">
        <v>8219</v>
      </c>
    </row>
    <row r="2604" spans="1:2" x14ac:dyDescent="0.3">
      <c r="A2604">
        <v>12000</v>
      </c>
      <c r="B2604" t="s">
        <v>8219</v>
      </c>
    </row>
    <row r="2605" spans="1:2" x14ac:dyDescent="0.3">
      <c r="A2605">
        <v>1750</v>
      </c>
      <c r="B2605" t="s">
        <v>8219</v>
      </c>
    </row>
    <row r="2606" spans="1:2" x14ac:dyDescent="0.3">
      <c r="A2606">
        <v>20000</v>
      </c>
      <c r="B2606" t="s">
        <v>8219</v>
      </c>
    </row>
    <row r="2607" spans="1:2" x14ac:dyDescent="0.3">
      <c r="A2607">
        <v>100000</v>
      </c>
      <c r="B2607" t="s">
        <v>8219</v>
      </c>
    </row>
    <row r="2608" spans="1:2" x14ac:dyDescent="0.3">
      <c r="A2608">
        <v>11000</v>
      </c>
      <c r="B2608" t="s">
        <v>8219</v>
      </c>
    </row>
    <row r="2609" spans="1:2" x14ac:dyDescent="0.3">
      <c r="A2609">
        <v>8000</v>
      </c>
      <c r="B2609" t="s">
        <v>8219</v>
      </c>
    </row>
    <row r="2610" spans="1:2" x14ac:dyDescent="0.3">
      <c r="A2610">
        <v>8000</v>
      </c>
      <c r="B2610" t="s">
        <v>8219</v>
      </c>
    </row>
    <row r="2611" spans="1:2" x14ac:dyDescent="0.3">
      <c r="A2611">
        <v>35000</v>
      </c>
      <c r="B2611" t="s">
        <v>8219</v>
      </c>
    </row>
    <row r="2612" spans="1:2" x14ac:dyDescent="0.3">
      <c r="A2612">
        <v>22765</v>
      </c>
      <c r="B2612" t="s">
        <v>8219</v>
      </c>
    </row>
    <row r="2613" spans="1:2" x14ac:dyDescent="0.3">
      <c r="A2613">
        <v>11000</v>
      </c>
      <c r="B2613" t="s">
        <v>8219</v>
      </c>
    </row>
    <row r="2614" spans="1:2" x14ac:dyDescent="0.3">
      <c r="A2614">
        <v>10000</v>
      </c>
      <c r="B2614" t="s">
        <v>8219</v>
      </c>
    </row>
    <row r="2615" spans="1:2" x14ac:dyDescent="0.3">
      <c r="A2615">
        <v>7500</v>
      </c>
      <c r="B2615" t="s">
        <v>8219</v>
      </c>
    </row>
    <row r="2616" spans="1:2" x14ac:dyDescent="0.3">
      <c r="A2616">
        <v>10500</v>
      </c>
      <c r="B2616" t="s">
        <v>8219</v>
      </c>
    </row>
    <row r="2617" spans="1:2" x14ac:dyDescent="0.3">
      <c r="A2617">
        <v>2001</v>
      </c>
      <c r="B2617" t="s">
        <v>8219</v>
      </c>
    </row>
    <row r="2618" spans="1:2" x14ac:dyDescent="0.3">
      <c r="A2618">
        <v>25000</v>
      </c>
      <c r="B2618" t="s">
        <v>8219</v>
      </c>
    </row>
    <row r="2619" spans="1:2" x14ac:dyDescent="0.3">
      <c r="A2619">
        <v>500</v>
      </c>
      <c r="B2619" t="s">
        <v>8219</v>
      </c>
    </row>
    <row r="2620" spans="1:2" x14ac:dyDescent="0.3">
      <c r="A2620">
        <v>15000</v>
      </c>
      <c r="B2620" t="s">
        <v>8219</v>
      </c>
    </row>
    <row r="2621" spans="1:2" x14ac:dyDescent="0.3">
      <c r="A2621">
        <v>1000</v>
      </c>
      <c r="B2621" t="s">
        <v>8219</v>
      </c>
    </row>
    <row r="2622" spans="1:2" x14ac:dyDescent="0.3">
      <c r="A2622">
        <v>65000</v>
      </c>
      <c r="B2622" t="s">
        <v>8219</v>
      </c>
    </row>
    <row r="2623" spans="1:2" x14ac:dyDescent="0.3">
      <c r="A2623">
        <v>15000</v>
      </c>
      <c r="B2623" t="s">
        <v>8219</v>
      </c>
    </row>
    <row r="2624" spans="1:2" x14ac:dyDescent="0.3">
      <c r="A2624">
        <v>1500</v>
      </c>
      <c r="B2624" t="s">
        <v>8219</v>
      </c>
    </row>
    <row r="2625" spans="1:2" x14ac:dyDescent="0.3">
      <c r="A2625">
        <v>2000</v>
      </c>
      <c r="B2625" t="s">
        <v>8219</v>
      </c>
    </row>
    <row r="2626" spans="1:2" x14ac:dyDescent="0.3">
      <c r="A2626">
        <v>8000</v>
      </c>
      <c r="B2626" t="s">
        <v>8219</v>
      </c>
    </row>
    <row r="2627" spans="1:2" x14ac:dyDescent="0.3">
      <c r="A2627">
        <v>150</v>
      </c>
      <c r="B2627" t="s">
        <v>8219</v>
      </c>
    </row>
    <row r="2628" spans="1:2" x14ac:dyDescent="0.3">
      <c r="A2628">
        <v>2500</v>
      </c>
      <c r="B2628" t="s">
        <v>8219</v>
      </c>
    </row>
    <row r="2629" spans="1:2" x14ac:dyDescent="0.3">
      <c r="A2629">
        <v>150</v>
      </c>
      <c r="B2629" t="s">
        <v>8219</v>
      </c>
    </row>
    <row r="2630" spans="1:2" x14ac:dyDescent="0.3">
      <c r="A2630">
        <v>839</v>
      </c>
      <c r="B2630" t="s">
        <v>8219</v>
      </c>
    </row>
    <row r="2631" spans="1:2" x14ac:dyDescent="0.3">
      <c r="A2631">
        <v>5000</v>
      </c>
      <c r="B2631" t="s">
        <v>8219</v>
      </c>
    </row>
    <row r="2632" spans="1:2" x14ac:dyDescent="0.3">
      <c r="A2632">
        <v>2000</v>
      </c>
      <c r="B2632" t="s">
        <v>8219</v>
      </c>
    </row>
    <row r="2633" spans="1:2" x14ac:dyDescent="0.3">
      <c r="A2633">
        <v>20000</v>
      </c>
      <c r="B2633" t="s">
        <v>8219</v>
      </c>
    </row>
    <row r="2634" spans="1:2" x14ac:dyDescent="0.3">
      <c r="A2634">
        <v>1070</v>
      </c>
      <c r="B2634" t="s">
        <v>8219</v>
      </c>
    </row>
    <row r="2635" spans="1:2" x14ac:dyDescent="0.3">
      <c r="A2635">
        <v>5000</v>
      </c>
      <c r="B2635" t="s">
        <v>8219</v>
      </c>
    </row>
    <row r="2636" spans="1:2" x14ac:dyDescent="0.3">
      <c r="A2636">
        <v>930</v>
      </c>
      <c r="B2636" t="s">
        <v>8219</v>
      </c>
    </row>
    <row r="2637" spans="1:2" x14ac:dyDescent="0.3">
      <c r="A2637">
        <v>11500</v>
      </c>
      <c r="B2637" t="s">
        <v>8219</v>
      </c>
    </row>
    <row r="2638" spans="1:2" x14ac:dyDescent="0.3">
      <c r="A2638">
        <v>1000</v>
      </c>
      <c r="B2638" t="s">
        <v>8219</v>
      </c>
    </row>
    <row r="2639" spans="1:2" x14ac:dyDescent="0.3">
      <c r="A2639">
        <v>500</v>
      </c>
      <c r="B2639" t="s">
        <v>8219</v>
      </c>
    </row>
    <row r="2640" spans="1:2" x14ac:dyDescent="0.3">
      <c r="A2640">
        <v>347</v>
      </c>
      <c r="B2640" t="s">
        <v>8219</v>
      </c>
    </row>
    <row r="2641" spans="1:2" x14ac:dyDescent="0.3">
      <c r="A2641">
        <v>300</v>
      </c>
      <c r="B2641" t="s">
        <v>8219</v>
      </c>
    </row>
    <row r="2642" spans="1:2" x14ac:dyDescent="0.3">
      <c r="A2642">
        <v>3000</v>
      </c>
      <c r="B2642" t="s">
        <v>8219</v>
      </c>
    </row>
    <row r="2643" spans="1:2" x14ac:dyDescent="0.3">
      <c r="A2643">
        <v>1500</v>
      </c>
      <c r="B2643" t="s">
        <v>8221</v>
      </c>
    </row>
    <row r="2644" spans="1:2" x14ac:dyDescent="0.3">
      <c r="A2644">
        <v>500000</v>
      </c>
      <c r="B2644" t="s">
        <v>8221</v>
      </c>
    </row>
    <row r="2645" spans="1:2" x14ac:dyDescent="0.3">
      <c r="A2645">
        <v>1000000</v>
      </c>
      <c r="B2645" t="s">
        <v>8220</v>
      </c>
    </row>
    <row r="2646" spans="1:2" x14ac:dyDescent="0.3">
      <c r="A2646">
        <v>100000</v>
      </c>
      <c r="B2646" t="s">
        <v>8220</v>
      </c>
    </row>
    <row r="2647" spans="1:2" x14ac:dyDescent="0.3">
      <c r="A2647">
        <v>20000</v>
      </c>
      <c r="B2647" t="s">
        <v>8220</v>
      </c>
    </row>
    <row r="2648" spans="1:2" x14ac:dyDescent="0.3">
      <c r="A2648">
        <v>500000</v>
      </c>
      <c r="B2648" t="s">
        <v>8220</v>
      </c>
    </row>
    <row r="2649" spans="1:2" x14ac:dyDescent="0.3">
      <c r="A2649">
        <v>2500</v>
      </c>
      <c r="B2649" t="s">
        <v>8220</v>
      </c>
    </row>
    <row r="2650" spans="1:2" x14ac:dyDescent="0.3">
      <c r="A2650">
        <v>12000</v>
      </c>
      <c r="B2650" t="s">
        <v>8220</v>
      </c>
    </row>
    <row r="2651" spans="1:2" x14ac:dyDescent="0.3">
      <c r="A2651">
        <v>125000</v>
      </c>
      <c r="B2651" t="s">
        <v>8220</v>
      </c>
    </row>
    <row r="2652" spans="1:2" x14ac:dyDescent="0.3">
      <c r="A2652">
        <v>60000</v>
      </c>
      <c r="B2652" t="s">
        <v>8220</v>
      </c>
    </row>
    <row r="2653" spans="1:2" x14ac:dyDescent="0.3">
      <c r="A2653">
        <v>280000</v>
      </c>
      <c r="B2653" t="s">
        <v>8220</v>
      </c>
    </row>
    <row r="2654" spans="1:2" x14ac:dyDescent="0.3">
      <c r="A2654">
        <v>100000</v>
      </c>
      <c r="B2654" t="s">
        <v>8220</v>
      </c>
    </row>
    <row r="2655" spans="1:2" x14ac:dyDescent="0.3">
      <c r="A2655">
        <v>51000</v>
      </c>
      <c r="B2655" t="s">
        <v>8220</v>
      </c>
    </row>
    <row r="2656" spans="1:2" x14ac:dyDescent="0.3">
      <c r="A2656">
        <v>100000</v>
      </c>
      <c r="B2656" t="s">
        <v>8220</v>
      </c>
    </row>
    <row r="2657" spans="1:2" x14ac:dyDescent="0.3">
      <c r="A2657">
        <v>15000</v>
      </c>
      <c r="B2657" t="s">
        <v>8220</v>
      </c>
    </row>
    <row r="2658" spans="1:2" x14ac:dyDescent="0.3">
      <c r="A2658">
        <v>150000</v>
      </c>
      <c r="B2658" t="s">
        <v>8220</v>
      </c>
    </row>
    <row r="2659" spans="1:2" x14ac:dyDescent="0.3">
      <c r="A2659">
        <v>30000</v>
      </c>
      <c r="B2659" t="s">
        <v>8220</v>
      </c>
    </row>
    <row r="2660" spans="1:2" x14ac:dyDescent="0.3">
      <c r="A2660">
        <v>98000</v>
      </c>
      <c r="B2660" t="s">
        <v>8220</v>
      </c>
    </row>
    <row r="2661" spans="1:2" x14ac:dyDescent="0.3">
      <c r="A2661">
        <v>49000</v>
      </c>
      <c r="B2661" t="s">
        <v>8220</v>
      </c>
    </row>
    <row r="2662" spans="1:2" x14ac:dyDescent="0.3">
      <c r="A2662">
        <v>20000</v>
      </c>
      <c r="B2662" t="s">
        <v>8220</v>
      </c>
    </row>
    <row r="2663" spans="1:2" x14ac:dyDescent="0.3">
      <c r="A2663">
        <v>5000</v>
      </c>
      <c r="B2663" t="s">
        <v>8219</v>
      </c>
    </row>
    <row r="2664" spans="1:2" x14ac:dyDescent="0.3">
      <c r="A2664">
        <v>20000</v>
      </c>
      <c r="B2664" t="s">
        <v>8219</v>
      </c>
    </row>
    <row r="2665" spans="1:2" x14ac:dyDescent="0.3">
      <c r="A2665">
        <v>20000</v>
      </c>
      <c r="B2665" t="s">
        <v>8219</v>
      </c>
    </row>
    <row r="2666" spans="1:2" x14ac:dyDescent="0.3">
      <c r="A2666">
        <v>17500</v>
      </c>
      <c r="B2666" t="s">
        <v>8219</v>
      </c>
    </row>
    <row r="2667" spans="1:2" x14ac:dyDescent="0.3">
      <c r="A2667">
        <v>3500</v>
      </c>
      <c r="B2667" t="s">
        <v>8219</v>
      </c>
    </row>
    <row r="2668" spans="1:2" x14ac:dyDescent="0.3">
      <c r="A2668">
        <v>10000</v>
      </c>
      <c r="B2668" t="s">
        <v>8219</v>
      </c>
    </row>
    <row r="2669" spans="1:2" x14ac:dyDescent="0.3">
      <c r="A2669">
        <v>1500</v>
      </c>
      <c r="B2669" t="s">
        <v>8219</v>
      </c>
    </row>
    <row r="2670" spans="1:2" x14ac:dyDescent="0.3">
      <c r="A2670">
        <v>1000</v>
      </c>
      <c r="B2670" t="s">
        <v>8219</v>
      </c>
    </row>
    <row r="2671" spans="1:2" x14ac:dyDescent="0.3">
      <c r="A2671">
        <v>800</v>
      </c>
      <c r="B2671" t="s">
        <v>8219</v>
      </c>
    </row>
    <row r="2672" spans="1:2" x14ac:dyDescent="0.3">
      <c r="A2672">
        <v>38888</v>
      </c>
      <c r="B2672" t="s">
        <v>8221</v>
      </c>
    </row>
    <row r="2673" spans="1:2" x14ac:dyDescent="0.3">
      <c r="A2673">
        <v>25000</v>
      </c>
      <c r="B2673" t="s">
        <v>8221</v>
      </c>
    </row>
    <row r="2674" spans="1:2" x14ac:dyDescent="0.3">
      <c r="A2674">
        <v>10000</v>
      </c>
      <c r="B2674" t="s">
        <v>8221</v>
      </c>
    </row>
    <row r="2675" spans="1:2" x14ac:dyDescent="0.3">
      <c r="A2675">
        <v>40000</v>
      </c>
      <c r="B2675" t="s">
        <v>8221</v>
      </c>
    </row>
    <row r="2676" spans="1:2" x14ac:dyDescent="0.3">
      <c r="A2676">
        <v>35000</v>
      </c>
      <c r="B2676" t="s">
        <v>8221</v>
      </c>
    </row>
    <row r="2677" spans="1:2" x14ac:dyDescent="0.3">
      <c r="A2677">
        <v>25000</v>
      </c>
      <c r="B2677" t="s">
        <v>8221</v>
      </c>
    </row>
    <row r="2678" spans="1:2" x14ac:dyDescent="0.3">
      <c r="A2678">
        <v>2100</v>
      </c>
      <c r="B2678" t="s">
        <v>8221</v>
      </c>
    </row>
    <row r="2679" spans="1:2" x14ac:dyDescent="0.3">
      <c r="A2679">
        <v>19500</v>
      </c>
      <c r="B2679" t="s">
        <v>8221</v>
      </c>
    </row>
    <row r="2680" spans="1:2" x14ac:dyDescent="0.3">
      <c r="A2680">
        <v>8000000</v>
      </c>
      <c r="B2680" t="s">
        <v>8221</v>
      </c>
    </row>
    <row r="2681" spans="1:2" x14ac:dyDescent="0.3">
      <c r="A2681">
        <v>40000</v>
      </c>
      <c r="B2681" t="s">
        <v>8221</v>
      </c>
    </row>
    <row r="2682" spans="1:2" x14ac:dyDescent="0.3">
      <c r="A2682">
        <v>32000</v>
      </c>
      <c r="B2682" t="s">
        <v>8221</v>
      </c>
    </row>
    <row r="2683" spans="1:2" x14ac:dyDescent="0.3">
      <c r="A2683">
        <v>8000</v>
      </c>
      <c r="B2683" t="s">
        <v>8221</v>
      </c>
    </row>
    <row r="2684" spans="1:2" x14ac:dyDescent="0.3">
      <c r="A2684">
        <v>6000</v>
      </c>
      <c r="B2684" t="s">
        <v>8221</v>
      </c>
    </row>
    <row r="2685" spans="1:2" x14ac:dyDescent="0.3">
      <c r="A2685">
        <v>15000</v>
      </c>
      <c r="B2685" t="s">
        <v>8221</v>
      </c>
    </row>
    <row r="2686" spans="1:2" x14ac:dyDescent="0.3">
      <c r="A2686">
        <v>70000</v>
      </c>
      <c r="B2686" t="s">
        <v>8221</v>
      </c>
    </row>
    <row r="2687" spans="1:2" x14ac:dyDescent="0.3">
      <c r="A2687">
        <v>50000</v>
      </c>
      <c r="B2687" t="s">
        <v>8221</v>
      </c>
    </row>
    <row r="2688" spans="1:2" x14ac:dyDescent="0.3">
      <c r="A2688">
        <v>30000</v>
      </c>
      <c r="B2688" t="s">
        <v>8221</v>
      </c>
    </row>
    <row r="2689" spans="1:2" x14ac:dyDescent="0.3">
      <c r="A2689">
        <v>15000</v>
      </c>
      <c r="B2689" t="s">
        <v>8221</v>
      </c>
    </row>
    <row r="2690" spans="1:2" x14ac:dyDescent="0.3">
      <c r="A2690">
        <v>50000</v>
      </c>
      <c r="B2690" t="s">
        <v>8221</v>
      </c>
    </row>
    <row r="2691" spans="1:2" x14ac:dyDescent="0.3">
      <c r="A2691">
        <v>35000</v>
      </c>
      <c r="B2691" t="s">
        <v>8221</v>
      </c>
    </row>
    <row r="2692" spans="1:2" x14ac:dyDescent="0.3">
      <c r="A2692">
        <v>80000</v>
      </c>
      <c r="B2692" t="s">
        <v>8221</v>
      </c>
    </row>
    <row r="2693" spans="1:2" x14ac:dyDescent="0.3">
      <c r="A2693">
        <v>65000</v>
      </c>
      <c r="B2693" t="s">
        <v>8221</v>
      </c>
    </row>
    <row r="2694" spans="1:2" x14ac:dyDescent="0.3">
      <c r="A2694">
        <v>3500</v>
      </c>
      <c r="B2694" t="s">
        <v>8221</v>
      </c>
    </row>
    <row r="2695" spans="1:2" x14ac:dyDescent="0.3">
      <c r="A2695">
        <v>5000</v>
      </c>
      <c r="B2695" t="s">
        <v>8221</v>
      </c>
    </row>
    <row r="2696" spans="1:2" x14ac:dyDescent="0.3">
      <c r="A2696">
        <v>30000</v>
      </c>
      <c r="B2696" t="s">
        <v>8221</v>
      </c>
    </row>
    <row r="2697" spans="1:2" x14ac:dyDescent="0.3">
      <c r="A2697">
        <v>15000</v>
      </c>
      <c r="B2697" t="s">
        <v>8221</v>
      </c>
    </row>
    <row r="2698" spans="1:2" x14ac:dyDescent="0.3">
      <c r="A2698">
        <v>60000</v>
      </c>
      <c r="B2698" t="s">
        <v>8221</v>
      </c>
    </row>
    <row r="2699" spans="1:2" x14ac:dyDescent="0.3">
      <c r="A2699">
        <v>23000</v>
      </c>
      <c r="B2699" t="s">
        <v>8221</v>
      </c>
    </row>
    <row r="2700" spans="1:2" x14ac:dyDescent="0.3">
      <c r="A2700">
        <v>8000</v>
      </c>
      <c r="B2700" t="s">
        <v>8221</v>
      </c>
    </row>
    <row r="2701" spans="1:2" x14ac:dyDescent="0.3">
      <c r="A2701">
        <v>2</v>
      </c>
      <c r="B2701" t="s">
        <v>8221</v>
      </c>
    </row>
    <row r="2702" spans="1:2" x14ac:dyDescent="0.3">
      <c r="A2702">
        <v>9999</v>
      </c>
      <c r="B2702" t="s">
        <v>8221</v>
      </c>
    </row>
    <row r="2703" spans="1:2" x14ac:dyDescent="0.3">
      <c r="A2703">
        <v>3400</v>
      </c>
      <c r="B2703" t="s">
        <v>8222</v>
      </c>
    </row>
    <row r="2704" spans="1:2" x14ac:dyDescent="0.3">
      <c r="A2704">
        <v>10000</v>
      </c>
      <c r="B2704" t="s">
        <v>8222</v>
      </c>
    </row>
    <row r="2705" spans="1:2" x14ac:dyDescent="0.3">
      <c r="A2705">
        <v>40000</v>
      </c>
      <c r="B2705" t="s">
        <v>8222</v>
      </c>
    </row>
    <row r="2706" spans="1:2" x14ac:dyDescent="0.3">
      <c r="A2706">
        <v>19000</v>
      </c>
      <c r="B2706" t="s">
        <v>8222</v>
      </c>
    </row>
    <row r="2707" spans="1:2" x14ac:dyDescent="0.3">
      <c r="A2707">
        <v>16500</v>
      </c>
      <c r="B2707" t="s">
        <v>8222</v>
      </c>
    </row>
    <row r="2708" spans="1:2" x14ac:dyDescent="0.3">
      <c r="A2708">
        <v>35000</v>
      </c>
      <c r="B2708" t="s">
        <v>8219</v>
      </c>
    </row>
    <row r="2709" spans="1:2" x14ac:dyDescent="0.3">
      <c r="A2709">
        <v>8000</v>
      </c>
      <c r="B2709" t="s">
        <v>8219</v>
      </c>
    </row>
    <row r="2710" spans="1:2" x14ac:dyDescent="0.3">
      <c r="A2710">
        <v>20000</v>
      </c>
      <c r="B2710" t="s">
        <v>8219</v>
      </c>
    </row>
    <row r="2711" spans="1:2" x14ac:dyDescent="0.3">
      <c r="A2711">
        <v>50000</v>
      </c>
      <c r="B2711" t="s">
        <v>8219</v>
      </c>
    </row>
    <row r="2712" spans="1:2" x14ac:dyDescent="0.3">
      <c r="A2712">
        <v>60000</v>
      </c>
      <c r="B2712" t="s">
        <v>8219</v>
      </c>
    </row>
    <row r="2713" spans="1:2" x14ac:dyDescent="0.3">
      <c r="A2713">
        <v>3910</v>
      </c>
      <c r="B2713" t="s">
        <v>8219</v>
      </c>
    </row>
    <row r="2714" spans="1:2" x14ac:dyDescent="0.3">
      <c r="A2714">
        <v>5500</v>
      </c>
      <c r="B2714" t="s">
        <v>8219</v>
      </c>
    </row>
    <row r="2715" spans="1:2" x14ac:dyDescent="0.3">
      <c r="A2715">
        <v>150000</v>
      </c>
      <c r="B2715" t="s">
        <v>8219</v>
      </c>
    </row>
    <row r="2716" spans="1:2" x14ac:dyDescent="0.3">
      <c r="A2716">
        <v>25000</v>
      </c>
      <c r="B2716" t="s">
        <v>8219</v>
      </c>
    </row>
    <row r="2717" spans="1:2" x14ac:dyDescent="0.3">
      <c r="A2717">
        <v>12000</v>
      </c>
      <c r="B2717" t="s">
        <v>8219</v>
      </c>
    </row>
    <row r="2718" spans="1:2" x14ac:dyDescent="0.3">
      <c r="A2718">
        <v>10000</v>
      </c>
      <c r="B2718" t="s">
        <v>8219</v>
      </c>
    </row>
    <row r="2719" spans="1:2" x14ac:dyDescent="0.3">
      <c r="A2719">
        <v>25000</v>
      </c>
      <c r="B2719" t="s">
        <v>8219</v>
      </c>
    </row>
    <row r="2720" spans="1:2" x14ac:dyDescent="0.3">
      <c r="A2720">
        <v>18000</v>
      </c>
      <c r="B2720" t="s">
        <v>8219</v>
      </c>
    </row>
    <row r="2721" spans="1:2" x14ac:dyDescent="0.3">
      <c r="A2721">
        <v>6000</v>
      </c>
      <c r="B2721" t="s">
        <v>8219</v>
      </c>
    </row>
    <row r="2722" spans="1:2" x14ac:dyDescent="0.3">
      <c r="A2722">
        <v>25000</v>
      </c>
      <c r="B2722" t="s">
        <v>8219</v>
      </c>
    </row>
    <row r="2723" spans="1:2" x14ac:dyDescent="0.3">
      <c r="A2723">
        <v>750</v>
      </c>
      <c r="B2723" t="s">
        <v>8219</v>
      </c>
    </row>
    <row r="2724" spans="1:2" x14ac:dyDescent="0.3">
      <c r="A2724">
        <v>5000</v>
      </c>
      <c r="B2724" t="s">
        <v>8219</v>
      </c>
    </row>
    <row r="2725" spans="1:2" x14ac:dyDescent="0.3">
      <c r="A2725">
        <v>12000</v>
      </c>
      <c r="B2725" t="s">
        <v>8219</v>
      </c>
    </row>
    <row r="2726" spans="1:2" x14ac:dyDescent="0.3">
      <c r="A2726">
        <v>2468</v>
      </c>
      <c r="B2726" t="s">
        <v>8219</v>
      </c>
    </row>
    <row r="2727" spans="1:2" x14ac:dyDescent="0.3">
      <c r="A2727">
        <v>40000</v>
      </c>
      <c r="B2727" t="s">
        <v>8219</v>
      </c>
    </row>
    <row r="2728" spans="1:2" x14ac:dyDescent="0.3">
      <c r="A2728">
        <v>100000</v>
      </c>
      <c r="B2728" t="s">
        <v>8219</v>
      </c>
    </row>
    <row r="2729" spans="1:2" x14ac:dyDescent="0.3">
      <c r="A2729">
        <v>10000</v>
      </c>
      <c r="B2729" t="s">
        <v>8219</v>
      </c>
    </row>
    <row r="2730" spans="1:2" x14ac:dyDescent="0.3">
      <c r="A2730">
        <v>15000</v>
      </c>
      <c r="B2730" t="s">
        <v>8219</v>
      </c>
    </row>
    <row r="2731" spans="1:2" x14ac:dyDescent="0.3">
      <c r="A2731">
        <v>7500</v>
      </c>
      <c r="B2731" t="s">
        <v>8219</v>
      </c>
    </row>
    <row r="2732" spans="1:2" x14ac:dyDescent="0.3">
      <c r="A2732">
        <v>27000</v>
      </c>
      <c r="B2732" t="s">
        <v>8219</v>
      </c>
    </row>
    <row r="2733" spans="1:2" x14ac:dyDescent="0.3">
      <c r="A2733">
        <v>30000</v>
      </c>
      <c r="B2733" t="s">
        <v>8219</v>
      </c>
    </row>
    <row r="2734" spans="1:2" x14ac:dyDescent="0.3">
      <c r="A2734">
        <v>12000</v>
      </c>
      <c r="B2734" t="s">
        <v>8219</v>
      </c>
    </row>
    <row r="2735" spans="1:2" x14ac:dyDescent="0.3">
      <c r="A2735">
        <v>50000</v>
      </c>
      <c r="B2735" t="s">
        <v>8219</v>
      </c>
    </row>
    <row r="2736" spans="1:2" x14ac:dyDescent="0.3">
      <c r="A2736">
        <v>1</v>
      </c>
      <c r="B2736" t="s">
        <v>8219</v>
      </c>
    </row>
    <row r="2737" spans="1:2" x14ac:dyDescent="0.3">
      <c r="A2737">
        <v>750</v>
      </c>
      <c r="B2737" t="s">
        <v>8219</v>
      </c>
    </row>
    <row r="2738" spans="1:2" x14ac:dyDescent="0.3">
      <c r="A2738">
        <v>8000</v>
      </c>
      <c r="B2738" t="s">
        <v>8219</v>
      </c>
    </row>
    <row r="2739" spans="1:2" x14ac:dyDescent="0.3">
      <c r="A2739">
        <v>30000</v>
      </c>
      <c r="B2739" t="s">
        <v>8219</v>
      </c>
    </row>
    <row r="2740" spans="1:2" x14ac:dyDescent="0.3">
      <c r="A2740">
        <v>5000</v>
      </c>
      <c r="B2740" t="s">
        <v>8219</v>
      </c>
    </row>
    <row r="2741" spans="1:2" x14ac:dyDescent="0.3">
      <c r="A2741">
        <v>1100</v>
      </c>
      <c r="B2741" t="s">
        <v>8219</v>
      </c>
    </row>
    <row r="2742" spans="1:2" x14ac:dyDescent="0.3">
      <c r="A2742">
        <v>300</v>
      </c>
      <c r="B2742" t="s">
        <v>8219</v>
      </c>
    </row>
    <row r="2743" spans="1:2" x14ac:dyDescent="0.3">
      <c r="A2743">
        <v>8000</v>
      </c>
      <c r="B2743" t="s">
        <v>8221</v>
      </c>
    </row>
    <row r="2744" spans="1:2" x14ac:dyDescent="0.3">
      <c r="A2744">
        <v>2500</v>
      </c>
      <c r="B2744" t="s">
        <v>8221</v>
      </c>
    </row>
    <row r="2745" spans="1:2" x14ac:dyDescent="0.3">
      <c r="A2745">
        <v>5999</v>
      </c>
      <c r="B2745" t="s">
        <v>8221</v>
      </c>
    </row>
    <row r="2746" spans="1:2" x14ac:dyDescent="0.3">
      <c r="A2746">
        <v>16000</v>
      </c>
      <c r="B2746" t="s">
        <v>8221</v>
      </c>
    </row>
    <row r="2747" spans="1:2" x14ac:dyDescent="0.3">
      <c r="A2747">
        <v>8000</v>
      </c>
      <c r="B2747" t="s">
        <v>8221</v>
      </c>
    </row>
    <row r="2748" spans="1:2" x14ac:dyDescent="0.3">
      <c r="A2748">
        <v>3000</v>
      </c>
      <c r="B2748" t="s">
        <v>8221</v>
      </c>
    </row>
    <row r="2749" spans="1:2" x14ac:dyDescent="0.3">
      <c r="A2749">
        <v>500</v>
      </c>
      <c r="B2749" t="s">
        <v>8221</v>
      </c>
    </row>
    <row r="2750" spans="1:2" x14ac:dyDescent="0.3">
      <c r="A2750">
        <v>5000</v>
      </c>
      <c r="B2750" t="s">
        <v>8221</v>
      </c>
    </row>
    <row r="2751" spans="1:2" x14ac:dyDescent="0.3">
      <c r="A2751">
        <v>10000</v>
      </c>
      <c r="B2751" t="s">
        <v>8221</v>
      </c>
    </row>
    <row r="2752" spans="1:2" x14ac:dyDescent="0.3">
      <c r="A2752">
        <v>1999</v>
      </c>
      <c r="B2752" t="s">
        <v>8221</v>
      </c>
    </row>
    <row r="2753" spans="1:2" x14ac:dyDescent="0.3">
      <c r="A2753">
        <v>3274</v>
      </c>
      <c r="B2753" t="s">
        <v>8221</v>
      </c>
    </row>
    <row r="2754" spans="1:2" x14ac:dyDescent="0.3">
      <c r="A2754">
        <v>4800</v>
      </c>
      <c r="B2754" t="s">
        <v>8221</v>
      </c>
    </row>
    <row r="2755" spans="1:2" x14ac:dyDescent="0.3">
      <c r="A2755">
        <v>2000</v>
      </c>
      <c r="B2755" t="s">
        <v>8221</v>
      </c>
    </row>
    <row r="2756" spans="1:2" x14ac:dyDescent="0.3">
      <c r="A2756">
        <v>10000</v>
      </c>
      <c r="B2756" t="s">
        <v>8221</v>
      </c>
    </row>
    <row r="2757" spans="1:2" x14ac:dyDescent="0.3">
      <c r="A2757">
        <v>500</v>
      </c>
      <c r="B2757" t="s">
        <v>8221</v>
      </c>
    </row>
    <row r="2758" spans="1:2" x14ac:dyDescent="0.3">
      <c r="A2758">
        <v>10000</v>
      </c>
      <c r="B2758" t="s">
        <v>8221</v>
      </c>
    </row>
    <row r="2759" spans="1:2" x14ac:dyDescent="0.3">
      <c r="A2759">
        <v>1500</v>
      </c>
      <c r="B2759" t="s">
        <v>8221</v>
      </c>
    </row>
    <row r="2760" spans="1:2" x14ac:dyDescent="0.3">
      <c r="A2760">
        <v>2000</v>
      </c>
      <c r="B2760" t="s">
        <v>8221</v>
      </c>
    </row>
    <row r="2761" spans="1:2" x14ac:dyDescent="0.3">
      <c r="A2761">
        <v>1000</v>
      </c>
      <c r="B2761" t="s">
        <v>8221</v>
      </c>
    </row>
    <row r="2762" spans="1:2" x14ac:dyDescent="0.3">
      <c r="A2762">
        <v>5000</v>
      </c>
      <c r="B2762" t="s">
        <v>8221</v>
      </c>
    </row>
    <row r="2763" spans="1:2" x14ac:dyDescent="0.3">
      <c r="A2763">
        <v>5000</v>
      </c>
      <c r="B2763" t="s">
        <v>8221</v>
      </c>
    </row>
    <row r="2764" spans="1:2" x14ac:dyDescent="0.3">
      <c r="A2764">
        <v>3250</v>
      </c>
      <c r="B2764" t="s">
        <v>8221</v>
      </c>
    </row>
    <row r="2765" spans="1:2" x14ac:dyDescent="0.3">
      <c r="A2765">
        <v>39400</v>
      </c>
      <c r="B2765" t="s">
        <v>8221</v>
      </c>
    </row>
    <row r="2766" spans="1:2" x14ac:dyDescent="0.3">
      <c r="A2766">
        <v>4000</v>
      </c>
      <c r="B2766" t="s">
        <v>8221</v>
      </c>
    </row>
    <row r="2767" spans="1:2" x14ac:dyDescent="0.3">
      <c r="A2767">
        <v>4000</v>
      </c>
      <c r="B2767" t="s">
        <v>8221</v>
      </c>
    </row>
    <row r="2768" spans="1:2" x14ac:dyDescent="0.3">
      <c r="A2768">
        <v>5000</v>
      </c>
      <c r="B2768" t="s">
        <v>8221</v>
      </c>
    </row>
    <row r="2769" spans="1:2" x14ac:dyDescent="0.3">
      <c r="A2769">
        <v>4000</v>
      </c>
      <c r="B2769" t="s">
        <v>8221</v>
      </c>
    </row>
    <row r="2770" spans="1:2" x14ac:dyDescent="0.3">
      <c r="A2770">
        <v>7000</v>
      </c>
      <c r="B2770" t="s">
        <v>8221</v>
      </c>
    </row>
    <row r="2771" spans="1:2" x14ac:dyDescent="0.3">
      <c r="A2771">
        <v>800</v>
      </c>
      <c r="B2771" t="s">
        <v>8221</v>
      </c>
    </row>
    <row r="2772" spans="1:2" x14ac:dyDescent="0.3">
      <c r="A2772">
        <v>20000</v>
      </c>
      <c r="B2772" t="s">
        <v>8221</v>
      </c>
    </row>
    <row r="2773" spans="1:2" x14ac:dyDescent="0.3">
      <c r="A2773">
        <v>19980</v>
      </c>
      <c r="B2773" t="s">
        <v>8221</v>
      </c>
    </row>
    <row r="2774" spans="1:2" x14ac:dyDescent="0.3">
      <c r="A2774">
        <v>8000</v>
      </c>
      <c r="B2774" t="s">
        <v>8221</v>
      </c>
    </row>
    <row r="2775" spans="1:2" x14ac:dyDescent="0.3">
      <c r="A2775">
        <v>530</v>
      </c>
      <c r="B2775" t="s">
        <v>8221</v>
      </c>
    </row>
    <row r="2776" spans="1:2" x14ac:dyDescent="0.3">
      <c r="A2776">
        <v>4000</v>
      </c>
      <c r="B2776" t="s">
        <v>8221</v>
      </c>
    </row>
    <row r="2777" spans="1:2" x14ac:dyDescent="0.3">
      <c r="A2777">
        <v>5000</v>
      </c>
      <c r="B2777" t="s">
        <v>8221</v>
      </c>
    </row>
    <row r="2778" spans="1:2" x14ac:dyDescent="0.3">
      <c r="A2778">
        <v>21000</v>
      </c>
      <c r="B2778" t="s">
        <v>8221</v>
      </c>
    </row>
    <row r="2779" spans="1:2" x14ac:dyDescent="0.3">
      <c r="A2779">
        <v>3000</v>
      </c>
      <c r="B2779" t="s">
        <v>8221</v>
      </c>
    </row>
    <row r="2780" spans="1:2" x14ac:dyDescent="0.3">
      <c r="A2780">
        <v>5500</v>
      </c>
      <c r="B2780" t="s">
        <v>8221</v>
      </c>
    </row>
    <row r="2781" spans="1:2" x14ac:dyDescent="0.3">
      <c r="A2781">
        <v>2500</v>
      </c>
      <c r="B2781" t="s">
        <v>8221</v>
      </c>
    </row>
    <row r="2782" spans="1:2" x14ac:dyDescent="0.3">
      <c r="A2782">
        <v>100000</v>
      </c>
      <c r="B2782" t="s">
        <v>8221</v>
      </c>
    </row>
    <row r="2783" spans="1:2" x14ac:dyDescent="0.3">
      <c r="A2783">
        <v>1250</v>
      </c>
      <c r="B2783" t="s">
        <v>8219</v>
      </c>
    </row>
    <row r="2784" spans="1:2" x14ac:dyDescent="0.3">
      <c r="A2784">
        <v>1000</v>
      </c>
      <c r="B2784" t="s">
        <v>8219</v>
      </c>
    </row>
    <row r="2785" spans="1:2" x14ac:dyDescent="0.3">
      <c r="A2785">
        <v>1000</v>
      </c>
      <c r="B2785" t="s">
        <v>8219</v>
      </c>
    </row>
    <row r="2786" spans="1:2" x14ac:dyDescent="0.3">
      <c r="A2786">
        <v>6000</v>
      </c>
      <c r="B2786" t="s">
        <v>8219</v>
      </c>
    </row>
    <row r="2787" spans="1:2" x14ac:dyDescent="0.3">
      <c r="A2787">
        <v>5000</v>
      </c>
      <c r="B2787" t="s">
        <v>8219</v>
      </c>
    </row>
    <row r="2788" spans="1:2" x14ac:dyDescent="0.3">
      <c r="A2788">
        <v>2500</v>
      </c>
      <c r="B2788" t="s">
        <v>8219</v>
      </c>
    </row>
    <row r="2789" spans="1:2" x14ac:dyDescent="0.3">
      <c r="A2789">
        <v>1000</v>
      </c>
      <c r="B2789" t="s">
        <v>8219</v>
      </c>
    </row>
    <row r="2790" spans="1:2" x14ac:dyDescent="0.3">
      <c r="A2790">
        <v>2000</v>
      </c>
      <c r="B2790" t="s">
        <v>8219</v>
      </c>
    </row>
    <row r="2791" spans="1:2" x14ac:dyDescent="0.3">
      <c r="A2791">
        <v>3000</v>
      </c>
      <c r="B2791" t="s">
        <v>8219</v>
      </c>
    </row>
    <row r="2792" spans="1:2" x14ac:dyDescent="0.3">
      <c r="A2792">
        <v>3000</v>
      </c>
      <c r="B2792" t="s">
        <v>8219</v>
      </c>
    </row>
    <row r="2793" spans="1:2" x14ac:dyDescent="0.3">
      <c r="A2793">
        <v>2000</v>
      </c>
      <c r="B2793" t="s">
        <v>8219</v>
      </c>
    </row>
    <row r="2794" spans="1:2" x14ac:dyDescent="0.3">
      <c r="A2794">
        <v>2000</v>
      </c>
      <c r="B2794" t="s">
        <v>8219</v>
      </c>
    </row>
    <row r="2795" spans="1:2" x14ac:dyDescent="0.3">
      <c r="A2795">
        <v>10000</v>
      </c>
      <c r="B2795" t="s">
        <v>8219</v>
      </c>
    </row>
    <row r="2796" spans="1:2" x14ac:dyDescent="0.3">
      <c r="A2796">
        <v>50</v>
      </c>
      <c r="B2796" t="s">
        <v>8219</v>
      </c>
    </row>
    <row r="2797" spans="1:2" x14ac:dyDescent="0.3">
      <c r="A2797">
        <v>700</v>
      </c>
      <c r="B2797" t="s">
        <v>8219</v>
      </c>
    </row>
    <row r="2798" spans="1:2" x14ac:dyDescent="0.3">
      <c r="A2798">
        <v>800</v>
      </c>
      <c r="B2798" t="s">
        <v>8219</v>
      </c>
    </row>
    <row r="2799" spans="1:2" x14ac:dyDescent="0.3">
      <c r="A2799">
        <v>8000</v>
      </c>
      <c r="B2799" t="s">
        <v>8219</v>
      </c>
    </row>
    <row r="2800" spans="1:2" x14ac:dyDescent="0.3">
      <c r="A2800">
        <v>5000</v>
      </c>
      <c r="B2800" t="s">
        <v>8219</v>
      </c>
    </row>
    <row r="2801" spans="1:2" x14ac:dyDescent="0.3">
      <c r="A2801">
        <v>5000</v>
      </c>
      <c r="B2801" t="s">
        <v>8219</v>
      </c>
    </row>
    <row r="2802" spans="1:2" x14ac:dyDescent="0.3">
      <c r="A2802">
        <v>1000</v>
      </c>
      <c r="B2802" t="s">
        <v>8219</v>
      </c>
    </row>
    <row r="2803" spans="1:2" x14ac:dyDescent="0.3">
      <c r="A2803">
        <v>500</v>
      </c>
      <c r="B2803" t="s">
        <v>8219</v>
      </c>
    </row>
    <row r="2804" spans="1:2" x14ac:dyDescent="0.3">
      <c r="A2804">
        <v>3000</v>
      </c>
      <c r="B2804" t="s">
        <v>8219</v>
      </c>
    </row>
    <row r="2805" spans="1:2" x14ac:dyDescent="0.3">
      <c r="A2805">
        <v>10000</v>
      </c>
      <c r="B2805" t="s">
        <v>8219</v>
      </c>
    </row>
    <row r="2806" spans="1:2" x14ac:dyDescent="0.3">
      <c r="A2806">
        <v>1000</v>
      </c>
      <c r="B2806" t="s">
        <v>8219</v>
      </c>
    </row>
    <row r="2807" spans="1:2" x14ac:dyDescent="0.3">
      <c r="A2807">
        <v>400</v>
      </c>
      <c r="B2807" t="s">
        <v>8219</v>
      </c>
    </row>
    <row r="2808" spans="1:2" x14ac:dyDescent="0.3">
      <c r="A2808">
        <v>3000</v>
      </c>
      <c r="B2808" t="s">
        <v>8219</v>
      </c>
    </row>
    <row r="2809" spans="1:2" x14ac:dyDescent="0.3">
      <c r="A2809">
        <v>5000</v>
      </c>
      <c r="B2809" t="s">
        <v>8219</v>
      </c>
    </row>
    <row r="2810" spans="1:2" x14ac:dyDescent="0.3">
      <c r="A2810">
        <v>4500</v>
      </c>
      <c r="B2810" t="s">
        <v>8219</v>
      </c>
    </row>
    <row r="2811" spans="1:2" x14ac:dyDescent="0.3">
      <c r="A2811">
        <v>2500</v>
      </c>
      <c r="B2811" t="s">
        <v>8219</v>
      </c>
    </row>
    <row r="2812" spans="1:2" x14ac:dyDescent="0.3">
      <c r="A2812">
        <v>2500</v>
      </c>
      <c r="B2812" t="s">
        <v>8219</v>
      </c>
    </row>
    <row r="2813" spans="1:2" x14ac:dyDescent="0.3">
      <c r="A2813">
        <v>10000</v>
      </c>
      <c r="B2813" t="s">
        <v>8219</v>
      </c>
    </row>
    <row r="2814" spans="1:2" x14ac:dyDescent="0.3">
      <c r="A2814">
        <v>5000</v>
      </c>
      <c r="B2814" t="s">
        <v>8219</v>
      </c>
    </row>
    <row r="2815" spans="1:2" x14ac:dyDescent="0.3">
      <c r="A2815">
        <v>2800</v>
      </c>
      <c r="B2815" t="s">
        <v>8219</v>
      </c>
    </row>
    <row r="2816" spans="1:2" x14ac:dyDescent="0.3">
      <c r="A2816">
        <v>1500</v>
      </c>
      <c r="B2816" t="s">
        <v>8219</v>
      </c>
    </row>
    <row r="2817" spans="1:2" x14ac:dyDescent="0.3">
      <c r="A2817">
        <v>250</v>
      </c>
      <c r="B2817" t="s">
        <v>8219</v>
      </c>
    </row>
    <row r="2818" spans="1:2" x14ac:dyDescent="0.3">
      <c r="A2818">
        <v>3000</v>
      </c>
      <c r="B2818" t="s">
        <v>8219</v>
      </c>
    </row>
    <row r="2819" spans="1:2" x14ac:dyDescent="0.3">
      <c r="A2819">
        <v>600</v>
      </c>
      <c r="B2819" t="s">
        <v>8219</v>
      </c>
    </row>
    <row r="2820" spans="1:2" x14ac:dyDescent="0.3">
      <c r="A2820">
        <v>10000</v>
      </c>
      <c r="B2820" t="s">
        <v>8219</v>
      </c>
    </row>
    <row r="2821" spans="1:2" x14ac:dyDescent="0.3">
      <c r="A2821">
        <v>5000</v>
      </c>
      <c r="B2821" t="s">
        <v>8219</v>
      </c>
    </row>
    <row r="2822" spans="1:2" x14ac:dyDescent="0.3">
      <c r="A2822">
        <v>200</v>
      </c>
      <c r="B2822" t="s">
        <v>8219</v>
      </c>
    </row>
    <row r="2823" spans="1:2" x14ac:dyDescent="0.3">
      <c r="A2823">
        <v>1000</v>
      </c>
      <c r="B2823" t="s">
        <v>8219</v>
      </c>
    </row>
    <row r="2824" spans="1:2" x14ac:dyDescent="0.3">
      <c r="A2824">
        <v>6000</v>
      </c>
      <c r="B2824" t="s">
        <v>8219</v>
      </c>
    </row>
    <row r="2825" spans="1:2" x14ac:dyDescent="0.3">
      <c r="A2825">
        <v>100</v>
      </c>
      <c r="B2825" t="s">
        <v>8219</v>
      </c>
    </row>
    <row r="2826" spans="1:2" x14ac:dyDescent="0.3">
      <c r="A2826">
        <v>650</v>
      </c>
      <c r="B2826" t="s">
        <v>8219</v>
      </c>
    </row>
    <row r="2827" spans="1:2" x14ac:dyDescent="0.3">
      <c r="A2827">
        <v>3000</v>
      </c>
      <c r="B2827" t="s">
        <v>8219</v>
      </c>
    </row>
    <row r="2828" spans="1:2" x14ac:dyDescent="0.3">
      <c r="A2828">
        <v>2000</v>
      </c>
      <c r="B2828" t="s">
        <v>8219</v>
      </c>
    </row>
    <row r="2829" spans="1:2" x14ac:dyDescent="0.3">
      <c r="A2829">
        <v>2000</v>
      </c>
      <c r="B2829" t="s">
        <v>8219</v>
      </c>
    </row>
    <row r="2830" spans="1:2" x14ac:dyDescent="0.3">
      <c r="A2830">
        <v>9500</v>
      </c>
      <c r="B2830" t="s">
        <v>8219</v>
      </c>
    </row>
    <row r="2831" spans="1:2" x14ac:dyDescent="0.3">
      <c r="A2831">
        <v>2500</v>
      </c>
      <c r="B2831" t="s">
        <v>8219</v>
      </c>
    </row>
    <row r="2832" spans="1:2" x14ac:dyDescent="0.3">
      <c r="A2832">
        <v>3000</v>
      </c>
      <c r="B2832" t="s">
        <v>8219</v>
      </c>
    </row>
    <row r="2833" spans="1:2" x14ac:dyDescent="0.3">
      <c r="A2833">
        <v>3000</v>
      </c>
      <c r="B2833" t="s">
        <v>8219</v>
      </c>
    </row>
    <row r="2834" spans="1:2" x14ac:dyDescent="0.3">
      <c r="A2834">
        <v>2500</v>
      </c>
      <c r="B2834" t="s">
        <v>8219</v>
      </c>
    </row>
    <row r="2835" spans="1:2" x14ac:dyDescent="0.3">
      <c r="A2835">
        <v>2700</v>
      </c>
      <c r="B2835" t="s">
        <v>8219</v>
      </c>
    </row>
    <row r="2836" spans="1:2" x14ac:dyDescent="0.3">
      <c r="A2836">
        <v>800</v>
      </c>
      <c r="B2836" t="s">
        <v>8219</v>
      </c>
    </row>
    <row r="2837" spans="1:2" x14ac:dyDescent="0.3">
      <c r="A2837">
        <v>1000</v>
      </c>
      <c r="B2837" t="s">
        <v>8219</v>
      </c>
    </row>
    <row r="2838" spans="1:2" x14ac:dyDescent="0.3">
      <c r="A2838">
        <v>450</v>
      </c>
      <c r="B2838" t="s">
        <v>8219</v>
      </c>
    </row>
    <row r="2839" spans="1:2" x14ac:dyDescent="0.3">
      <c r="A2839">
        <v>850</v>
      </c>
      <c r="B2839" t="s">
        <v>8219</v>
      </c>
    </row>
    <row r="2840" spans="1:2" x14ac:dyDescent="0.3">
      <c r="A2840">
        <v>2000</v>
      </c>
      <c r="B2840" t="s">
        <v>8219</v>
      </c>
    </row>
    <row r="2841" spans="1:2" x14ac:dyDescent="0.3">
      <c r="A2841">
        <v>3500</v>
      </c>
      <c r="B2841" t="s">
        <v>8219</v>
      </c>
    </row>
    <row r="2842" spans="1:2" x14ac:dyDescent="0.3">
      <c r="A2842">
        <v>2500</v>
      </c>
      <c r="B2842" t="s">
        <v>8219</v>
      </c>
    </row>
    <row r="2843" spans="1:2" x14ac:dyDescent="0.3">
      <c r="A2843">
        <v>1000</v>
      </c>
      <c r="B2843" t="s">
        <v>8221</v>
      </c>
    </row>
    <row r="2844" spans="1:2" x14ac:dyDescent="0.3">
      <c r="A2844">
        <v>1500</v>
      </c>
      <c r="B2844" t="s">
        <v>8221</v>
      </c>
    </row>
    <row r="2845" spans="1:2" x14ac:dyDescent="0.3">
      <c r="A2845">
        <v>1200</v>
      </c>
      <c r="B2845" t="s">
        <v>8221</v>
      </c>
    </row>
    <row r="2846" spans="1:2" x14ac:dyDescent="0.3">
      <c r="A2846">
        <v>550</v>
      </c>
      <c r="B2846" t="s">
        <v>8221</v>
      </c>
    </row>
    <row r="2847" spans="1:2" x14ac:dyDescent="0.3">
      <c r="A2847">
        <v>7500</v>
      </c>
      <c r="B2847" t="s">
        <v>8221</v>
      </c>
    </row>
    <row r="2848" spans="1:2" x14ac:dyDescent="0.3">
      <c r="A2848">
        <v>8000</v>
      </c>
      <c r="B2848" t="s">
        <v>8221</v>
      </c>
    </row>
    <row r="2849" spans="1:2" x14ac:dyDescent="0.3">
      <c r="A2849">
        <v>2000</v>
      </c>
      <c r="B2849" t="s">
        <v>8221</v>
      </c>
    </row>
    <row r="2850" spans="1:2" x14ac:dyDescent="0.3">
      <c r="A2850">
        <v>35000</v>
      </c>
      <c r="B2850" t="s">
        <v>8221</v>
      </c>
    </row>
    <row r="2851" spans="1:2" x14ac:dyDescent="0.3">
      <c r="A2851">
        <v>500</v>
      </c>
      <c r="B2851" t="s">
        <v>8221</v>
      </c>
    </row>
    <row r="2852" spans="1:2" x14ac:dyDescent="0.3">
      <c r="A2852">
        <v>8000</v>
      </c>
      <c r="B2852" t="s">
        <v>8221</v>
      </c>
    </row>
    <row r="2853" spans="1:2" x14ac:dyDescent="0.3">
      <c r="A2853">
        <v>4500</v>
      </c>
      <c r="B2853" t="s">
        <v>8221</v>
      </c>
    </row>
    <row r="2854" spans="1:2" x14ac:dyDescent="0.3">
      <c r="A2854">
        <v>5000</v>
      </c>
      <c r="B2854" t="s">
        <v>8221</v>
      </c>
    </row>
    <row r="2855" spans="1:2" x14ac:dyDescent="0.3">
      <c r="A2855">
        <v>9500</v>
      </c>
      <c r="B2855" t="s">
        <v>8221</v>
      </c>
    </row>
    <row r="2856" spans="1:2" x14ac:dyDescent="0.3">
      <c r="A2856">
        <v>1000</v>
      </c>
      <c r="B2856" t="s">
        <v>8221</v>
      </c>
    </row>
    <row r="2857" spans="1:2" x14ac:dyDescent="0.3">
      <c r="A2857">
        <v>600</v>
      </c>
      <c r="B2857" t="s">
        <v>8221</v>
      </c>
    </row>
    <row r="2858" spans="1:2" x14ac:dyDescent="0.3">
      <c r="A2858">
        <v>3000</v>
      </c>
      <c r="B2858" t="s">
        <v>8221</v>
      </c>
    </row>
    <row r="2859" spans="1:2" x14ac:dyDescent="0.3">
      <c r="A2859">
        <v>38000</v>
      </c>
      <c r="B2859" t="s">
        <v>8221</v>
      </c>
    </row>
    <row r="2860" spans="1:2" x14ac:dyDescent="0.3">
      <c r="A2860">
        <v>1000</v>
      </c>
      <c r="B2860" t="s">
        <v>8221</v>
      </c>
    </row>
    <row r="2861" spans="1:2" x14ac:dyDescent="0.3">
      <c r="A2861">
        <v>2000</v>
      </c>
      <c r="B2861" t="s">
        <v>8221</v>
      </c>
    </row>
    <row r="2862" spans="1:2" x14ac:dyDescent="0.3">
      <c r="A2862">
        <v>4000</v>
      </c>
      <c r="B2862" t="s">
        <v>8221</v>
      </c>
    </row>
    <row r="2863" spans="1:2" x14ac:dyDescent="0.3">
      <c r="A2863">
        <v>250</v>
      </c>
      <c r="B2863" t="s">
        <v>8221</v>
      </c>
    </row>
    <row r="2864" spans="1:2" x14ac:dyDescent="0.3">
      <c r="A2864">
        <v>12700</v>
      </c>
      <c r="B2864" t="s">
        <v>8221</v>
      </c>
    </row>
    <row r="2865" spans="1:2" x14ac:dyDescent="0.3">
      <c r="A2865">
        <v>50000</v>
      </c>
      <c r="B2865" t="s">
        <v>8221</v>
      </c>
    </row>
    <row r="2866" spans="1:2" x14ac:dyDescent="0.3">
      <c r="A2866">
        <v>2500</v>
      </c>
      <c r="B2866" t="s">
        <v>8221</v>
      </c>
    </row>
    <row r="2867" spans="1:2" x14ac:dyDescent="0.3">
      <c r="A2867">
        <v>2888</v>
      </c>
      <c r="B2867" t="s">
        <v>8221</v>
      </c>
    </row>
    <row r="2868" spans="1:2" x14ac:dyDescent="0.3">
      <c r="A2868">
        <v>5000</v>
      </c>
      <c r="B2868" t="s">
        <v>8221</v>
      </c>
    </row>
    <row r="2869" spans="1:2" x14ac:dyDescent="0.3">
      <c r="A2869">
        <v>2500</v>
      </c>
      <c r="B2869" t="s">
        <v>8221</v>
      </c>
    </row>
    <row r="2870" spans="1:2" x14ac:dyDescent="0.3">
      <c r="A2870">
        <v>15000</v>
      </c>
      <c r="B2870" t="s">
        <v>8221</v>
      </c>
    </row>
    <row r="2871" spans="1:2" x14ac:dyDescent="0.3">
      <c r="A2871">
        <v>20000</v>
      </c>
      <c r="B2871" t="s">
        <v>8221</v>
      </c>
    </row>
    <row r="2872" spans="1:2" x14ac:dyDescent="0.3">
      <c r="A2872">
        <v>5000</v>
      </c>
      <c r="B2872" t="s">
        <v>8221</v>
      </c>
    </row>
    <row r="2873" spans="1:2" x14ac:dyDescent="0.3">
      <c r="A2873">
        <v>10000</v>
      </c>
      <c r="B2873" t="s">
        <v>8221</v>
      </c>
    </row>
    <row r="2874" spans="1:2" x14ac:dyDescent="0.3">
      <c r="A2874">
        <v>3000</v>
      </c>
      <c r="B2874" t="s">
        <v>8221</v>
      </c>
    </row>
    <row r="2875" spans="1:2" x14ac:dyDescent="0.3">
      <c r="A2875">
        <v>2500</v>
      </c>
      <c r="B2875" t="s">
        <v>8221</v>
      </c>
    </row>
    <row r="2876" spans="1:2" x14ac:dyDescent="0.3">
      <c r="A2876">
        <v>5000</v>
      </c>
      <c r="B2876" t="s">
        <v>8221</v>
      </c>
    </row>
    <row r="2877" spans="1:2" x14ac:dyDescent="0.3">
      <c r="A2877">
        <v>20000</v>
      </c>
      <c r="B2877" t="s">
        <v>8221</v>
      </c>
    </row>
    <row r="2878" spans="1:2" x14ac:dyDescent="0.3">
      <c r="A2878">
        <v>150000</v>
      </c>
      <c r="B2878" t="s">
        <v>8221</v>
      </c>
    </row>
    <row r="2879" spans="1:2" x14ac:dyDescent="0.3">
      <c r="A2879">
        <v>6000</v>
      </c>
      <c r="B2879" t="s">
        <v>8221</v>
      </c>
    </row>
    <row r="2880" spans="1:2" x14ac:dyDescent="0.3">
      <c r="A2880">
        <v>3000</v>
      </c>
      <c r="B2880" t="s">
        <v>8221</v>
      </c>
    </row>
    <row r="2881" spans="1:2" x14ac:dyDescent="0.3">
      <c r="A2881">
        <v>11200</v>
      </c>
      <c r="B2881" t="s">
        <v>8221</v>
      </c>
    </row>
    <row r="2882" spans="1:2" x14ac:dyDescent="0.3">
      <c r="A2882">
        <v>12000</v>
      </c>
      <c r="B2882" t="s">
        <v>8221</v>
      </c>
    </row>
    <row r="2883" spans="1:2" x14ac:dyDescent="0.3">
      <c r="A2883">
        <v>5500</v>
      </c>
      <c r="B2883" t="s">
        <v>8221</v>
      </c>
    </row>
    <row r="2884" spans="1:2" x14ac:dyDescent="0.3">
      <c r="A2884">
        <v>750</v>
      </c>
      <c r="B2884" t="s">
        <v>8221</v>
      </c>
    </row>
    <row r="2885" spans="1:2" x14ac:dyDescent="0.3">
      <c r="A2885">
        <v>10000</v>
      </c>
      <c r="B2885" t="s">
        <v>8221</v>
      </c>
    </row>
    <row r="2886" spans="1:2" x14ac:dyDescent="0.3">
      <c r="A2886">
        <v>45000</v>
      </c>
      <c r="B2886" t="s">
        <v>8221</v>
      </c>
    </row>
    <row r="2887" spans="1:2" x14ac:dyDescent="0.3">
      <c r="A2887">
        <v>400</v>
      </c>
      <c r="B2887" t="s">
        <v>8221</v>
      </c>
    </row>
    <row r="2888" spans="1:2" x14ac:dyDescent="0.3">
      <c r="A2888">
        <v>200</v>
      </c>
      <c r="B2888" t="s">
        <v>8221</v>
      </c>
    </row>
    <row r="2889" spans="1:2" x14ac:dyDescent="0.3">
      <c r="A2889">
        <v>3000</v>
      </c>
      <c r="B2889" t="s">
        <v>8221</v>
      </c>
    </row>
    <row r="2890" spans="1:2" x14ac:dyDescent="0.3">
      <c r="A2890">
        <v>30000</v>
      </c>
      <c r="B2890" t="s">
        <v>8221</v>
      </c>
    </row>
    <row r="2891" spans="1:2" x14ac:dyDescent="0.3">
      <c r="A2891">
        <v>3000</v>
      </c>
      <c r="B2891" t="s">
        <v>8221</v>
      </c>
    </row>
    <row r="2892" spans="1:2" x14ac:dyDescent="0.3">
      <c r="A2892">
        <v>2000</v>
      </c>
      <c r="B2892" t="s">
        <v>8221</v>
      </c>
    </row>
    <row r="2893" spans="1:2" x14ac:dyDescent="0.3">
      <c r="A2893">
        <v>10000</v>
      </c>
      <c r="B2893" t="s">
        <v>8221</v>
      </c>
    </row>
    <row r="2894" spans="1:2" x14ac:dyDescent="0.3">
      <c r="A2894">
        <v>5500</v>
      </c>
      <c r="B2894" t="s">
        <v>8221</v>
      </c>
    </row>
    <row r="2895" spans="1:2" x14ac:dyDescent="0.3">
      <c r="A2895">
        <v>5000</v>
      </c>
      <c r="B2895" t="s">
        <v>8221</v>
      </c>
    </row>
    <row r="2896" spans="1:2" x14ac:dyDescent="0.3">
      <c r="A2896">
        <v>50000</v>
      </c>
      <c r="B2896" t="s">
        <v>8221</v>
      </c>
    </row>
    <row r="2897" spans="1:2" x14ac:dyDescent="0.3">
      <c r="A2897">
        <v>500</v>
      </c>
      <c r="B2897" t="s">
        <v>8221</v>
      </c>
    </row>
    <row r="2898" spans="1:2" x14ac:dyDescent="0.3">
      <c r="A2898">
        <v>3000</v>
      </c>
      <c r="B2898" t="s">
        <v>8221</v>
      </c>
    </row>
    <row r="2899" spans="1:2" x14ac:dyDescent="0.3">
      <c r="A2899">
        <v>12000</v>
      </c>
      <c r="B2899" t="s">
        <v>8221</v>
      </c>
    </row>
    <row r="2900" spans="1:2" x14ac:dyDescent="0.3">
      <c r="A2900">
        <v>7500</v>
      </c>
      <c r="B2900" t="s">
        <v>8221</v>
      </c>
    </row>
    <row r="2901" spans="1:2" x14ac:dyDescent="0.3">
      <c r="A2901">
        <v>10000</v>
      </c>
      <c r="B2901" t="s">
        <v>8221</v>
      </c>
    </row>
    <row r="2902" spans="1:2" x14ac:dyDescent="0.3">
      <c r="A2902">
        <v>5500</v>
      </c>
      <c r="B2902" t="s">
        <v>8221</v>
      </c>
    </row>
    <row r="2903" spans="1:2" x14ac:dyDescent="0.3">
      <c r="A2903">
        <v>750</v>
      </c>
      <c r="B2903" t="s">
        <v>8221</v>
      </c>
    </row>
    <row r="2904" spans="1:2" x14ac:dyDescent="0.3">
      <c r="A2904">
        <v>150000</v>
      </c>
      <c r="B2904" t="s">
        <v>8221</v>
      </c>
    </row>
    <row r="2905" spans="1:2" x14ac:dyDescent="0.3">
      <c r="A2905">
        <v>5000</v>
      </c>
      <c r="B2905" t="s">
        <v>8221</v>
      </c>
    </row>
    <row r="2906" spans="1:2" x14ac:dyDescent="0.3">
      <c r="A2906">
        <v>1500</v>
      </c>
      <c r="B2906" t="s">
        <v>8221</v>
      </c>
    </row>
    <row r="2907" spans="1:2" x14ac:dyDescent="0.3">
      <c r="A2907">
        <v>3500</v>
      </c>
      <c r="B2907" t="s">
        <v>8221</v>
      </c>
    </row>
    <row r="2908" spans="1:2" x14ac:dyDescent="0.3">
      <c r="A2908">
        <v>6000</v>
      </c>
      <c r="B2908" t="s">
        <v>8221</v>
      </c>
    </row>
    <row r="2909" spans="1:2" x14ac:dyDescent="0.3">
      <c r="A2909">
        <v>2500</v>
      </c>
      <c r="B2909" t="s">
        <v>8221</v>
      </c>
    </row>
    <row r="2910" spans="1:2" x14ac:dyDescent="0.3">
      <c r="A2910">
        <v>9600</v>
      </c>
      <c r="B2910" t="s">
        <v>8221</v>
      </c>
    </row>
    <row r="2911" spans="1:2" x14ac:dyDescent="0.3">
      <c r="A2911">
        <v>180000</v>
      </c>
      <c r="B2911" t="s">
        <v>8221</v>
      </c>
    </row>
    <row r="2912" spans="1:2" x14ac:dyDescent="0.3">
      <c r="A2912">
        <v>30000</v>
      </c>
      <c r="B2912" t="s">
        <v>8221</v>
      </c>
    </row>
    <row r="2913" spans="1:2" x14ac:dyDescent="0.3">
      <c r="A2913">
        <v>1800</v>
      </c>
      <c r="B2913" t="s">
        <v>8221</v>
      </c>
    </row>
    <row r="2914" spans="1:2" x14ac:dyDescent="0.3">
      <c r="A2914">
        <v>14440</v>
      </c>
      <c r="B2914" t="s">
        <v>8221</v>
      </c>
    </row>
    <row r="2915" spans="1:2" x14ac:dyDescent="0.3">
      <c r="A2915">
        <v>10000</v>
      </c>
      <c r="B2915" t="s">
        <v>8221</v>
      </c>
    </row>
    <row r="2916" spans="1:2" x14ac:dyDescent="0.3">
      <c r="A2916">
        <v>25000</v>
      </c>
      <c r="B2916" t="s">
        <v>8221</v>
      </c>
    </row>
    <row r="2917" spans="1:2" x14ac:dyDescent="0.3">
      <c r="A2917">
        <v>1000</v>
      </c>
      <c r="B2917" t="s">
        <v>8221</v>
      </c>
    </row>
    <row r="2918" spans="1:2" x14ac:dyDescent="0.3">
      <c r="A2918">
        <v>1850</v>
      </c>
      <c r="B2918" t="s">
        <v>8221</v>
      </c>
    </row>
    <row r="2919" spans="1:2" x14ac:dyDescent="0.3">
      <c r="A2919">
        <v>2000</v>
      </c>
      <c r="B2919" t="s">
        <v>8221</v>
      </c>
    </row>
    <row r="2920" spans="1:2" x14ac:dyDescent="0.3">
      <c r="A2920">
        <v>5000</v>
      </c>
      <c r="B2920" t="s">
        <v>8221</v>
      </c>
    </row>
    <row r="2921" spans="1:2" x14ac:dyDescent="0.3">
      <c r="A2921">
        <v>600</v>
      </c>
      <c r="B2921" t="s">
        <v>8221</v>
      </c>
    </row>
    <row r="2922" spans="1:2" x14ac:dyDescent="0.3">
      <c r="A2922">
        <v>2500</v>
      </c>
      <c r="B2922" t="s">
        <v>8221</v>
      </c>
    </row>
    <row r="2923" spans="1:2" x14ac:dyDescent="0.3">
      <c r="A2923">
        <v>100</v>
      </c>
      <c r="B2923" t="s">
        <v>8219</v>
      </c>
    </row>
    <row r="2924" spans="1:2" x14ac:dyDescent="0.3">
      <c r="A2924">
        <v>500</v>
      </c>
      <c r="B2924" t="s">
        <v>8219</v>
      </c>
    </row>
    <row r="2925" spans="1:2" x14ac:dyDescent="0.3">
      <c r="A2925">
        <v>300</v>
      </c>
      <c r="B2925" t="s">
        <v>8219</v>
      </c>
    </row>
    <row r="2926" spans="1:2" x14ac:dyDescent="0.3">
      <c r="A2926">
        <v>25000</v>
      </c>
      <c r="B2926" t="s">
        <v>8219</v>
      </c>
    </row>
    <row r="2927" spans="1:2" x14ac:dyDescent="0.3">
      <c r="A2927">
        <v>45000</v>
      </c>
      <c r="B2927" t="s">
        <v>8219</v>
      </c>
    </row>
    <row r="2928" spans="1:2" x14ac:dyDescent="0.3">
      <c r="A2928">
        <v>3000</v>
      </c>
      <c r="B2928" t="s">
        <v>8219</v>
      </c>
    </row>
    <row r="2929" spans="1:2" x14ac:dyDescent="0.3">
      <c r="A2929">
        <v>1800</v>
      </c>
      <c r="B2929" t="s">
        <v>8219</v>
      </c>
    </row>
    <row r="2930" spans="1:2" x14ac:dyDescent="0.3">
      <c r="A2930">
        <v>1000</v>
      </c>
      <c r="B2930" t="s">
        <v>8219</v>
      </c>
    </row>
    <row r="2931" spans="1:2" x14ac:dyDescent="0.3">
      <c r="A2931">
        <v>8000</v>
      </c>
      <c r="B2931" t="s">
        <v>8219</v>
      </c>
    </row>
    <row r="2932" spans="1:2" x14ac:dyDescent="0.3">
      <c r="A2932">
        <v>10000</v>
      </c>
      <c r="B2932" t="s">
        <v>8219</v>
      </c>
    </row>
    <row r="2933" spans="1:2" x14ac:dyDescent="0.3">
      <c r="A2933">
        <v>750</v>
      </c>
      <c r="B2933" t="s">
        <v>8219</v>
      </c>
    </row>
    <row r="2934" spans="1:2" x14ac:dyDescent="0.3">
      <c r="A2934">
        <v>3100</v>
      </c>
      <c r="B2934" t="s">
        <v>8219</v>
      </c>
    </row>
    <row r="2935" spans="1:2" x14ac:dyDescent="0.3">
      <c r="A2935">
        <v>2500</v>
      </c>
      <c r="B2935" t="s">
        <v>8219</v>
      </c>
    </row>
    <row r="2936" spans="1:2" x14ac:dyDescent="0.3">
      <c r="A2936">
        <v>2500</v>
      </c>
      <c r="B2936" t="s">
        <v>8219</v>
      </c>
    </row>
    <row r="2937" spans="1:2" x14ac:dyDescent="0.3">
      <c r="A2937">
        <v>3500</v>
      </c>
      <c r="B2937" t="s">
        <v>8219</v>
      </c>
    </row>
    <row r="2938" spans="1:2" x14ac:dyDescent="0.3">
      <c r="A2938">
        <v>1000</v>
      </c>
      <c r="B2938" t="s">
        <v>8219</v>
      </c>
    </row>
    <row r="2939" spans="1:2" x14ac:dyDescent="0.3">
      <c r="A2939">
        <v>1500</v>
      </c>
      <c r="B2939" t="s">
        <v>8219</v>
      </c>
    </row>
    <row r="2940" spans="1:2" x14ac:dyDescent="0.3">
      <c r="A2940">
        <v>4000</v>
      </c>
      <c r="B2940" t="s">
        <v>8219</v>
      </c>
    </row>
    <row r="2941" spans="1:2" x14ac:dyDescent="0.3">
      <c r="A2941">
        <v>8000</v>
      </c>
      <c r="B2941" t="s">
        <v>8219</v>
      </c>
    </row>
    <row r="2942" spans="1:2" x14ac:dyDescent="0.3">
      <c r="A2942">
        <v>2500</v>
      </c>
      <c r="B2942" t="s">
        <v>8219</v>
      </c>
    </row>
    <row r="2943" spans="1:2" x14ac:dyDescent="0.3">
      <c r="A2943">
        <v>25000</v>
      </c>
      <c r="B2943" t="s">
        <v>8221</v>
      </c>
    </row>
    <row r="2944" spans="1:2" x14ac:dyDescent="0.3">
      <c r="A2944">
        <v>200000</v>
      </c>
      <c r="B2944" t="s">
        <v>8221</v>
      </c>
    </row>
    <row r="2945" spans="1:2" x14ac:dyDescent="0.3">
      <c r="A2945">
        <v>3000</v>
      </c>
      <c r="B2945" t="s">
        <v>8221</v>
      </c>
    </row>
    <row r="2946" spans="1:2" x14ac:dyDescent="0.3">
      <c r="A2946">
        <v>10000</v>
      </c>
      <c r="B2946" t="s">
        <v>8221</v>
      </c>
    </row>
    <row r="2947" spans="1:2" x14ac:dyDescent="0.3">
      <c r="A2947">
        <v>50000</v>
      </c>
      <c r="B2947" t="s">
        <v>8221</v>
      </c>
    </row>
    <row r="2948" spans="1:2" x14ac:dyDescent="0.3">
      <c r="A2948">
        <v>2000</v>
      </c>
      <c r="B2948" t="s">
        <v>8221</v>
      </c>
    </row>
    <row r="2949" spans="1:2" x14ac:dyDescent="0.3">
      <c r="A2949">
        <v>25000</v>
      </c>
      <c r="B2949" t="s">
        <v>8221</v>
      </c>
    </row>
    <row r="2950" spans="1:2" x14ac:dyDescent="0.3">
      <c r="A2950">
        <v>500000</v>
      </c>
      <c r="B2950" t="s">
        <v>8221</v>
      </c>
    </row>
    <row r="2951" spans="1:2" x14ac:dyDescent="0.3">
      <c r="A2951">
        <v>1000</v>
      </c>
      <c r="B2951" t="s">
        <v>8221</v>
      </c>
    </row>
    <row r="2952" spans="1:2" x14ac:dyDescent="0.3">
      <c r="A2952">
        <v>5000000</v>
      </c>
      <c r="B2952" t="s">
        <v>8221</v>
      </c>
    </row>
    <row r="2953" spans="1:2" x14ac:dyDescent="0.3">
      <c r="A2953">
        <v>50000</v>
      </c>
      <c r="B2953" t="s">
        <v>8220</v>
      </c>
    </row>
    <row r="2954" spans="1:2" x14ac:dyDescent="0.3">
      <c r="A2954">
        <v>20000</v>
      </c>
      <c r="B2954" t="s">
        <v>8220</v>
      </c>
    </row>
    <row r="2955" spans="1:2" x14ac:dyDescent="0.3">
      <c r="A2955">
        <v>400000</v>
      </c>
      <c r="B2955" t="s">
        <v>8220</v>
      </c>
    </row>
    <row r="2956" spans="1:2" x14ac:dyDescent="0.3">
      <c r="A2956">
        <v>15000</v>
      </c>
      <c r="B2956" t="s">
        <v>8220</v>
      </c>
    </row>
    <row r="2957" spans="1:2" x14ac:dyDescent="0.3">
      <c r="A2957">
        <v>1200</v>
      </c>
      <c r="B2957" t="s">
        <v>8220</v>
      </c>
    </row>
    <row r="2958" spans="1:2" x14ac:dyDescent="0.3">
      <c r="A2958">
        <v>7900</v>
      </c>
      <c r="B2958" t="s">
        <v>8220</v>
      </c>
    </row>
    <row r="2959" spans="1:2" x14ac:dyDescent="0.3">
      <c r="A2959">
        <v>15000</v>
      </c>
      <c r="B2959" t="s">
        <v>8220</v>
      </c>
    </row>
    <row r="2960" spans="1:2" x14ac:dyDescent="0.3">
      <c r="A2960">
        <v>80000</v>
      </c>
      <c r="B2960" t="s">
        <v>8220</v>
      </c>
    </row>
    <row r="2961" spans="1:2" x14ac:dyDescent="0.3">
      <c r="A2961">
        <v>10000</v>
      </c>
      <c r="B2961" t="s">
        <v>8220</v>
      </c>
    </row>
    <row r="2962" spans="1:2" x14ac:dyDescent="0.3">
      <c r="A2962">
        <v>30000000</v>
      </c>
      <c r="B2962" t="s">
        <v>8220</v>
      </c>
    </row>
    <row r="2963" spans="1:2" x14ac:dyDescent="0.3">
      <c r="A2963">
        <v>5000</v>
      </c>
      <c r="B2963" t="s">
        <v>8219</v>
      </c>
    </row>
    <row r="2964" spans="1:2" x14ac:dyDescent="0.3">
      <c r="A2964">
        <v>1000</v>
      </c>
      <c r="B2964" t="s">
        <v>8219</v>
      </c>
    </row>
    <row r="2965" spans="1:2" x14ac:dyDescent="0.3">
      <c r="A2965">
        <v>10000</v>
      </c>
      <c r="B2965" t="s">
        <v>8219</v>
      </c>
    </row>
    <row r="2966" spans="1:2" x14ac:dyDescent="0.3">
      <c r="A2966">
        <v>5000</v>
      </c>
      <c r="B2966" t="s">
        <v>8219</v>
      </c>
    </row>
    <row r="2967" spans="1:2" x14ac:dyDescent="0.3">
      <c r="A2967">
        <v>1500</v>
      </c>
      <c r="B2967" t="s">
        <v>8219</v>
      </c>
    </row>
    <row r="2968" spans="1:2" x14ac:dyDescent="0.3">
      <c r="A2968">
        <v>10000</v>
      </c>
      <c r="B2968" t="s">
        <v>8219</v>
      </c>
    </row>
    <row r="2969" spans="1:2" x14ac:dyDescent="0.3">
      <c r="A2969">
        <v>5000</v>
      </c>
      <c r="B2969" t="s">
        <v>8219</v>
      </c>
    </row>
    <row r="2970" spans="1:2" x14ac:dyDescent="0.3">
      <c r="A2970">
        <v>3500</v>
      </c>
      <c r="B2970" t="s">
        <v>8219</v>
      </c>
    </row>
    <row r="2971" spans="1:2" x14ac:dyDescent="0.3">
      <c r="A2971">
        <v>1000</v>
      </c>
      <c r="B2971" t="s">
        <v>8219</v>
      </c>
    </row>
    <row r="2972" spans="1:2" x14ac:dyDescent="0.3">
      <c r="A2972">
        <v>6000</v>
      </c>
      <c r="B2972" t="s">
        <v>8219</v>
      </c>
    </row>
    <row r="2973" spans="1:2" x14ac:dyDescent="0.3">
      <c r="A2973">
        <v>3200</v>
      </c>
      <c r="B2973" t="s">
        <v>8219</v>
      </c>
    </row>
    <row r="2974" spans="1:2" x14ac:dyDescent="0.3">
      <c r="A2974">
        <v>2000</v>
      </c>
      <c r="B2974" t="s">
        <v>8219</v>
      </c>
    </row>
    <row r="2975" spans="1:2" x14ac:dyDescent="0.3">
      <c r="A2975">
        <v>5000</v>
      </c>
      <c r="B2975" t="s">
        <v>8219</v>
      </c>
    </row>
    <row r="2976" spans="1:2" x14ac:dyDescent="0.3">
      <c r="A2976">
        <v>5000</v>
      </c>
      <c r="B2976" t="s">
        <v>8219</v>
      </c>
    </row>
    <row r="2977" spans="1:2" x14ac:dyDescent="0.3">
      <c r="A2977">
        <v>8000</v>
      </c>
      <c r="B2977" t="s">
        <v>8219</v>
      </c>
    </row>
    <row r="2978" spans="1:2" x14ac:dyDescent="0.3">
      <c r="A2978">
        <v>70</v>
      </c>
      <c r="B2978" t="s">
        <v>8219</v>
      </c>
    </row>
    <row r="2979" spans="1:2" x14ac:dyDescent="0.3">
      <c r="A2979">
        <v>3000</v>
      </c>
      <c r="B2979" t="s">
        <v>8219</v>
      </c>
    </row>
    <row r="2980" spans="1:2" x14ac:dyDescent="0.3">
      <c r="A2980">
        <v>750</v>
      </c>
      <c r="B2980" t="s">
        <v>8219</v>
      </c>
    </row>
    <row r="2981" spans="1:2" x14ac:dyDescent="0.3">
      <c r="A2981">
        <v>5000</v>
      </c>
      <c r="B2981" t="s">
        <v>8219</v>
      </c>
    </row>
    <row r="2982" spans="1:2" x14ac:dyDescent="0.3">
      <c r="A2982">
        <v>3000</v>
      </c>
      <c r="B2982" t="s">
        <v>8219</v>
      </c>
    </row>
    <row r="2983" spans="1:2" x14ac:dyDescent="0.3">
      <c r="A2983">
        <v>4000</v>
      </c>
      <c r="B2983" t="s">
        <v>8219</v>
      </c>
    </row>
    <row r="2984" spans="1:2" x14ac:dyDescent="0.3">
      <c r="A2984">
        <v>5000</v>
      </c>
      <c r="B2984" t="s">
        <v>8219</v>
      </c>
    </row>
    <row r="2985" spans="1:2" x14ac:dyDescent="0.3">
      <c r="A2985">
        <v>116000</v>
      </c>
      <c r="B2985" t="s">
        <v>8219</v>
      </c>
    </row>
    <row r="2986" spans="1:2" x14ac:dyDescent="0.3">
      <c r="A2986">
        <v>25000</v>
      </c>
      <c r="B2986" t="s">
        <v>8219</v>
      </c>
    </row>
    <row r="2987" spans="1:2" x14ac:dyDescent="0.3">
      <c r="A2987">
        <v>10000</v>
      </c>
      <c r="B2987" t="s">
        <v>8219</v>
      </c>
    </row>
    <row r="2988" spans="1:2" x14ac:dyDescent="0.3">
      <c r="A2988">
        <v>2400</v>
      </c>
      <c r="B2988" t="s">
        <v>8219</v>
      </c>
    </row>
    <row r="2989" spans="1:2" x14ac:dyDescent="0.3">
      <c r="A2989">
        <v>25000</v>
      </c>
      <c r="B2989" t="s">
        <v>8219</v>
      </c>
    </row>
    <row r="2990" spans="1:2" x14ac:dyDescent="0.3">
      <c r="A2990">
        <v>1000</v>
      </c>
      <c r="B2990" t="s">
        <v>8219</v>
      </c>
    </row>
    <row r="2991" spans="1:2" x14ac:dyDescent="0.3">
      <c r="A2991">
        <v>20000</v>
      </c>
      <c r="B2991" t="s">
        <v>8219</v>
      </c>
    </row>
    <row r="2992" spans="1:2" x14ac:dyDescent="0.3">
      <c r="A2992">
        <v>10000</v>
      </c>
      <c r="B2992" t="s">
        <v>8219</v>
      </c>
    </row>
    <row r="2993" spans="1:2" x14ac:dyDescent="0.3">
      <c r="A2993">
        <v>8500</v>
      </c>
      <c r="B2993" t="s">
        <v>8219</v>
      </c>
    </row>
    <row r="2994" spans="1:2" x14ac:dyDescent="0.3">
      <c r="A2994">
        <v>3000</v>
      </c>
      <c r="B2994" t="s">
        <v>8219</v>
      </c>
    </row>
    <row r="2995" spans="1:2" x14ac:dyDescent="0.3">
      <c r="A2995">
        <v>1000</v>
      </c>
      <c r="B2995" t="s">
        <v>8219</v>
      </c>
    </row>
    <row r="2996" spans="1:2" x14ac:dyDescent="0.3">
      <c r="A2996">
        <v>300</v>
      </c>
      <c r="B2996" t="s">
        <v>8219</v>
      </c>
    </row>
    <row r="2997" spans="1:2" x14ac:dyDescent="0.3">
      <c r="A2997">
        <v>15000</v>
      </c>
      <c r="B2997" t="s">
        <v>8219</v>
      </c>
    </row>
    <row r="2998" spans="1:2" x14ac:dyDescent="0.3">
      <c r="A2998">
        <v>35000</v>
      </c>
      <c r="B2998" t="s">
        <v>8219</v>
      </c>
    </row>
    <row r="2999" spans="1:2" x14ac:dyDescent="0.3">
      <c r="A2999">
        <v>10000</v>
      </c>
      <c r="B2999" t="s">
        <v>8219</v>
      </c>
    </row>
    <row r="3000" spans="1:2" x14ac:dyDescent="0.3">
      <c r="A3000">
        <v>50000</v>
      </c>
      <c r="B3000" t="s">
        <v>8219</v>
      </c>
    </row>
    <row r="3001" spans="1:2" x14ac:dyDescent="0.3">
      <c r="A3001">
        <v>1350</v>
      </c>
      <c r="B3001" t="s">
        <v>8219</v>
      </c>
    </row>
    <row r="3002" spans="1:2" x14ac:dyDescent="0.3">
      <c r="A3002">
        <v>500</v>
      </c>
      <c r="B3002" t="s">
        <v>8219</v>
      </c>
    </row>
    <row r="3003" spans="1:2" x14ac:dyDescent="0.3">
      <c r="A3003">
        <v>7214</v>
      </c>
      <c r="B3003" t="s">
        <v>8219</v>
      </c>
    </row>
    <row r="3004" spans="1:2" x14ac:dyDescent="0.3">
      <c r="A3004">
        <v>7000</v>
      </c>
      <c r="B3004" t="s">
        <v>8219</v>
      </c>
    </row>
    <row r="3005" spans="1:2" x14ac:dyDescent="0.3">
      <c r="A3005">
        <v>3000</v>
      </c>
      <c r="B3005" t="s">
        <v>8219</v>
      </c>
    </row>
    <row r="3006" spans="1:2" x14ac:dyDescent="0.3">
      <c r="A3006">
        <v>40000</v>
      </c>
      <c r="B3006" t="s">
        <v>8219</v>
      </c>
    </row>
    <row r="3007" spans="1:2" x14ac:dyDescent="0.3">
      <c r="A3007">
        <v>10600</v>
      </c>
      <c r="B3007" t="s">
        <v>8219</v>
      </c>
    </row>
    <row r="3008" spans="1:2" x14ac:dyDescent="0.3">
      <c r="A3008">
        <v>8000</v>
      </c>
      <c r="B3008" t="s">
        <v>8219</v>
      </c>
    </row>
    <row r="3009" spans="1:2" x14ac:dyDescent="0.3">
      <c r="A3009">
        <v>600</v>
      </c>
      <c r="B3009" t="s">
        <v>8219</v>
      </c>
    </row>
    <row r="3010" spans="1:2" x14ac:dyDescent="0.3">
      <c r="A3010">
        <v>3000</v>
      </c>
      <c r="B3010" t="s">
        <v>8219</v>
      </c>
    </row>
    <row r="3011" spans="1:2" x14ac:dyDescent="0.3">
      <c r="A3011">
        <v>25000</v>
      </c>
      <c r="B3011" t="s">
        <v>8219</v>
      </c>
    </row>
    <row r="3012" spans="1:2" x14ac:dyDescent="0.3">
      <c r="A3012">
        <v>1500</v>
      </c>
      <c r="B3012" t="s">
        <v>8219</v>
      </c>
    </row>
    <row r="3013" spans="1:2" x14ac:dyDescent="0.3">
      <c r="A3013">
        <v>300</v>
      </c>
      <c r="B3013" t="s">
        <v>8219</v>
      </c>
    </row>
    <row r="3014" spans="1:2" x14ac:dyDescent="0.3">
      <c r="A3014">
        <v>4000</v>
      </c>
      <c r="B3014" t="s">
        <v>8219</v>
      </c>
    </row>
    <row r="3015" spans="1:2" x14ac:dyDescent="0.3">
      <c r="A3015">
        <v>10000</v>
      </c>
      <c r="B3015" t="s">
        <v>8219</v>
      </c>
    </row>
    <row r="3016" spans="1:2" x14ac:dyDescent="0.3">
      <c r="A3016">
        <v>25000</v>
      </c>
      <c r="B3016" t="s">
        <v>8219</v>
      </c>
    </row>
    <row r="3017" spans="1:2" x14ac:dyDescent="0.3">
      <c r="A3017">
        <v>3400</v>
      </c>
      <c r="B3017" t="s">
        <v>8219</v>
      </c>
    </row>
    <row r="3018" spans="1:2" x14ac:dyDescent="0.3">
      <c r="A3018">
        <v>8500</v>
      </c>
      <c r="B3018" t="s">
        <v>8219</v>
      </c>
    </row>
    <row r="3019" spans="1:2" x14ac:dyDescent="0.3">
      <c r="A3019">
        <v>22000</v>
      </c>
      <c r="B3019" t="s">
        <v>8219</v>
      </c>
    </row>
    <row r="3020" spans="1:2" x14ac:dyDescent="0.3">
      <c r="A3020">
        <v>4200</v>
      </c>
      <c r="B3020" t="s">
        <v>8219</v>
      </c>
    </row>
    <row r="3021" spans="1:2" x14ac:dyDescent="0.3">
      <c r="A3021">
        <v>15000</v>
      </c>
      <c r="B3021" t="s">
        <v>8219</v>
      </c>
    </row>
    <row r="3022" spans="1:2" x14ac:dyDescent="0.3">
      <c r="A3022">
        <v>7000</v>
      </c>
      <c r="B3022" t="s">
        <v>8219</v>
      </c>
    </row>
    <row r="3023" spans="1:2" x14ac:dyDescent="0.3">
      <c r="A3023">
        <v>4500</v>
      </c>
      <c r="B3023" t="s">
        <v>8219</v>
      </c>
    </row>
    <row r="3024" spans="1:2" x14ac:dyDescent="0.3">
      <c r="A3024">
        <v>10000</v>
      </c>
      <c r="B3024" t="s">
        <v>8219</v>
      </c>
    </row>
    <row r="3025" spans="1:2" x14ac:dyDescent="0.3">
      <c r="A3025">
        <v>700</v>
      </c>
      <c r="B3025" t="s">
        <v>8219</v>
      </c>
    </row>
    <row r="3026" spans="1:2" x14ac:dyDescent="0.3">
      <c r="A3026">
        <v>5000</v>
      </c>
      <c r="B3026" t="s">
        <v>8219</v>
      </c>
    </row>
    <row r="3027" spans="1:2" x14ac:dyDescent="0.3">
      <c r="A3027">
        <v>2500</v>
      </c>
      <c r="B3027" t="s">
        <v>8219</v>
      </c>
    </row>
    <row r="3028" spans="1:2" x14ac:dyDescent="0.3">
      <c r="A3028">
        <v>900</v>
      </c>
      <c r="B3028" t="s">
        <v>8219</v>
      </c>
    </row>
    <row r="3029" spans="1:2" x14ac:dyDescent="0.3">
      <c r="A3029">
        <v>40000</v>
      </c>
      <c r="B3029" t="s">
        <v>8219</v>
      </c>
    </row>
    <row r="3030" spans="1:2" x14ac:dyDescent="0.3">
      <c r="A3030">
        <v>5000</v>
      </c>
      <c r="B3030" t="s">
        <v>8219</v>
      </c>
    </row>
    <row r="3031" spans="1:2" x14ac:dyDescent="0.3">
      <c r="A3031">
        <v>30000</v>
      </c>
      <c r="B3031" t="s">
        <v>8219</v>
      </c>
    </row>
    <row r="3032" spans="1:2" x14ac:dyDescent="0.3">
      <c r="A3032">
        <v>1750</v>
      </c>
      <c r="B3032" t="s">
        <v>8219</v>
      </c>
    </row>
    <row r="3033" spans="1:2" x14ac:dyDescent="0.3">
      <c r="A3033">
        <v>1500</v>
      </c>
      <c r="B3033" t="s">
        <v>8219</v>
      </c>
    </row>
    <row r="3034" spans="1:2" x14ac:dyDescent="0.3">
      <c r="A3034">
        <v>1000</v>
      </c>
      <c r="B3034" t="s">
        <v>8219</v>
      </c>
    </row>
    <row r="3035" spans="1:2" x14ac:dyDescent="0.3">
      <c r="A3035">
        <v>3000</v>
      </c>
      <c r="B3035" t="s">
        <v>8219</v>
      </c>
    </row>
    <row r="3036" spans="1:2" x14ac:dyDescent="0.3">
      <c r="A3036">
        <v>100000</v>
      </c>
      <c r="B3036" t="s">
        <v>8219</v>
      </c>
    </row>
    <row r="3037" spans="1:2" x14ac:dyDescent="0.3">
      <c r="A3037">
        <v>25000</v>
      </c>
      <c r="B3037" t="s">
        <v>8219</v>
      </c>
    </row>
    <row r="3038" spans="1:2" x14ac:dyDescent="0.3">
      <c r="A3038">
        <v>25000</v>
      </c>
      <c r="B3038" t="s">
        <v>8219</v>
      </c>
    </row>
    <row r="3039" spans="1:2" x14ac:dyDescent="0.3">
      <c r="A3039">
        <v>500</v>
      </c>
      <c r="B3039" t="s">
        <v>8219</v>
      </c>
    </row>
    <row r="3040" spans="1:2" x14ac:dyDescent="0.3">
      <c r="A3040">
        <v>1000</v>
      </c>
      <c r="B3040" t="s">
        <v>8219</v>
      </c>
    </row>
    <row r="3041" spans="1:2" x14ac:dyDescent="0.3">
      <c r="A3041">
        <v>20000</v>
      </c>
      <c r="B3041" t="s">
        <v>8219</v>
      </c>
    </row>
    <row r="3042" spans="1:2" x14ac:dyDescent="0.3">
      <c r="A3042">
        <v>3000</v>
      </c>
      <c r="B3042" t="s">
        <v>8219</v>
      </c>
    </row>
    <row r="3043" spans="1:2" x14ac:dyDescent="0.3">
      <c r="A3043">
        <v>8300</v>
      </c>
      <c r="B3043" t="s">
        <v>8219</v>
      </c>
    </row>
    <row r="3044" spans="1:2" x14ac:dyDescent="0.3">
      <c r="A3044">
        <v>1500</v>
      </c>
      <c r="B3044" t="s">
        <v>8219</v>
      </c>
    </row>
    <row r="3045" spans="1:2" x14ac:dyDescent="0.3">
      <c r="A3045">
        <v>15000</v>
      </c>
      <c r="B3045" t="s">
        <v>8219</v>
      </c>
    </row>
    <row r="3046" spans="1:2" x14ac:dyDescent="0.3">
      <c r="A3046">
        <v>12000</v>
      </c>
      <c r="B3046" t="s">
        <v>8219</v>
      </c>
    </row>
    <row r="3047" spans="1:2" x14ac:dyDescent="0.3">
      <c r="A3047">
        <v>4000</v>
      </c>
      <c r="B3047" t="s">
        <v>8219</v>
      </c>
    </row>
    <row r="3048" spans="1:2" x14ac:dyDescent="0.3">
      <c r="A3048">
        <v>7900</v>
      </c>
      <c r="B3048" t="s">
        <v>8219</v>
      </c>
    </row>
    <row r="3049" spans="1:2" x14ac:dyDescent="0.3">
      <c r="A3049">
        <v>500</v>
      </c>
      <c r="B3049" t="s">
        <v>8219</v>
      </c>
    </row>
    <row r="3050" spans="1:2" x14ac:dyDescent="0.3">
      <c r="A3050">
        <v>5000</v>
      </c>
      <c r="B3050" t="s">
        <v>8219</v>
      </c>
    </row>
    <row r="3051" spans="1:2" x14ac:dyDescent="0.3">
      <c r="A3051">
        <v>3750</v>
      </c>
      <c r="B3051" t="s">
        <v>8219</v>
      </c>
    </row>
    <row r="3052" spans="1:2" x14ac:dyDescent="0.3">
      <c r="A3052">
        <v>600</v>
      </c>
      <c r="B3052" t="s">
        <v>8219</v>
      </c>
    </row>
    <row r="3053" spans="1:2" x14ac:dyDescent="0.3">
      <c r="A3053">
        <v>3500</v>
      </c>
      <c r="B3053" t="s">
        <v>8221</v>
      </c>
    </row>
    <row r="3054" spans="1:2" x14ac:dyDescent="0.3">
      <c r="A3054">
        <v>50000</v>
      </c>
      <c r="B3054" t="s">
        <v>8221</v>
      </c>
    </row>
    <row r="3055" spans="1:2" x14ac:dyDescent="0.3">
      <c r="A3055">
        <v>10000</v>
      </c>
      <c r="B3055" t="s">
        <v>8221</v>
      </c>
    </row>
    <row r="3056" spans="1:2" x14ac:dyDescent="0.3">
      <c r="A3056">
        <v>300</v>
      </c>
      <c r="B3056" t="s">
        <v>8221</v>
      </c>
    </row>
    <row r="3057" spans="1:2" x14ac:dyDescent="0.3">
      <c r="A3057">
        <v>20000</v>
      </c>
      <c r="B3057" t="s">
        <v>8221</v>
      </c>
    </row>
    <row r="3058" spans="1:2" x14ac:dyDescent="0.3">
      <c r="A3058">
        <v>25000</v>
      </c>
      <c r="B3058" t="s">
        <v>8221</v>
      </c>
    </row>
    <row r="3059" spans="1:2" x14ac:dyDescent="0.3">
      <c r="A3059">
        <v>50000</v>
      </c>
      <c r="B3059" t="s">
        <v>8221</v>
      </c>
    </row>
    <row r="3060" spans="1:2" x14ac:dyDescent="0.3">
      <c r="A3060">
        <v>18000</v>
      </c>
      <c r="B3060" t="s">
        <v>8221</v>
      </c>
    </row>
    <row r="3061" spans="1:2" x14ac:dyDescent="0.3">
      <c r="A3061">
        <v>15000</v>
      </c>
      <c r="B3061" t="s">
        <v>8221</v>
      </c>
    </row>
    <row r="3062" spans="1:2" x14ac:dyDescent="0.3">
      <c r="A3062">
        <v>220000</v>
      </c>
      <c r="B3062" t="s">
        <v>8221</v>
      </c>
    </row>
    <row r="3063" spans="1:2" x14ac:dyDescent="0.3">
      <c r="A3063">
        <v>1000000</v>
      </c>
      <c r="B3063" t="s">
        <v>8221</v>
      </c>
    </row>
    <row r="3064" spans="1:2" x14ac:dyDescent="0.3">
      <c r="A3064">
        <v>10000</v>
      </c>
      <c r="B3064" t="s">
        <v>8221</v>
      </c>
    </row>
    <row r="3065" spans="1:2" x14ac:dyDescent="0.3">
      <c r="A3065">
        <v>3000</v>
      </c>
      <c r="B3065" t="s">
        <v>8221</v>
      </c>
    </row>
    <row r="3066" spans="1:2" x14ac:dyDescent="0.3">
      <c r="A3066">
        <v>75000</v>
      </c>
      <c r="B3066" t="s">
        <v>8221</v>
      </c>
    </row>
    <row r="3067" spans="1:2" x14ac:dyDescent="0.3">
      <c r="A3067">
        <v>25000</v>
      </c>
      <c r="B3067" t="s">
        <v>8221</v>
      </c>
    </row>
    <row r="3068" spans="1:2" x14ac:dyDescent="0.3">
      <c r="A3068">
        <v>350000</v>
      </c>
      <c r="B3068" t="s">
        <v>8221</v>
      </c>
    </row>
    <row r="3069" spans="1:2" x14ac:dyDescent="0.3">
      <c r="A3069">
        <v>8000</v>
      </c>
      <c r="B3069" t="s">
        <v>8221</v>
      </c>
    </row>
    <row r="3070" spans="1:2" x14ac:dyDescent="0.3">
      <c r="A3070">
        <v>250000</v>
      </c>
      <c r="B3070" t="s">
        <v>8221</v>
      </c>
    </row>
    <row r="3071" spans="1:2" x14ac:dyDescent="0.3">
      <c r="A3071">
        <v>1000</v>
      </c>
      <c r="B3071" t="s">
        <v>8221</v>
      </c>
    </row>
    <row r="3072" spans="1:2" x14ac:dyDescent="0.3">
      <c r="A3072">
        <v>10000</v>
      </c>
      <c r="B3072" t="s">
        <v>8221</v>
      </c>
    </row>
    <row r="3073" spans="1:2" x14ac:dyDescent="0.3">
      <c r="A3073">
        <v>12000</v>
      </c>
      <c r="B3073" t="s">
        <v>8221</v>
      </c>
    </row>
    <row r="3074" spans="1:2" x14ac:dyDescent="0.3">
      <c r="A3074">
        <v>12000</v>
      </c>
      <c r="B3074" t="s">
        <v>8221</v>
      </c>
    </row>
    <row r="3075" spans="1:2" x14ac:dyDescent="0.3">
      <c r="A3075">
        <v>2800000</v>
      </c>
      <c r="B3075" t="s">
        <v>8221</v>
      </c>
    </row>
    <row r="3076" spans="1:2" x14ac:dyDescent="0.3">
      <c r="A3076">
        <v>25000</v>
      </c>
      <c r="B3076" t="s">
        <v>8221</v>
      </c>
    </row>
    <row r="3077" spans="1:2" x14ac:dyDescent="0.3">
      <c r="A3077">
        <v>15000</v>
      </c>
      <c r="B3077" t="s">
        <v>8221</v>
      </c>
    </row>
    <row r="3078" spans="1:2" x14ac:dyDescent="0.3">
      <c r="A3078">
        <v>10000</v>
      </c>
      <c r="B3078" t="s">
        <v>8221</v>
      </c>
    </row>
    <row r="3079" spans="1:2" x14ac:dyDescent="0.3">
      <c r="A3079">
        <v>22000</v>
      </c>
      <c r="B3079" t="s">
        <v>8221</v>
      </c>
    </row>
    <row r="3080" spans="1:2" x14ac:dyDescent="0.3">
      <c r="A3080">
        <v>60000</v>
      </c>
      <c r="B3080" t="s">
        <v>8221</v>
      </c>
    </row>
    <row r="3081" spans="1:2" x14ac:dyDescent="0.3">
      <c r="A3081">
        <v>1333666</v>
      </c>
      <c r="B3081" t="s">
        <v>8221</v>
      </c>
    </row>
    <row r="3082" spans="1:2" x14ac:dyDescent="0.3">
      <c r="A3082">
        <v>2000000</v>
      </c>
      <c r="B3082" t="s">
        <v>8221</v>
      </c>
    </row>
    <row r="3083" spans="1:2" x14ac:dyDescent="0.3">
      <c r="A3083">
        <v>1000000</v>
      </c>
      <c r="B3083" t="s">
        <v>8221</v>
      </c>
    </row>
    <row r="3084" spans="1:2" x14ac:dyDescent="0.3">
      <c r="A3084">
        <v>9000</v>
      </c>
      <c r="B3084" t="s">
        <v>8221</v>
      </c>
    </row>
    <row r="3085" spans="1:2" x14ac:dyDescent="0.3">
      <c r="A3085">
        <v>20000</v>
      </c>
      <c r="B3085" t="s">
        <v>8221</v>
      </c>
    </row>
    <row r="3086" spans="1:2" x14ac:dyDescent="0.3">
      <c r="A3086">
        <v>4059</v>
      </c>
      <c r="B3086" t="s">
        <v>8221</v>
      </c>
    </row>
    <row r="3087" spans="1:2" x14ac:dyDescent="0.3">
      <c r="A3087">
        <v>25000</v>
      </c>
      <c r="B3087" t="s">
        <v>8221</v>
      </c>
    </row>
    <row r="3088" spans="1:2" x14ac:dyDescent="0.3">
      <c r="A3088">
        <v>20000</v>
      </c>
      <c r="B3088" t="s">
        <v>8221</v>
      </c>
    </row>
    <row r="3089" spans="1:2" x14ac:dyDescent="0.3">
      <c r="A3089">
        <v>20000</v>
      </c>
      <c r="B3089" t="s">
        <v>8221</v>
      </c>
    </row>
    <row r="3090" spans="1:2" x14ac:dyDescent="0.3">
      <c r="A3090">
        <v>65000</v>
      </c>
      <c r="B3090" t="s">
        <v>8221</v>
      </c>
    </row>
    <row r="3091" spans="1:2" x14ac:dyDescent="0.3">
      <c r="A3091">
        <v>25000</v>
      </c>
      <c r="B3091" t="s">
        <v>8221</v>
      </c>
    </row>
    <row r="3092" spans="1:2" x14ac:dyDescent="0.3">
      <c r="A3092">
        <v>225000</v>
      </c>
      <c r="B3092" t="s">
        <v>8221</v>
      </c>
    </row>
    <row r="3093" spans="1:2" x14ac:dyDescent="0.3">
      <c r="A3093">
        <v>5000</v>
      </c>
      <c r="B3093" t="s">
        <v>8221</v>
      </c>
    </row>
    <row r="3094" spans="1:2" x14ac:dyDescent="0.3">
      <c r="A3094">
        <v>100000</v>
      </c>
      <c r="B3094" t="s">
        <v>8221</v>
      </c>
    </row>
    <row r="3095" spans="1:2" x14ac:dyDescent="0.3">
      <c r="A3095">
        <v>4000</v>
      </c>
      <c r="B3095" t="s">
        <v>8221</v>
      </c>
    </row>
    <row r="3096" spans="1:2" x14ac:dyDescent="0.3">
      <c r="A3096">
        <v>100000</v>
      </c>
      <c r="B3096" t="s">
        <v>8221</v>
      </c>
    </row>
    <row r="3097" spans="1:2" x14ac:dyDescent="0.3">
      <c r="A3097">
        <v>14920</v>
      </c>
      <c r="B3097" t="s">
        <v>8221</v>
      </c>
    </row>
    <row r="3098" spans="1:2" x14ac:dyDescent="0.3">
      <c r="A3098">
        <v>20000</v>
      </c>
      <c r="B3098" t="s">
        <v>8221</v>
      </c>
    </row>
    <row r="3099" spans="1:2" x14ac:dyDescent="0.3">
      <c r="A3099">
        <v>10000</v>
      </c>
      <c r="B3099" t="s">
        <v>8221</v>
      </c>
    </row>
    <row r="3100" spans="1:2" x14ac:dyDescent="0.3">
      <c r="A3100">
        <v>48725</v>
      </c>
      <c r="B3100" t="s">
        <v>8221</v>
      </c>
    </row>
    <row r="3101" spans="1:2" x14ac:dyDescent="0.3">
      <c r="A3101">
        <v>2000</v>
      </c>
      <c r="B3101" t="s">
        <v>8221</v>
      </c>
    </row>
    <row r="3102" spans="1:2" x14ac:dyDescent="0.3">
      <c r="A3102">
        <v>12000</v>
      </c>
      <c r="B3102" t="s">
        <v>8221</v>
      </c>
    </row>
    <row r="3103" spans="1:2" x14ac:dyDescent="0.3">
      <c r="A3103">
        <v>2500</v>
      </c>
      <c r="B3103" t="s">
        <v>8221</v>
      </c>
    </row>
    <row r="3104" spans="1:2" x14ac:dyDescent="0.3">
      <c r="A3104">
        <v>16000</v>
      </c>
      <c r="B3104" t="s">
        <v>8221</v>
      </c>
    </row>
    <row r="3105" spans="1:2" x14ac:dyDescent="0.3">
      <c r="A3105">
        <v>4100</v>
      </c>
      <c r="B3105" t="s">
        <v>8221</v>
      </c>
    </row>
    <row r="3106" spans="1:2" x14ac:dyDescent="0.3">
      <c r="A3106">
        <v>4000</v>
      </c>
      <c r="B3106" t="s">
        <v>8221</v>
      </c>
    </row>
    <row r="3107" spans="1:2" x14ac:dyDescent="0.3">
      <c r="A3107">
        <v>5845</v>
      </c>
      <c r="B3107" t="s">
        <v>8221</v>
      </c>
    </row>
    <row r="3108" spans="1:2" x14ac:dyDescent="0.3">
      <c r="A3108">
        <v>1000</v>
      </c>
      <c r="B3108" t="s">
        <v>8221</v>
      </c>
    </row>
    <row r="3109" spans="1:2" x14ac:dyDescent="0.3">
      <c r="A3109">
        <v>40000</v>
      </c>
      <c r="B3109" t="s">
        <v>8221</v>
      </c>
    </row>
    <row r="3110" spans="1:2" x14ac:dyDescent="0.3">
      <c r="A3110">
        <v>50000</v>
      </c>
      <c r="B3110" t="s">
        <v>8221</v>
      </c>
    </row>
    <row r="3111" spans="1:2" x14ac:dyDescent="0.3">
      <c r="A3111">
        <v>26500</v>
      </c>
      <c r="B3111" t="s">
        <v>8221</v>
      </c>
    </row>
    <row r="3112" spans="1:2" x14ac:dyDescent="0.3">
      <c r="A3112">
        <v>25000</v>
      </c>
      <c r="B3112" t="s">
        <v>8221</v>
      </c>
    </row>
    <row r="3113" spans="1:2" x14ac:dyDescent="0.3">
      <c r="A3113">
        <v>20000</v>
      </c>
      <c r="B3113" t="s">
        <v>8221</v>
      </c>
    </row>
    <row r="3114" spans="1:2" x14ac:dyDescent="0.3">
      <c r="A3114">
        <v>11000</v>
      </c>
      <c r="B3114" t="s">
        <v>8221</v>
      </c>
    </row>
    <row r="3115" spans="1:2" x14ac:dyDescent="0.3">
      <c r="A3115">
        <v>109225</v>
      </c>
      <c r="B3115" t="s">
        <v>8221</v>
      </c>
    </row>
    <row r="3116" spans="1:2" x14ac:dyDescent="0.3">
      <c r="A3116">
        <v>75000</v>
      </c>
      <c r="B3116" t="s">
        <v>8221</v>
      </c>
    </row>
    <row r="3117" spans="1:2" x14ac:dyDescent="0.3">
      <c r="A3117">
        <v>10000</v>
      </c>
      <c r="B3117" t="s">
        <v>8221</v>
      </c>
    </row>
    <row r="3118" spans="1:2" x14ac:dyDescent="0.3">
      <c r="A3118">
        <v>750</v>
      </c>
      <c r="B3118" t="s">
        <v>8221</v>
      </c>
    </row>
    <row r="3119" spans="1:2" x14ac:dyDescent="0.3">
      <c r="A3119">
        <v>1000</v>
      </c>
      <c r="B3119" t="s">
        <v>8221</v>
      </c>
    </row>
    <row r="3120" spans="1:2" x14ac:dyDescent="0.3">
      <c r="A3120">
        <v>500000</v>
      </c>
      <c r="B3120" t="s">
        <v>8221</v>
      </c>
    </row>
    <row r="3121" spans="1:2" x14ac:dyDescent="0.3">
      <c r="A3121">
        <v>10000</v>
      </c>
      <c r="B3121" t="s">
        <v>8221</v>
      </c>
    </row>
    <row r="3122" spans="1:2" x14ac:dyDescent="0.3">
      <c r="A3122">
        <v>1300000</v>
      </c>
      <c r="B3122" t="s">
        <v>8221</v>
      </c>
    </row>
    <row r="3123" spans="1:2" x14ac:dyDescent="0.3">
      <c r="A3123">
        <v>1500</v>
      </c>
      <c r="B3123" t="s">
        <v>8220</v>
      </c>
    </row>
    <row r="3124" spans="1:2" x14ac:dyDescent="0.3">
      <c r="A3124">
        <v>199</v>
      </c>
      <c r="B3124" t="s">
        <v>8220</v>
      </c>
    </row>
    <row r="3125" spans="1:2" x14ac:dyDescent="0.3">
      <c r="A3125">
        <v>125000</v>
      </c>
      <c r="B3125" t="s">
        <v>8220</v>
      </c>
    </row>
    <row r="3126" spans="1:2" x14ac:dyDescent="0.3">
      <c r="A3126">
        <v>800000</v>
      </c>
      <c r="B3126" t="s">
        <v>8220</v>
      </c>
    </row>
    <row r="3127" spans="1:2" x14ac:dyDescent="0.3">
      <c r="A3127">
        <v>1500000</v>
      </c>
      <c r="B3127" t="s">
        <v>8220</v>
      </c>
    </row>
    <row r="3128" spans="1:2" x14ac:dyDescent="0.3">
      <c r="A3128">
        <v>25000</v>
      </c>
      <c r="B3128" t="s">
        <v>8220</v>
      </c>
    </row>
    <row r="3129" spans="1:2" x14ac:dyDescent="0.3">
      <c r="A3129">
        <v>100000</v>
      </c>
      <c r="B3129" t="s">
        <v>8220</v>
      </c>
    </row>
    <row r="3130" spans="1:2" x14ac:dyDescent="0.3">
      <c r="A3130">
        <v>15000</v>
      </c>
      <c r="B3130" t="s">
        <v>8222</v>
      </c>
    </row>
    <row r="3131" spans="1:2" x14ac:dyDescent="0.3">
      <c r="A3131">
        <v>1250</v>
      </c>
      <c r="B3131" t="s">
        <v>8222</v>
      </c>
    </row>
    <row r="3132" spans="1:2" x14ac:dyDescent="0.3">
      <c r="A3132">
        <v>10000</v>
      </c>
      <c r="B3132" t="s">
        <v>8222</v>
      </c>
    </row>
    <row r="3133" spans="1:2" x14ac:dyDescent="0.3">
      <c r="A3133">
        <v>4100</v>
      </c>
      <c r="B3133" t="s">
        <v>8222</v>
      </c>
    </row>
    <row r="3134" spans="1:2" x14ac:dyDescent="0.3">
      <c r="A3134">
        <v>30000</v>
      </c>
      <c r="B3134" t="s">
        <v>8222</v>
      </c>
    </row>
    <row r="3135" spans="1:2" x14ac:dyDescent="0.3">
      <c r="A3135">
        <v>500</v>
      </c>
      <c r="B3135" t="s">
        <v>8222</v>
      </c>
    </row>
    <row r="3136" spans="1:2" x14ac:dyDescent="0.3">
      <c r="A3136">
        <v>1000</v>
      </c>
      <c r="B3136" t="s">
        <v>8222</v>
      </c>
    </row>
    <row r="3137" spans="1:2" x14ac:dyDescent="0.3">
      <c r="A3137">
        <v>777</v>
      </c>
      <c r="B3137" t="s">
        <v>8222</v>
      </c>
    </row>
    <row r="3138" spans="1:2" x14ac:dyDescent="0.3">
      <c r="A3138">
        <v>500</v>
      </c>
      <c r="B3138" t="s">
        <v>8222</v>
      </c>
    </row>
    <row r="3139" spans="1:2" x14ac:dyDescent="0.3">
      <c r="A3139">
        <v>1500</v>
      </c>
      <c r="B3139" t="s">
        <v>8222</v>
      </c>
    </row>
    <row r="3140" spans="1:2" x14ac:dyDescent="0.3">
      <c r="A3140">
        <v>200</v>
      </c>
      <c r="B3140" t="s">
        <v>8222</v>
      </c>
    </row>
    <row r="3141" spans="1:2" x14ac:dyDescent="0.3">
      <c r="A3141">
        <v>50000</v>
      </c>
      <c r="B3141" t="s">
        <v>8222</v>
      </c>
    </row>
    <row r="3142" spans="1:2" x14ac:dyDescent="0.3">
      <c r="A3142">
        <v>10000</v>
      </c>
      <c r="B3142" t="s">
        <v>8222</v>
      </c>
    </row>
    <row r="3143" spans="1:2" x14ac:dyDescent="0.3">
      <c r="A3143">
        <v>500</v>
      </c>
      <c r="B3143" t="s">
        <v>8222</v>
      </c>
    </row>
    <row r="3144" spans="1:2" x14ac:dyDescent="0.3">
      <c r="A3144">
        <v>2750</v>
      </c>
      <c r="B3144" t="s">
        <v>8222</v>
      </c>
    </row>
    <row r="3145" spans="1:2" x14ac:dyDescent="0.3">
      <c r="A3145">
        <v>700</v>
      </c>
      <c r="B3145" t="s">
        <v>8222</v>
      </c>
    </row>
    <row r="3146" spans="1:2" x14ac:dyDescent="0.3">
      <c r="A3146">
        <v>10000</v>
      </c>
      <c r="B3146" t="s">
        <v>8222</v>
      </c>
    </row>
    <row r="3147" spans="1:2" x14ac:dyDescent="0.3">
      <c r="A3147">
        <v>25000</v>
      </c>
      <c r="B3147" t="s">
        <v>8222</v>
      </c>
    </row>
    <row r="3148" spans="1:2" x14ac:dyDescent="0.3">
      <c r="A3148">
        <v>50000</v>
      </c>
      <c r="B3148" t="s">
        <v>8222</v>
      </c>
    </row>
    <row r="3149" spans="1:2" x14ac:dyDescent="0.3">
      <c r="A3149">
        <v>20000</v>
      </c>
      <c r="B3149" t="s">
        <v>8219</v>
      </c>
    </row>
    <row r="3150" spans="1:2" x14ac:dyDescent="0.3">
      <c r="A3150">
        <v>1800</v>
      </c>
      <c r="B3150" t="s">
        <v>8219</v>
      </c>
    </row>
    <row r="3151" spans="1:2" x14ac:dyDescent="0.3">
      <c r="A3151">
        <v>1250</v>
      </c>
      <c r="B3151" t="s">
        <v>8219</v>
      </c>
    </row>
    <row r="3152" spans="1:2" x14ac:dyDescent="0.3">
      <c r="A3152">
        <v>3500</v>
      </c>
      <c r="B3152" t="s">
        <v>8219</v>
      </c>
    </row>
    <row r="3153" spans="1:2" x14ac:dyDescent="0.3">
      <c r="A3153">
        <v>3500</v>
      </c>
      <c r="B3153" t="s">
        <v>8219</v>
      </c>
    </row>
    <row r="3154" spans="1:2" x14ac:dyDescent="0.3">
      <c r="A3154">
        <v>2200</v>
      </c>
      <c r="B3154" t="s">
        <v>8219</v>
      </c>
    </row>
    <row r="3155" spans="1:2" x14ac:dyDescent="0.3">
      <c r="A3155">
        <v>3000</v>
      </c>
      <c r="B3155" t="s">
        <v>8219</v>
      </c>
    </row>
    <row r="3156" spans="1:2" x14ac:dyDescent="0.3">
      <c r="A3156">
        <v>7000</v>
      </c>
      <c r="B3156" t="s">
        <v>8219</v>
      </c>
    </row>
    <row r="3157" spans="1:2" x14ac:dyDescent="0.3">
      <c r="A3157">
        <v>5000</v>
      </c>
      <c r="B3157" t="s">
        <v>8219</v>
      </c>
    </row>
    <row r="3158" spans="1:2" x14ac:dyDescent="0.3">
      <c r="A3158">
        <v>5500</v>
      </c>
      <c r="B3158" t="s">
        <v>8219</v>
      </c>
    </row>
    <row r="3159" spans="1:2" x14ac:dyDescent="0.3">
      <c r="A3159">
        <v>4000</v>
      </c>
      <c r="B3159" t="s">
        <v>8219</v>
      </c>
    </row>
    <row r="3160" spans="1:2" x14ac:dyDescent="0.3">
      <c r="A3160">
        <v>5000</v>
      </c>
      <c r="B3160" t="s">
        <v>8219</v>
      </c>
    </row>
    <row r="3161" spans="1:2" x14ac:dyDescent="0.3">
      <c r="A3161">
        <v>1500</v>
      </c>
      <c r="B3161" t="s">
        <v>8219</v>
      </c>
    </row>
    <row r="3162" spans="1:2" x14ac:dyDescent="0.3">
      <c r="A3162">
        <v>4500</v>
      </c>
      <c r="B3162" t="s">
        <v>8219</v>
      </c>
    </row>
    <row r="3163" spans="1:2" x14ac:dyDescent="0.3">
      <c r="A3163">
        <v>2000</v>
      </c>
      <c r="B3163" t="s">
        <v>8219</v>
      </c>
    </row>
    <row r="3164" spans="1:2" x14ac:dyDescent="0.3">
      <c r="A3164">
        <v>4000</v>
      </c>
      <c r="B3164" t="s">
        <v>8219</v>
      </c>
    </row>
    <row r="3165" spans="1:2" x14ac:dyDescent="0.3">
      <c r="A3165">
        <v>13000</v>
      </c>
      <c r="B3165" t="s">
        <v>8219</v>
      </c>
    </row>
    <row r="3166" spans="1:2" x14ac:dyDescent="0.3">
      <c r="A3166">
        <v>2500</v>
      </c>
      <c r="B3166" t="s">
        <v>8219</v>
      </c>
    </row>
    <row r="3167" spans="1:2" x14ac:dyDescent="0.3">
      <c r="A3167">
        <v>750</v>
      </c>
      <c r="B3167" t="s">
        <v>8219</v>
      </c>
    </row>
    <row r="3168" spans="1:2" x14ac:dyDescent="0.3">
      <c r="A3168">
        <v>35000</v>
      </c>
      <c r="B3168" t="s">
        <v>8219</v>
      </c>
    </row>
    <row r="3169" spans="1:2" x14ac:dyDescent="0.3">
      <c r="A3169">
        <v>3000</v>
      </c>
      <c r="B3169" t="s">
        <v>8219</v>
      </c>
    </row>
    <row r="3170" spans="1:2" x14ac:dyDescent="0.3">
      <c r="A3170">
        <v>2500</v>
      </c>
      <c r="B3170" t="s">
        <v>8219</v>
      </c>
    </row>
    <row r="3171" spans="1:2" x14ac:dyDescent="0.3">
      <c r="A3171">
        <v>8000</v>
      </c>
      <c r="B3171" t="s">
        <v>8219</v>
      </c>
    </row>
    <row r="3172" spans="1:2" x14ac:dyDescent="0.3">
      <c r="A3172">
        <v>2000</v>
      </c>
      <c r="B3172" t="s">
        <v>8219</v>
      </c>
    </row>
    <row r="3173" spans="1:2" x14ac:dyDescent="0.3">
      <c r="A3173">
        <v>7000</v>
      </c>
      <c r="B3173" t="s">
        <v>8219</v>
      </c>
    </row>
    <row r="3174" spans="1:2" x14ac:dyDescent="0.3">
      <c r="A3174">
        <v>2000</v>
      </c>
      <c r="B3174" t="s">
        <v>8219</v>
      </c>
    </row>
    <row r="3175" spans="1:2" x14ac:dyDescent="0.3">
      <c r="A3175">
        <v>10000</v>
      </c>
      <c r="B3175" t="s">
        <v>8219</v>
      </c>
    </row>
    <row r="3176" spans="1:2" x14ac:dyDescent="0.3">
      <c r="A3176">
        <v>3000</v>
      </c>
      <c r="B3176" t="s">
        <v>8219</v>
      </c>
    </row>
    <row r="3177" spans="1:2" x14ac:dyDescent="0.3">
      <c r="A3177">
        <v>5000</v>
      </c>
      <c r="B3177" t="s">
        <v>8219</v>
      </c>
    </row>
    <row r="3178" spans="1:2" x14ac:dyDescent="0.3">
      <c r="A3178">
        <v>1900</v>
      </c>
      <c r="B3178" t="s">
        <v>8219</v>
      </c>
    </row>
    <row r="3179" spans="1:2" x14ac:dyDescent="0.3">
      <c r="A3179">
        <v>2500</v>
      </c>
      <c r="B3179" t="s">
        <v>8219</v>
      </c>
    </row>
    <row r="3180" spans="1:2" x14ac:dyDescent="0.3">
      <c r="A3180">
        <v>1500</v>
      </c>
      <c r="B3180" t="s">
        <v>8219</v>
      </c>
    </row>
    <row r="3181" spans="1:2" x14ac:dyDescent="0.3">
      <c r="A3181">
        <v>4200</v>
      </c>
      <c r="B3181" t="s">
        <v>8219</v>
      </c>
    </row>
    <row r="3182" spans="1:2" x14ac:dyDescent="0.3">
      <c r="A3182">
        <v>1200</v>
      </c>
      <c r="B3182" t="s">
        <v>8219</v>
      </c>
    </row>
    <row r="3183" spans="1:2" x14ac:dyDescent="0.3">
      <c r="A3183">
        <v>500</v>
      </c>
      <c r="B3183" t="s">
        <v>8219</v>
      </c>
    </row>
    <row r="3184" spans="1:2" x14ac:dyDescent="0.3">
      <c r="A3184">
        <v>7000</v>
      </c>
      <c r="B3184" t="s">
        <v>8219</v>
      </c>
    </row>
    <row r="3185" spans="1:2" x14ac:dyDescent="0.3">
      <c r="A3185">
        <v>2500</v>
      </c>
      <c r="B3185" t="s">
        <v>8219</v>
      </c>
    </row>
    <row r="3186" spans="1:2" x14ac:dyDescent="0.3">
      <c r="A3186">
        <v>4300</v>
      </c>
      <c r="B3186" t="s">
        <v>8219</v>
      </c>
    </row>
    <row r="3187" spans="1:2" x14ac:dyDescent="0.3">
      <c r="A3187">
        <v>1000</v>
      </c>
      <c r="B3187" t="s">
        <v>8219</v>
      </c>
    </row>
    <row r="3188" spans="1:2" x14ac:dyDescent="0.3">
      <c r="A3188">
        <v>3200</v>
      </c>
      <c r="B3188" t="s">
        <v>8219</v>
      </c>
    </row>
    <row r="3189" spans="1:2" x14ac:dyDescent="0.3">
      <c r="A3189">
        <v>15000</v>
      </c>
      <c r="B3189" t="s">
        <v>8219</v>
      </c>
    </row>
    <row r="3190" spans="1:2" x14ac:dyDescent="0.3">
      <c r="A3190">
        <v>200</v>
      </c>
      <c r="B3190" t="s">
        <v>8221</v>
      </c>
    </row>
    <row r="3191" spans="1:2" x14ac:dyDescent="0.3">
      <c r="A3191">
        <v>55000</v>
      </c>
      <c r="B3191" t="s">
        <v>8221</v>
      </c>
    </row>
    <row r="3192" spans="1:2" x14ac:dyDescent="0.3">
      <c r="A3192">
        <v>4000</v>
      </c>
      <c r="B3192" t="s">
        <v>8221</v>
      </c>
    </row>
    <row r="3193" spans="1:2" x14ac:dyDescent="0.3">
      <c r="A3193">
        <v>3750</v>
      </c>
      <c r="B3193" t="s">
        <v>8221</v>
      </c>
    </row>
    <row r="3194" spans="1:2" x14ac:dyDescent="0.3">
      <c r="A3194">
        <v>10000</v>
      </c>
      <c r="B3194" t="s">
        <v>8221</v>
      </c>
    </row>
    <row r="3195" spans="1:2" x14ac:dyDescent="0.3">
      <c r="A3195">
        <v>5000</v>
      </c>
      <c r="B3195" t="s">
        <v>8221</v>
      </c>
    </row>
    <row r="3196" spans="1:2" x14ac:dyDescent="0.3">
      <c r="A3196">
        <v>11000</v>
      </c>
      <c r="B3196" t="s">
        <v>8221</v>
      </c>
    </row>
    <row r="3197" spans="1:2" x14ac:dyDescent="0.3">
      <c r="A3197">
        <v>3500</v>
      </c>
      <c r="B3197" t="s">
        <v>8221</v>
      </c>
    </row>
    <row r="3198" spans="1:2" x14ac:dyDescent="0.3">
      <c r="A3198">
        <v>3000000</v>
      </c>
      <c r="B3198" t="s">
        <v>8221</v>
      </c>
    </row>
    <row r="3199" spans="1:2" x14ac:dyDescent="0.3">
      <c r="A3199">
        <v>10000</v>
      </c>
      <c r="B3199" t="s">
        <v>8221</v>
      </c>
    </row>
    <row r="3200" spans="1:2" x14ac:dyDescent="0.3">
      <c r="A3200">
        <v>30000</v>
      </c>
      <c r="B3200" t="s">
        <v>8221</v>
      </c>
    </row>
    <row r="3201" spans="1:2" x14ac:dyDescent="0.3">
      <c r="A3201">
        <v>5000</v>
      </c>
      <c r="B3201" t="s">
        <v>8221</v>
      </c>
    </row>
    <row r="3202" spans="1:2" x14ac:dyDescent="0.3">
      <c r="A3202">
        <v>50000</v>
      </c>
      <c r="B3202" t="s">
        <v>8221</v>
      </c>
    </row>
    <row r="3203" spans="1:2" x14ac:dyDescent="0.3">
      <c r="A3203">
        <v>2000</v>
      </c>
      <c r="B3203" t="s">
        <v>8221</v>
      </c>
    </row>
    <row r="3204" spans="1:2" x14ac:dyDescent="0.3">
      <c r="A3204">
        <v>5000</v>
      </c>
      <c r="B3204" t="s">
        <v>8221</v>
      </c>
    </row>
    <row r="3205" spans="1:2" x14ac:dyDescent="0.3">
      <c r="A3205">
        <v>1000</v>
      </c>
      <c r="B3205" t="s">
        <v>8221</v>
      </c>
    </row>
    <row r="3206" spans="1:2" x14ac:dyDescent="0.3">
      <c r="A3206">
        <v>500</v>
      </c>
      <c r="B3206" t="s">
        <v>8221</v>
      </c>
    </row>
    <row r="3207" spans="1:2" x14ac:dyDescent="0.3">
      <c r="A3207">
        <v>8000</v>
      </c>
      <c r="B3207" t="s">
        <v>8221</v>
      </c>
    </row>
    <row r="3208" spans="1:2" x14ac:dyDescent="0.3">
      <c r="A3208">
        <v>5000</v>
      </c>
      <c r="B3208" t="s">
        <v>8221</v>
      </c>
    </row>
    <row r="3209" spans="1:2" x14ac:dyDescent="0.3">
      <c r="A3209">
        <v>5500</v>
      </c>
      <c r="B3209" t="s">
        <v>8221</v>
      </c>
    </row>
    <row r="3210" spans="1:2" x14ac:dyDescent="0.3">
      <c r="A3210">
        <v>5000</v>
      </c>
      <c r="B3210" t="s">
        <v>8219</v>
      </c>
    </row>
    <row r="3211" spans="1:2" x14ac:dyDescent="0.3">
      <c r="A3211">
        <v>9500</v>
      </c>
      <c r="B3211" t="s">
        <v>8219</v>
      </c>
    </row>
    <row r="3212" spans="1:2" x14ac:dyDescent="0.3">
      <c r="A3212">
        <v>3000</v>
      </c>
      <c r="B3212" t="s">
        <v>8219</v>
      </c>
    </row>
    <row r="3213" spans="1:2" x14ac:dyDescent="0.3">
      <c r="A3213">
        <v>23000</v>
      </c>
      <c r="B3213" t="s">
        <v>8219</v>
      </c>
    </row>
    <row r="3214" spans="1:2" x14ac:dyDescent="0.3">
      <c r="A3214">
        <v>4000</v>
      </c>
      <c r="B3214" t="s">
        <v>8219</v>
      </c>
    </row>
    <row r="3215" spans="1:2" x14ac:dyDescent="0.3">
      <c r="A3215">
        <v>6000</v>
      </c>
      <c r="B3215" t="s">
        <v>8219</v>
      </c>
    </row>
    <row r="3216" spans="1:2" x14ac:dyDescent="0.3">
      <c r="A3216">
        <v>12000</v>
      </c>
      <c r="B3216" t="s">
        <v>8219</v>
      </c>
    </row>
    <row r="3217" spans="1:2" x14ac:dyDescent="0.3">
      <c r="A3217">
        <v>35000</v>
      </c>
      <c r="B3217" t="s">
        <v>8219</v>
      </c>
    </row>
    <row r="3218" spans="1:2" x14ac:dyDescent="0.3">
      <c r="A3218">
        <v>2000</v>
      </c>
      <c r="B3218" t="s">
        <v>8219</v>
      </c>
    </row>
    <row r="3219" spans="1:2" x14ac:dyDescent="0.3">
      <c r="A3219">
        <v>4500</v>
      </c>
      <c r="B3219" t="s">
        <v>8219</v>
      </c>
    </row>
    <row r="3220" spans="1:2" x14ac:dyDescent="0.3">
      <c r="A3220">
        <v>12000</v>
      </c>
      <c r="B3220" t="s">
        <v>8219</v>
      </c>
    </row>
    <row r="3221" spans="1:2" x14ac:dyDescent="0.3">
      <c r="A3221">
        <v>20000</v>
      </c>
      <c r="B3221" t="s">
        <v>8219</v>
      </c>
    </row>
    <row r="3222" spans="1:2" x14ac:dyDescent="0.3">
      <c r="A3222">
        <v>15000</v>
      </c>
      <c r="B3222" t="s">
        <v>8219</v>
      </c>
    </row>
    <row r="3223" spans="1:2" x14ac:dyDescent="0.3">
      <c r="A3223">
        <v>4000</v>
      </c>
      <c r="B3223" t="s">
        <v>8219</v>
      </c>
    </row>
    <row r="3224" spans="1:2" x14ac:dyDescent="0.3">
      <c r="A3224">
        <v>2500</v>
      </c>
      <c r="B3224" t="s">
        <v>8219</v>
      </c>
    </row>
    <row r="3225" spans="1:2" x14ac:dyDescent="0.3">
      <c r="A3225">
        <v>3100</v>
      </c>
      <c r="B3225" t="s">
        <v>8219</v>
      </c>
    </row>
    <row r="3226" spans="1:2" x14ac:dyDescent="0.3">
      <c r="A3226">
        <v>30000</v>
      </c>
      <c r="B3226" t="s">
        <v>8219</v>
      </c>
    </row>
    <row r="3227" spans="1:2" x14ac:dyDescent="0.3">
      <c r="A3227">
        <v>2000</v>
      </c>
      <c r="B3227" t="s">
        <v>8219</v>
      </c>
    </row>
    <row r="3228" spans="1:2" x14ac:dyDescent="0.3">
      <c r="A3228">
        <v>1200</v>
      </c>
      <c r="B3228" t="s">
        <v>8219</v>
      </c>
    </row>
    <row r="3229" spans="1:2" x14ac:dyDescent="0.3">
      <c r="A3229">
        <v>1200</v>
      </c>
      <c r="B3229" t="s">
        <v>8219</v>
      </c>
    </row>
    <row r="3230" spans="1:2" x14ac:dyDescent="0.3">
      <c r="A3230">
        <v>7000</v>
      </c>
      <c r="B3230" t="s">
        <v>8219</v>
      </c>
    </row>
    <row r="3231" spans="1:2" x14ac:dyDescent="0.3">
      <c r="A3231">
        <v>20000</v>
      </c>
      <c r="B3231" t="s">
        <v>8219</v>
      </c>
    </row>
    <row r="3232" spans="1:2" x14ac:dyDescent="0.3">
      <c r="A3232">
        <v>2600</v>
      </c>
      <c r="B3232" t="s">
        <v>8219</v>
      </c>
    </row>
    <row r="3233" spans="1:2" x14ac:dyDescent="0.3">
      <c r="A3233">
        <v>1000</v>
      </c>
      <c r="B3233" t="s">
        <v>8219</v>
      </c>
    </row>
    <row r="3234" spans="1:2" x14ac:dyDescent="0.3">
      <c r="A3234">
        <v>1000</v>
      </c>
      <c r="B3234" t="s">
        <v>8219</v>
      </c>
    </row>
    <row r="3235" spans="1:2" x14ac:dyDescent="0.3">
      <c r="A3235">
        <v>5000</v>
      </c>
      <c r="B3235" t="s">
        <v>8219</v>
      </c>
    </row>
    <row r="3236" spans="1:2" x14ac:dyDescent="0.3">
      <c r="A3236">
        <v>4000</v>
      </c>
      <c r="B3236" t="s">
        <v>8219</v>
      </c>
    </row>
    <row r="3237" spans="1:2" x14ac:dyDescent="0.3">
      <c r="A3237">
        <v>15000</v>
      </c>
      <c r="B3237" t="s">
        <v>8219</v>
      </c>
    </row>
    <row r="3238" spans="1:2" x14ac:dyDescent="0.3">
      <c r="A3238">
        <v>20000</v>
      </c>
      <c r="B3238" t="s">
        <v>8219</v>
      </c>
    </row>
    <row r="3239" spans="1:2" x14ac:dyDescent="0.3">
      <c r="A3239">
        <v>35000</v>
      </c>
      <c r="B3239" t="s">
        <v>8219</v>
      </c>
    </row>
    <row r="3240" spans="1:2" x14ac:dyDescent="0.3">
      <c r="A3240">
        <v>2800</v>
      </c>
      <c r="B3240" t="s">
        <v>8219</v>
      </c>
    </row>
    <row r="3241" spans="1:2" x14ac:dyDescent="0.3">
      <c r="A3241">
        <v>5862</v>
      </c>
      <c r="B3241" t="s">
        <v>8219</v>
      </c>
    </row>
    <row r="3242" spans="1:2" x14ac:dyDescent="0.3">
      <c r="A3242">
        <v>3000</v>
      </c>
      <c r="B3242" t="s">
        <v>8219</v>
      </c>
    </row>
    <row r="3243" spans="1:2" x14ac:dyDescent="0.3">
      <c r="A3243">
        <v>8500</v>
      </c>
      <c r="B3243" t="s">
        <v>8219</v>
      </c>
    </row>
    <row r="3244" spans="1:2" x14ac:dyDescent="0.3">
      <c r="A3244">
        <v>10000</v>
      </c>
      <c r="B3244" t="s">
        <v>8219</v>
      </c>
    </row>
    <row r="3245" spans="1:2" x14ac:dyDescent="0.3">
      <c r="A3245">
        <v>8000</v>
      </c>
      <c r="B3245" t="s">
        <v>8219</v>
      </c>
    </row>
    <row r="3246" spans="1:2" x14ac:dyDescent="0.3">
      <c r="A3246">
        <v>1600</v>
      </c>
      <c r="B3246" t="s">
        <v>8219</v>
      </c>
    </row>
    <row r="3247" spans="1:2" x14ac:dyDescent="0.3">
      <c r="A3247">
        <v>21000</v>
      </c>
      <c r="B3247" t="s">
        <v>8219</v>
      </c>
    </row>
    <row r="3248" spans="1:2" x14ac:dyDescent="0.3">
      <c r="A3248">
        <v>10000</v>
      </c>
      <c r="B3248" t="s">
        <v>8219</v>
      </c>
    </row>
    <row r="3249" spans="1:2" x14ac:dyDescent="0.3">
      <c r="A3249">
        <v>2500</v>
      </c>
      <c r="B3249" t="s">
        <v>8219</v>
      </c>
    </row>
    <row r="3250" spans="1:2" x14ac:dyDescent="0.3">
      <c r="A3250">
        <v>12000</v>
      </c>
      <c r="B3250" t="s">
        <v>8219</v>
      </c>
    </row>
    <row r="3251" spans="1:2" x14ac:dyDescent="0.3">
      <c r="A3251">
        <v>5500</v>
      </c>
      <c r="B3251" t="s">
        <v>8219</v>
      </c>
    </row>
    <row r="3252" spans="1:2" x14ac:dyDescent="0.3">
      <c r="A3252">
        <v>25000</v>
      </c>
      <c r="B3252" t="s">
        <v>8219</v>
      </c>
    </row>
    <row r="3253" spans="1:2" x14ac:dyDescent="0.3">
      <c r="A3253">
        <v>1500</v>
      </c>
      <c r="B3253" t="s">
        <v>8219</v>
      </c>
    </row>
    <row r="3254" spans="1:2" x14ac:dyDescent="0.3">
      <c r="A3254">
        <v>2250</v>
      </c>
      <c r="B3254" t="s">
        <v>8219</v>
      </c>
    </row>
    <row r="3255" spans="1:2" x14ac:dyDescent="0.3">
      <c r="A3255">
        <v>20000</v>
      </c>
      <c r="B3255" t="s">
        <v>8219</v>
      </c>
    </row>
    <row r="3256" spans="1:2" x14ac:dyDescent="0.3">
      <c r="A3256">
        <v>13000</v>
      </c>
      <c r="B3256" t="s">
        <v>8219</v>
      </c>
    </row>
    <row r="3257" spans="1:2" x14ac:dyDescent="0.3">
      <c r="A3257">
        <v>300</v>
      </c>
      <c r="B3257" t="s">
        <v>8219</v>
      </c>
    </row>
    <row r="3258" spans="1:2" x14ac:dyDescent="0.3">
      <c r="A3258">
        <v>10000</v>
      </c>
      <c r="B3258" t="s">
        <v>8219</v>
      </c>
    </row>
    <row r="3259" spans="1:2" x14ac:dyDescent="0.3">
      <c r="A3259">
        <v>2000</v>
      </c>
      <c r="B3259" t="s">
        <v>8219</v>
      </c>
    </row>
    <row r="3260" spans="1:2" x14ac:dyDescent="0.3">
      <c r="A3260">
        <v>7000</v>
      </c>
      <c r="B3260" t="s">
        <v>8219</v>
      </c>
    </row>
    <row r="3261" spans="1:2" x14ac:dyDescent="0.3">
      <c r="A3261">
        <v>23000</v>
      </c>
      <c r="B3261" t="s">
        <v>8219</v>
      </c>
    </row>
    <row r="3262" spans="1:2" x14ac:dyDescent="0.3">
      <c r="A3262">
        <v>5000</v>
      </c>
      <c r="B3262" t="s">
        <v>8219</v>
      </c>
    </row>
    <row r="3263" spans="1:2" x14ac:dyDescent="0.3">
      <c r="A3263">
        <v>3300</v>
      </c>
      <c r="B3263" t="s">
        <v>8219</v>
      </c>
    </row>
    <row r="3264" spans="1:2" x14ac:dyDescent="0.3">
      <c r="A3264">
        <v>12200</v>
      </c>
      <c r="B3264" t="s">
        <v>8219</v>
      </c>
    </row>
    <row r="3265" spans="1:2" x14ac:dyDescent="0.3">
      <c r="A3265">
        <v>2500</v>
      </c>
      <c r="B3265" t="s">
        <v>8219</v>
      </c>
    </row>
    <row r="3266" spans="1:2" x14ac:dyDescent="0.3">
      <c r="A3266">
        <v>2500</v>
      </c>
      <c r="B3266" t="s">
        <v>8219</v>
      </c>
    </row>
    <row r="3267" spans="1:2" x14ac:dyDescent="0.3">
      <c r="A3267">
        <v>2700</v>
      </c>
      <c r="B3267" t="s">
        <v>8219</v>
      </c>
    </row>
    <row r="3268" spans="1:2" x14ac:dyDescent="0.3">
      <c r="A3268">
        <v>6000</v>
      </c>
      <c r="B3268" t="s">
        <v>8219</v>
      </c>
    </row>
    <row r="3269" spans="1:2" x14ac:dyDescent="0.3">
      <c r="A3269">
        <v>15000</v>
      </c>
      <c r="B3269" t="s">
        <v>8219</v>
      </c>
    </row>
    <row r="3270" spans="1:2" x14ac:dyDescent="0.3">
      <c r="A3270">
        <v>2000</v>
      </c>
      <c r="B3270" t="s">
        <v>8219</v>
      </c>
    </row>
    <row r="3271" spans="1:2" x14ac:dyDescent="0.3">
      <c r="A3271">
        <v>8000</v>
      </c>
      <c r="B3271" t="s">
        <v>8219</v>
      </c>
    </row>
    <row r="3272" spans="1:2" x14ac:dyDescent="0.3">
      <c r="A3272">
        <v>1800</v>
      </c>
      <c r="B3272" t="s">
        <v>8219</v>
      </c>
    </row>
    <row r="3273" spans="1:2" x14ac:dyDescent="0.3">
      <c r="A3273">
        <v>1500</v>
      </c>
      <c r="B3273" t="s">
        <v>8219</v>
      </c>
    </row>
    <row r="3274" spans="1:2" x14ac:dyDescent="0.3">
      <c r="A3274">
        <v>10000</v>
      </c>
      <c r="B3274" t="s">
        <v>8219</v>
      </c>
    </row>
    <row r="3275" spans="1:2" x14ac:dyDescent="0.3">
      <c r="A3275">
        <v>4000</v>
      </c>
      <c r="B3275" t="s">
        <v>8219</v>
      </c>
    </row>
    <row r="3276" spans="1:2" x14ac:dyDescent="0.3">
      <c r="A3276">
        <v>15500</v>
      </c>
      <c r="B3276" t="s">
        <v>8219</v>
      </c>
    </row>
    <row r="3277" spans="1:2" x14ac:dyDescent="0.3">
      <c r="A3277">
        <v>1800</v>
      </c>
      <c r="B3277" t="s">
        <v>8219</v>
      </c>
    </row>
    <row r="3278" spans="1:2" x14ac:dyDescent="0.3">
      <c r="A3278">
        <v>4500</v>
      </c>
      <c r="B3278" t="s">
        <v>8219</v>
      </c>
    </row>
    <row r="3279" spans="1:2" x14ac:dyDescent="0.3">
      <c r="A3279">
        <v>5000</v>
      </c>
      <c r="B3279" t="s">
        <v>8219</v>
      </c>
    </row>
    <row r="3280" spans="1:2" x14ac:dyDescent="0.3">
      <c r="A3280">
        <v>2500</v>
      </c>
      <c r="B3280" t="s">
        <v>8219</v>
      </c>
    </row>
    <row r="3281" spans="1:2" x14ac:dyDescent="0.3">
      <c r="A3281">
        <v>5800</v>
      </c>
      <c r="B3281" t="s">
        <v>8219</v>
      </c>
    </row>
    <row r="3282" spans="1:2" x14ac:dyDescent="0.3">
      <c r="A3282">
        <v>2000</v>
      </c>
      <c r="B3282" t="s">
        <v>8219</v>
      </c>
    </row>
    <row r="3283" spans="1:2" x14ac:dyDescent="0.3">
      <c r="A3283">
        <v>5000</v>
      </c>
      <c r="B3283" t="s">
        <v>8219</v>
      </c>
    </row>
    <row r="3284" spans="1:2" x14ac:dyDescent="0.3">
      <c r="A3284">
        <v>31000</v>
      </c>
      <c r="B3284" t="s">
        <v>8219</v>
      </c>
    </row>
    <row r="3285" spans="1:2" x14ac:dyDescent="0.3">
      <c r="A3285">
        <v>800</v>
      </c>
      <c r="B3285" t="s">
        <v>8219</v>
      </c>
    </row>
    <row r="3286" spans="1:2" x14ac:dyDescent="0.3">
      <c r="A3286">
        <v>3000</v>
      </c>
      <c r="B3286" t="s">
        <v>8219</v>
      </c>
    </row>
    <row r="3287" spans="1:2" x14ac:dyDescent="0.3">
      <c r="A3287">
        <v>4999</v>
      </c>
      <c r="B3287" t="s">
        <v>8219</v>
      </c>
    </row>
    <row r="3288" spans="1:2" x14ac:dyDescent="0.3">
      <c r="A3288">
        <v>15000</v>
      </c>
      <c r="B3288" t="s">
        <v>8219</v>
      </c>
    </row>
    <row r="3289" spans="1:2" x14ac:dyDescent="0.3">
      <c r="A3289">
        <v>2500</v>
      </c>
      <c r="B3289" t="s">
        <v>8219</v>
      </c>
    </row>
    <row r="3290" spans="1:2" x14ac:dyDescent="0.3">
      <c r="A3290">
        <v>10000</v>
      </c>
      <c r="B3290" t="s">
        <v>8219</v>
      </c>
    </row>
    <row r="3291" spans="1:2" x14ac:dyDescent="0.3">
      <c r="A3291">
        <v>500</v>
      </c>
      <c r="B3291" t="s">
        <v>8219</v>
      </c>
    </row>
    <row r="3292" spans="1:2" x14ac:dyDescent="0.3">
      <c r="A3292">
        <v>2000</v>
      </c>
      <c r="B3292" t="s">
        <v>8219</v>
      </c>
    </row>
    <row r="3293" spans="1:2" x14ac:dyDescent="0.3">
      <c r="A3293">
        <v>500</v>
      </c>
      <c r="B3293" t="s">
        <v>8219</v>
      </c>
    </row>
    <row r="3294" spans="1:2" x14ac:dyDescent="0.3">
      <c r="A3294">
        <v>101</v>
      </c>
      <c r="B3294" t="s">
        <v>8219</v>
      </c>
    </row>
    <row r="3295" spans="1:2" x14ac:dyDescent="0.3">
      <c r="A3295">
        <v>4500</v>
      </c>
      <c r="B3295" t="s">
        <v>8219</v>
      </c>
    </row>
    <row r="3296" spans="1:2" x14ac:dyDescent="0.3">
      <c r="A3296">
        <v>600</v>
      </c>
      <c r="B3296" t="s">
        <v>8219</v>
      </c>
    </row>
    <row r="3297" spans="1:2" x14ac:dyDescent="0.3">
      <c r="A3297">
        <v>700</v>
      </c>
      <c r="B3297" t="s">
        <v>8219</v>
      </c>
    </row>
    <row r="3298" spans="1:2" x14ac:dyDescent="0.3">
      <c r="A3298">
        <v>1500</v>
      </c>
      <c r="B3298" t="s">
        <v>8219</v>
      </c>
    </row>
    <row r="3299" spans="1:2" x14ac:dyDescent="0.3">
      <c r="A3299">
        <v>5500</v>
      </c>
      <c r="B3299" t="s">
        <v>8219</v>
      </c>
    </row>
    <row r="3300" spans="1:2" x14ac:dyDescent="0.3">
      <c r="A3300">
        <v>10000</v>
      </c>
      <c r="B3300" t="s">
        <v>8219</v>
      </c>
    </row>
    <row r="3301" spans="1:2" x14ac:dyDescent="0.3">
      <c r="A3301">
        <v>3000</v>
      </c>
      <c r="B3301" t="s">
        <v>8219</v>
      </c>
    </row>
    <row r="3302" spans="1:2" x14ac:dyDescent="0.3">
      <c r="A3302">
        <v>3000</v>
      </c>
      <c r="B3302" t="s">
        <v>8219</v>
      </c>
    </row>
    <row r="3303" spans="1:2" x14ac:dyDescent="0.3">
      <c r="A3303">
        <v>3000</v>
      </c>
      <c r="B3303" t="s">
        <v>8219</v>
      </c>
    </row>
    <row r="3304" spans="1:2" x14ac:dyDescent="0.3">
      <c r="A3304">
        <v>8400</v>
      </c>
      <c r="B3304" t="s">
        <v>8219</v>
      </c>
    </row>
    <row r="3305" spans="1:2" x14ac:dyDescent="0.3">
      <c r="A3305">
        <v>1800</v>
      </c>
      <c r="B3305" t="s">
        <v>8219</v>
      </c>
    </row>
    <row r="3306" spans="1:2" x14ac:dyDescent="0.3">
      <c r="A3306">
        <v>15000</v>
      </c>
      <c r="B3306" t="s">
        <v>8219</v>
      </c>
    </row>
    <row r="3307" spans="1:2" x14ac:dyDescent="0.3">
      <c r="A3307">
        <v>4000</v>
      </c>
      <c r="B3307" t="s">
        <v>8219</v>
      </c>
    </row>
    <row r="3308" spans="1:2" x14ac:dyDescent="0.3">
      <c r="A3308">
        <v>1500</v>
      </c>
      <c r="B3308" t="s">
        <v>8219</v>
      </c>
    </row>
    <row r="3309" spans="1:2" x14ac:dyDescent="0.3">
      <c r="A3309">
        <v>1000</v>
      </c>
      <c r="B3309" t="s">
        <v>8219</v>
      </c>
    </row>
    <row r="3310" spans="1:2" x14ac:dyDescent="0.3">
      <c r="A3310">
        <v>3500</v>
      </c>
      <c r="B3310" t="s">
        <v>8219</v>
      </c>
    </row>
    <row r="3311" spans="1:2" x14ac:dyDescent="0.3">
      <c r="A3311">
        <v>350</v>
      </c>
      <c r="B3311" t="s">
        <v>8219</v>
      </c>
    </row>
    <row r="3312" spans="1:2" x14ac:dyDescent="0.3">
      <c r="A3312">
        <v>6500</v>
      </c>
      <c r="B3312" t="s">
        <v>8219</v>
      </c>
    </row>
    <row r="3313" spans="1:2" x14ac:dyDescent="0.3">
      <c r="A3313">
        <v>2500</v>
      </c>
      <c r="B3313" t="s">
        <v>8219</v>
      </c>
    </row>
    <row r="3314" spans="1:2" x14ac:dyDescent="0.3">
      <c r="A3314">
        <v>2500</v>
      </c>
      <c r="B3314" t="s">
        <v>8219</v>
      </c>
    </row>
    <row r="3315" spans="1:2" x14ac:dyDescent="0.3">
      <c r="A3315">
        <v>2000</v>
      </c>
      <c r="B3315" t="s">
        <v>8219</v>
      </c>
    </row>
    <row r="3316" spans="1:2" x14ac:dyDescent="0.3">
      <c r="A3316">
        <v>800</v>
      </c>
      <c r="B3316" t="s">
        <v>8219</v>
      </c>
    </row>
    <row r="3317" spans="1:2" x14ac:dyDescent="0.3">
      <c r="A3317">
        <v>4000</v>
      </c>
      <c r="B3317" t="s">
        <v>8219</v>
      </c>
    </row>
    <row r="3318" spans="1:2" x14ac:dyDescent="0.3">
      <c r="A3318">
        <v>11737</v>
      </c>
      <c r="B3318" t="s">
        <v>8219</v>
      </c>
    </row>
    <row r="3319" spans="1:2" x14ac:dyDescent="0.3">
      <c r="A3319">
        <v>1050</v>
      </c>
      <c r="B3319" t="s">
        <v>8219</v>
      </c>
    </row>
    <row r="3320" spans="1:2" x14ac:dyDescent="0.3">
      <c r="A3320">
        <v>2000</v>
      </c>
      <c r="B3320" t="s">
        <v>8219</v>
      </c>
    </row>
    <row r="3321" spans="1:2" x14ac:dyDescent="0.3">
      <c r="A3321">
        <v>500</v>
      </c>
      <c r="B3321" t="s">
        <v>8219</v>
      </c>
    </row>
    <row r="3322" spans="1:2" x14ac:dyDescent="0.3">
      <c r="A3322">
        <v>2500</v>
      </c>
      <c r="B3322" t="s">
        <v>8219</v>
      </c>
    </row>
    <row r="3323" spans="1:2" x14ac:dyDescent="0.3">
      <c r="A3323">
        <v>500</v>
      </c>
      <c r="B3323" t="s">
        <v>8219</v>
      </c>
    </row>
    <row r="3324" spans="1:2" x14ac:dyDescent="0.3">
      <c r="A3324">
        <v>3300</v>
      </c>
      <c r="B3324" t="s">
        <v>8219</v>
      </c>
    </row>
    <row r="3325" spans="1:2" x14ac:dyDescent="0.3">
      <c r="A3325">
        <v>1000</v>
      </c>
      <c r="B3325" t="s">
        <v>8219</v>
      </c>
    </row>
    <row r="3326" spans="1:2" x14ac:dyDescent="0.3">
      <c r="A3326">
        <v>1500</v>
      </c>
      <c r="B3326" t="s">
        <v>8219</v>
      </c>
    </row>
    <row r="3327" spans="1:2" x14ac:dyDescent="0.3">
      <c r="A3327">
        <v>400</v>
      </c>
      <c r="B3327" t="s">
        <v>8219</v>
      </c>
    </row>
    <row r="3328" spans="1:2" x14ac:dyDescent="0.3">
      <c r="A3328">
        <v>8000</v>
      </c>
      <c r="B3328" t="s">
        <v>8219</v>
      </c>
    </row>
    <row r="3329" spans="1:2" x14ac:dyDescent="0.3">
      <c r="A3329">
        <v>800</v>
      </c>
      <c r="B3329" t="s">
        <v>8219</v>
      </c>
    </row>
    <row r="3330" spans="1:2" x14ac:dyDescent="0.3">
      <c r="A3330">
        <v>1800</v>
      </c>
      <c r="B3330" t="s">
        <v>8219</v>
      </c>
    </row>
    <row r="3331" spans="1:2" x14ac:dyDescent="0.3">
      <c r="A3331">
        <v>1000</v>
      </c>
      <c r="B3331" t="s">
        <v>8219</v>
      </c>
    </row>
    <row r="3332" spans="1:2" x14ac:dyDescent="0.3">
      <c r="A3332">
        <v>1500</v>
      </c>
      <c r="B3332" t="s">
        <v>8219</v>
      </c>
    </row>
    <row r="3333" spans="1:2" x14ac:dyDescent="0.3">
      <c r="A3333">
        <v>5000</v>
      </c>
      <c r="B3333" t="s">
        <v>8219</v>
      </c>
    </row>
    <row r="3334" spans="1:2" x14ac:dyDescent="0.3">
      <c r="A3334">
        <v>6000</v>
      </c>
      <c r="B3334" t="s">
        <v>8219</v>
      </c>
    </row>
    <row r="3335" spans="1:2" x14ac:dyDescent="0.3">
      <c r="A3335">
        <v>3500</v>
      </c>
      <c r="B3335" t="s">
        <v>8219</v>
      </c>
    </row>
    <row r="3336" spans="1:2" x14ac:dyDescent="0.3">
      <c r="A3336">
        <v>3871</v>
      </c>
      <c r="B3336" t="s">
        <v>8219</v>
      </c>
    </row>
    <row r="3337" spans="1:2" x14ac:dyDescent="0.3">
      <c r="A3337">
        <v>5000</v>
      </c>
      <c r="B3337" t="s">
        <v>8219</v>
      </c>
    </row>
    <row r="3338" spans="1:2" x14ac:dyDescent="0.3">
      <c r="A3338">
        <v>250</v>
      </c>
      <c r="B3338" t="s">
        <v>8219</v>
      </c>
    </row>
    <row r="3339" spans="1:2" x14ac:dyDescent="0.3">
      <c r="A3339">
        <v>2500</v>
      </c>
      <c r="B3339" t="s">
        <v>8219</v>
      </c>
    </row>
    <row r="3340" spans="1:2" x14ac:dyDescent="0.3">
      <c r="A3340">
        <v>15000</v>
      </c>
      <c r="B3340" t="s">
        <v>8219</v>
      </c>
    </row>
    <row r="3341" spans="1:2" x14ac:dyDescent="0.3">
      <c r="A3341">
        <v>8000</v>
      </c>
      <c r="B3341" t="s">
        <v>8219</v>
      </c>
    </row>
    <row r="3342" spans="1:2" x14ac:dyDescent="0.3">
      <c r="A3342">
        <v>3000</v>
      </c>
      <c r="B3342" t="s">
        <v>8219</v>
      </c>
    </row>
    <row r="3343" spans="1:2" x14ac:dyDescent="0.3">
      <c r="A3343">
        <v>3350</v>
      </c>
      <c r="B3343" t="s">
        <v>8219</v>
      </c>
    </row>
    <row r="3344" spans="1:2" x14ac:dyDescent="0.3">
      <c r="A3344">
        <v>6000</v>
      </c>
      <c r="B3344" t="s">
        <v>8219</v>
      </c>
    </row>
    <row r="3345" spans="1:2" x14ac:dyDescent="0.3">
      <c r="A3345">
        <v>700</v>
      </c>
      <c r="B3345" t="s">
        <v>8219</v>
      </c>
    </row>
    <row r="3346" spans="1:2" x14ac:dyDescent="0.3">
      <c r="A3346">
        <v>4500</v>
      </c>
      <c r="B3346" t="s">
        <v>8219</v>
      </c>
    </row>
    <row r="3347" spans="1:2" x14ac:dyDescent="0.3">
      <c r="A3347">
        <v>500</v>
      </c>
      <c r="B3347" t="s">
        <v>8219</v>
      </c>
    </row>
    <row r="3348" spans="1:2" x14ac:dyDescent="0.3">
      <c r="A3348">
        <v>1500</v>
      </c>
      <c r="B3348" t="s">
        <v>8219</v>
      </c>
    </row>
    <row r="3349" spans="1:2" x14ac:dyDescent="0.3">
      <c r="A3349">
        <v>2000</v>
      </c>
      <c r="B3349" t="s">
        <v>8219</v>
      </c>
    </row>
    <row r="3350" spans="1:2" x14ac:dyDescent="0.3">
      <c r="A3350">
        <v>5500</v>
      </c>
      <c r="B3350" t="s">
        <v>8219</v>
      </c>
    </row>
    <row r="3351" spans="1:2" x14ac:dyDescent="0.3">
      <c r="A3351">
        <v>1000</v>
      </c>
      <c r="B3351" t="s">
        <v>8219</v>
      </c>
    </row>
    <row r="3352" spans="1:2" x14ac:dyDescent="0.3">
      <c r="A3352">
        <v>3500</v>
      </c>
      <c r="B3352" t="s">
        <v>8219</v>
      </c>
    </row>
    <row r="3353" spans="1:2" x14ac:dyDescent="0.3">
      <c r="A3353">
        <v>5000</v>
      </c>
      <c r="B3353" t="s">
        <v>8219</v>
      </c>
    </row>
    <row r="3354" spans="1:2" x14ac:dyDescent="0.3">
      <c r="A3354">
        <v>5000</v>
      </c>
      <c r="B3354" t="s">
        <v>8219</v>
      </c>
    </row>
    <row r="3355" spans="1:2" x14ac:dyDescent="0.3">
      <c r="A3355">
        <v>500</v>
      </c>
      <c r="B3355" t="s">
        <v>8219</v>
      </c>
    </row>
    <row r="3356" spans="1:2" x14ac:dyDescent="0.3">
      <c r="A3356">
        <v>3000</v>
      </c>
      <c r="B3356" t="s">
        <v>8219</v>
      </c>
    </row>
    <row r="3357" spans="1:2" x14ac:dyDescent="0.3">
      <c r="A3357">
        <v>1750</v>
      </c>
      <c r="B3357" t="s">
        <v>8219</v>
      </c>
    </row>
    <row r="3358" spans="1:2" x14ac:dyDescent="0.3">
      <c r="A3358">
        <v>1500</v>
      </c>
      <c r="B3358" t="s">
        <v>8219</v>
      </c>
    </row>
    <row r="3359" spans="1:2" x14ac:dyDescent="0.3">
      <c r="A3359">
        <v>2000</v>
      </c>
      <c r="B3359" t="s">
        <v>8219</v>
      </c>
    </row>
    <row r="3360" spans="1:2" x14ac:dyDescent="0.3">
      <c r="A3360">
        <v>10000</v>
      </c>
      <c r="B3360" t="s">
        <v>8219</v>
      </c>
    </row>
    <row r="3361" spans="1:2" x14ac:dyDescent="0.3">
      <c r="A3361">
        <v>4000</v>
      </c>
      <c r="B3361" t="s">
        <v>8219</v>
      </c>
    </row>
    <row r="3362" spans="1:2" x14ac:dyDescent="0.3">
      <c r="A3362">
        <v>9000</v>
      </c>
      <c r="B3362" t="s">
        <v>8219</v>
      </c>
    </row>
    <row r="3363" spans="1:2" x14ac:dyDescent="0.3">
      <c r="A3363">
        <v>5000</v>
      </c>
      <c r="B3363" t="s">
        <v>8219</v>
      </c>
    </row>
    <row r="3364" spans="1:2" x14ac:dyDescent="0.3">
      <c r="A3364">
        <v>500</v>
      </c>
      <c r="B3364" t="s">
        <v>8219</v>
      </c>
    </row>
    <row r="3365" spans="1:2" x14ac:dyDescent="0.3">
      <c r="A3365">
        <v>7750</v>
      </c>
      <c r="B3365" t="s">
        <v>8219</v>
      </c>
    </row>
    <row r="3366" spans="1:2" x14ac:dyDescent="0.3">
      <c r="A3366">
        <v>3000</v>
      </c>
      <c r="B3366" t="s">
        <v>8219</v>
      </c>
    </row>
    <row r="3367" spans="1:2" x14ac:dyDescent="0.3">
      <c r="A3367">
        <v>2500</v>
      </c>
      <c r="B3367" t="s">
        <v>8219</v>
      </c>
    </row>
    <row r="3368" spans="1:2" x14ac:dyDescent="0.3">
      <c r="A3368">
        <v>500</v>
      </c>
      <c r="B3368" t="s">
        <v>8219</v>
      </c>
    </row>
    <row r="3369" spans="1:2" x14ac:dyDescent="0.3">
      <c r="A3369">
        <v>750</v>
      </c>
      <c r="B3369" t="s">
        <v>8219</v>
      </c>
    </row>
    <row r="3370" spans="1:2" x14ac:dyDescent="0.3">
      <c r="A3370">
        <v>1000</v>
      </c>
      <c r="B3370" t="s">
        <v>8219</v>
      </c>
    </row>
    <row r="3371" spans="1:2" x14ac:dyDescent="0.3">
      <c r="A3371">
        <v>5000</v>
      </c>
      <c r="B3371" t="s">
        <v>8219</v>
      </c>
    </row>
    <row r="3372" spans="1:2" x14ac:dyDescent="0.3">
      <c r="A3372">
        <v>1500</v>
      </c>
      <c r="B3372" t="s">
        <v>8219</v>
      </c>
    </row>
    <row r="3373" spans="1:2" x14ac:dyDescent="0.3">
      <c r="A3373">
        <v>200</v>
      </c>
      <c r="B3373" t="s">
        <v>8219</v>
      </c>
    </row>
    <row r="3374" spans="1:2" x14ac:dyDescent="0.3">
      <c r="A3374">
        <v>1000</v>
      </c>
      <c r="B3374" t="s">
        <v>8219</v>
      </c>
    </row>
    <row r="3375" spans="1:2" x14ac:dyDescent="0.3">
      <c r="A3375">
        <v>2000</v>
      </c>
      <c r="B3375" t="s">
        <v>8219</v>
      </c>
    </row>
    <row r="3376" spans="1:2" x14ac:dyDescent="0.3">
      <c r="A3376">
        <v>3500</v>
      </c>
      <c r="B3376" t="s">
        <v>8219</v>
      </c>
    </row>
    <row r="3377" spans="1:2" x14ac:dyDescent="0.3">
      <c r="A3377">
        <v>3000</v>
      </c>
      <c r="B3377" t="s">
        <v>8219</v>
      </c>
    </row>
    <row r="3378" spans="1:2" x14ac:dyDescent="0.3">
      <c r="A3378">
        <v>8000</v>
      </c>
      <c r="B3378" t="s">
        <v>8219</v>
      </c>
    </row>
    <row r="3379" spans="1:2" x14ac:dyDescent="0.3">
      <c r="A3379">
        <v>8000</v>
      </c>
      <c r="B3379" t="s">
        <v>8219</v>
      </c>
    </row>
    <row r="3380" spans="1:2" x14ac:dyDescent="0.3">
      <c r="A3380">
        <v>550</v>
      </c>
      <c r="B3380" t="s">
        <v>8219</v>
      </c>
    </row>
    <row r="3381" spans="1:2" x14ac:dyDescent="0.3">
      <c r="A3381">
        <v>2000</v>
      </c>
      <c r="B3381" t="s">
        <v>8219</v>
      </c>
    </row>
    <row r="3382" spans="1:2" x14ac:dyDescent="0.3">
      <c r="A3382">
        <v>3000</v>
      </c>
      <c r="B3382" t="s">
        <v>8219</v>
      </c>
    </row>
    <row r="3383" spans="1:2" x14ac:dyDescent="0.3">
      <c r="A3383">
        <v>4000</v>
      </c>
      <c r="B3383" t="s">
        <v>8219</v>
      </c>
    </row>
    <row r="3384" spans="1:2" x14ac:dyDescent="0.3">
      <c r="A3384">
        <v>3500</v>
      </c>
      <c r="B3384" t="s">
        <v>8219</v>
      </c>
    </row>
    <row r="3385" spans="1:2" x14ac:dyDescent="0.3">
      <c r="A3385">
        <v>1750</v>
      </c>
      <c r="B3385" t="s">
        <v>8219</v>
      </c>
    </row>
    <row r="3386" spans="1:2" x14ac:dyDescent="0.3">
      <c r="A3386">
        <v>6000</v>
      </c>
      <c r="B3386" t="s">
        <v>8219</v>
      </c>
    </row>
    <row r="3387" spans="1:2" x14ac:dyDescent="0.3">
      <c r="A3387">
        <v>2000</v>
      </c>
      <c r="B3387" t="s">
        <v>8219</v>
      </c>
    </row>
    <row r="3388" spans="1:2" x14ac:dyDescent="0.3">
      <c r="A3388">
        <v>2000</v>
      </c>
      <c r="B3388" t="s">
        <v>8219</v>
      </c>
    </row>
    <row r="3389" spans="1:2" x14ac:dyDescent="0.3">
      <c r="A3389">
        <v>3000</v>
      </c>
      <c r="B3389" t="s">
        <v>8219</v>
      </c>
    </row>
    <row r="3390" spans="1:2" x14ac:dyDescent="0.3">
      <c r="A3390">
        <v>1500</v>
      </c>
      <c r="B3390" t="s">
        <v>8219</v>
      </c>
    </row>
    <row r="3391" spans="1:2" x14ac:dyDescent="0.3">
      <c r="A3391">
        <v>10000</v>
      </c>
      <c r="B3391" t="s">
        <v>8219</v>
      </c>
    </row>
    <row r="3392" spans="1:2" x14ac:dyDescent="0.3">
      <c r="A3392">
        <v>1500</v>
      </c>
      <c r="B3392" t="s">
        <v>8219</v>
      </c>
    </row>
    <row r="3393" spans="1:2" x14ac:dyDescent="0.3">
      <c r="A3393">
        <v>500</v>
      </c>
      <c r="B3393" t="s">
        <v>8219</v>
      </c>
    </row>
    <row r="3394" spans="1:2" x14ac:dyDescent="0.3">
      <c r="A3394">
        <v>500</v>
      </c>
      <c r="B3394" t="s">
        <v>8219</v>
      </c>
    </row>
    <row r="3395" spans="1:2" x14ac:dyDescent="0.3">
      <c r="A3395">
        <v>1500</v>
      </c>
      <c r="B3395" t="s">
        <v>8219</v>
      </c>
    </row>
    <row r="3396" spans="1:2" x14ac:dyDescent="0.3">
      <c r="A3396">
        <v>550</v>
      </c>
      <c r="B3396" t="s">
        <v>8219</v>
      </c>
    </row>
    <row r="3397" spans="1:2" x14ac:dyDescent="0.3">
      <c r="A3397">
        <v>500</v>
      </c>
      <c r="B3397" t="s">
        <v>8219</v>
      </c>
    </row>
    <row r="3398" spans="1:2" x14ac:dyDescent="0.3">
      <c r="A3398">
        <v>1500</v>
      </c>
      <c r="B3398" t="s">
        <v>8219</v>
      </c>
    </row>
    <row r="3399" spans="1:2" x14ac:dyDescent="0.3">
      <c r="A3399">
        <v>250</v>
      </c>
      <c r="B3399" t="s">
        <v>8219</v>
      </c>
    </row>
    <row r="3400" spans="1:2" x14ac:dyDescent="0.3">
      <c r="A3400">
        <v>4000</v>
      </c>
      <c r="B3400" t="s">
        <v>8219</v>
      </c>
    </row>
    <row r="3401" spans="1:2" x14ac:dyDescent="0.3">
      <c r="A3401">
        <v>1200</v>
      </c>
      <c r="B3401" t="s">
        <v>8219</v>
      </c>
    </row>
    <row r="3402" spans="1:2" x14ac:dyDescent="0.3">
      <c r="A3402">
        <v>10000</v>
      </c>
      <c r="B3402" t="s">
        <v>8219</v>
      </c>
    </row>
    <row r="3403" spans="1:2" x14ac:dyDescent="0.3">
      <c r="A3403">
        <v>2900</v>
      </c>
      <c r="B3403" t="s">
        <v>8219</v>
      </c>
    </row>
    <row r="3404" spans="1:2" x14ac:dyDescent="0.3">
      <c r="A3404">
        <v>15000</v>
      </c>
      <c r="B3404" t="s">
        <v>8219</v>
      </c>
    </row>
    <row r="3405" spans="1:2" x14ac:dyDescent="0.3">
      <c r="A3405">
        <v>2000</v>
      </c>
      <c r="B3405" t="s">
        <v>8219</v>
      </c>
    </row>
    <row r="3406" spans="1:2" x14ac:dyDescent="0.3">
      <c r="A3406">
        <v>500</v>
      </c>
      <c r="B3406" t="s">
        <v>8219</v>
      </c>
    </row>
    <row r="3407" spans="1:2" x14ac:dyDescent="0.3">
      <c r="A3407">
        <v>350</v>
      </c>
      <c r="B3407" t="s">
        <v>8219</v>
      </c>
    </row>
    <row r="3408" spans="1:2" x14ac:dyDescent="0.3">
      <c r="A3408">
        <v>10000</v>
      </c>
      <c r="B3408" t="s">
        <v>8219</v>
      </c>
    </row>
    <row r="3409" spans="1:2" x14ac:dyDescent="0.3">
      <c r="A3409">
        <v>2000</v>
      </c>
      <c r="B3409" t="s">
        <v>8219</v>
      </c>
    </row>
    <row r="3410" spans="1:2" x14ac:dyDescent="0.3">
      <c r="A3410">
        <v>500</v>
      </c>
      <c r="B3410" t="s">
        <v>8219</v>
      </c>
    </row>
    <row r="3411" spans="1:2" x14ac:dyDescent="0.3">
      <c r="A3411">
        <v>500</v>
      </c>
      <c r="B3411" t="s">
        <v>8219</v>
      </c>
    </row>
    <row r="3412" spans="1:2" x14ac:dyDescent="0.3">
      <c r="A3412">
        <v>3000</v>
      </c>
      <c r="B3412" t="s">
        <v>8219</v>
      </c>
    </row>
    <row r="3413" spans="1:2" x14ac:dyDescent="0.3">
      <c r="A3413">
        <v>15000</v>
      </c>
      <c r="B3413" t="s">
        <v>8219</v>
      </c>
    </row>
    <row r="3414" spans="1:2" x14ac:dyDescent="0.3">
      <c r="A3414">
        <v>3000</v>
      </c>
      <c r="B3414" t="s">
        <v>8219</v>
      </c>
    </row>
    <row r="3415" spans="1:2" x14ac:dyDescent="0.3">
      <c r="A3415">
        <v>500</v>
      </c>
      <c r="B3415" t="s">
        <v>8219</v>
      </c>
    </row>
    <row r="3416" spans="1:2" x14ac:dyDescent="0.3">
      <c r="A3416">
        <v>3000</v>
      </c>
      <c r="B3416" t="s">
        <v>8219</v>
      </c>
    </row>
    <row r="3417" spans="1:2" x14ac:dyDescent="0.3">
      <c r="A3417">
        <v>200</v>
      </c>
      <c r="B3417" t="s">
        <v>8219</v>
      </c>
    </row>
    <row r="3418" spans="1:2" x14ac:dyDescent="0.3">
      <c r="A3418">
        <v>4000</v>
      </c>
      <c r="B3418" t="s">
        <v>8219</v>
      </c>
    </row>
    <row r="3419" spans="1:2" x14ac:dyDescent="0.3">
      <c r="A3419">
        <v>1700</v>
      </c>
      <c r="B3419" t="s">
        <v>8219</v>
      </c>
    </row>
    <row r="3420" spans="1:2" x14ac:dyDescent="0.3">
      <c r="A3420">
        <v>4000</v>
      </c>
      <c r="B3420" t="s">
        <v>8219</v>
      </c>
    </row>
    <row r="3421" spans="1:2" x14ac:dyDescent="0.3">
      <c r="A3421">
        <v>2750</v>
      </c>
      <c r="B3421" t="s">
        <v>8219</v>
      </c>
    </row>
    <row r="3422" spans="1:2" x14ac:dyDescent="0.3">
      <c r="A3422">
        <v>700</v>
      </c>
      <c r="B3422" t="s">
        <v>8219</v>
      </c>
    </row>
    <row r="3423" spans="1:2" x14ac:dyDescent="0.3">
      <c r="A3423">
        <v>10000</v>
      </c>
      <c r="B3423" t="s">
        <v>8219</v>
      </c>
    </row>
    <row r="3424" spans="1:2" x14ac:dyDescent="0.3">
      <c r="A3424">
        <v>3000</v>
      </c>
      <c r="B3424" t="s">
        <v>8219</v>
      </c>
    </row>
    <row r="3425" spans="1:2" x14ac:dyDescent="0.3">
      <c r="A3425">
        <v>250</v>
      </c>
      <c r="B3425" t="s">
        <v>8219</v>
      </c>
    </row>
    <row r="3426" spans="1:2" x14ac:dyDescent="0.3">
      <c r="A3426">
        <v>6000</v>
      </c>
      <c r="B3426" t="s">
        <v>8219</v>
      </c>
    </row>
    <row r="3427" spans="1:2" x14ac:dyDescent="0.3">
      <c r="A3427">
        <v>30000</v>
      </c>
      <c r="B3427" t="s">
        <v>8219</v>
      </c>
    </row>
    <row r="3428" spans="1:2" x14ac:dyDescent="0.3">
      <c r="A3428">
        <v>3750</v>
      </c>
      <c r="B3428" t="s">
        <v>8219</v>
      </c>
    </row>
    <row r="3429" spans="1:2" x14ac:dyDescent="0.3">
      <c r="A3429">
        <v>1500</v>
      </c>
      <c r="B3429" t="s">
        <v>8219</v>
      </c>
    </row>
    <row r="3430" spans="1:2" x14ac:dyDescent="0.3">
      <c r="A3430">
        <v>2000</v>
      </c>
      <c r="B3430" t="s">
        <v>8219</v>
      </c>
    </row>
    <row r="3431" spans="1:2" x14ac:dyDescent="0.3">
      <c r="A3431">
        <v>150</v>
      </c>
      <c r="B3431" t="s">
        <v>8219</v>
      </c>
    </row>
    <row r="3432" spans="1:2" x14ac:dyDescent="0.3">
      <c r="A3432">
        <v>2000</v>
      </c>
      <c r="B3432" t="s">
        <v>8219</v>
      </c>
    </row>
    <row r="3433" spans="1:2" x14ac:dyDescent="0.3">
      <c r="A3433">
        <v>2000</v>
      </c>
      <c r="B3433" t="s">
        <v>8219</v>
      </c>
    </row>
    <row r="3434" spans="1:2" x14ac:dyDescent="0.3">
      <c r="A3434">
        <v>2000</v>
      </c>
      <c r="B3434" t="s">
        <v>8219</v>
      </c>
    </row>
    <row r="3435" spans="1:2" x14ac:dyDescent="0.3">
      <c r="A3435">
        <v>9500</v>
      </c>
      <c r="B3435" t="s">
        <v>8219</v>
      </c>
    </row>
    <row r="3436" spans="1:2" x14ac:dyDescent="0.3">
      <c r="A3436">
        <v>10000</v>
      </c>
      <c r="B3436" t="s">
        <v>8219</v>
      </c>
    </row>
    <row r="3437" spans="1:2" x14ac:dyDescent="0.3">
      <c r="A3437">
        <v>1000</v>
      </c>
      <c r="B3437" t="s">
        <v>8219</v>
      </c>
    </row>
    <row r="3438" spans="1:2" x14ac:dyDescent="0.3">
      <c r="A3438">
        <v>5000</v>
      </c>
      <c r="B3438" t="s">
        <v>8219</v>
      </c>
    </row>
    <row r="3439" spans="1:2" x14ac:dyDescent="0.3">
      <c r="A3439">
        <v>3000</v>
      </c>
      <c r="B3439" t="s">
        <v>8219</v>
      </c>
    </row>
    <row r="3440" spans="1:2" x14ac:dyDescent="0.3">
      <c r="A3440">
        <v>2500</v>
      </c>
      <c r="B3440" t="s">
        <v>8219</v>
      </c>
    </row>
    <row r="3441" spans="1:2" x14ac:dyDescent="0.3">
      <c r="A3441">
        <v>1200</v>
      </c>
      <c r="B3441" t="s">
        <v>8219</v>
      </c>
    </row>
    <row r="3442" spans="1:2" x14ac:dyDescent="0.3">
      <c r="A3442">
        <v>5000</v>
      </c>
      <c r="B3442" t="s">
        <v>8219</v>
      </c>
    </row>
    <row r="3443" spans="1:2" x14ac:dyDescent="0.3">
      <c r="A3443">
        <v>2500</v>
      </c>
      <c r="B3443" t="s">
        <v>8219</v>
      </c>
    </row>
    <row r="3444" spans="1:2" x14ac:dyDescent="0.3">
      <c r="A3444">
        <v>250</v>
      </c>
      <c r="B3444" t="s">
        <v>8219</v>
      </c>
    </row>
    <row r="3445" spans="1:2" x14ac:dyDescent="0.3">
      <c r="A3445">
        <v>1000</v>
      </c>
      <c r="B3445" t="s">
        <v>8219</v>
      </c>
    </row>
    <row r="3446" spans="1:2" x14ac:dyDescent="0.3">
      <c r="A3446">
        <v>300</v>
      </c>
      <c r="B3446" t="s">
        <v>8219</v>
      </c>
    </row>
    <row r="3447" spans="1:2" x14ac:dyDescent="0.3">
      <c r="A3447">
        <v>2000</v>
      </c>
      <c r="B3447" t="s">
        <v>8219</v>
      </c>
    </row>
    <row r="3448" spans="1:2" x14ac:dyDescent="0.3">
      <c r="A3448">
        <v>1000</v>
      </c>
      <c r="B3448" t="s">
        <v>8219</v>
      </c>
    </row>
    <row r="3449" spans="1:2" x14ac:dyDescent="0.3">
      <c r="A3449">
        <v>1000</v>
      </c>
      <c r="B3449" t="s">
        <v>8219</v>
      </c>
    </row>
    <row r="3450" spans="1:2" x14ac:dyDescent="0.3">
      <c r="A3450">
        <v>2100</v>
      </c>
      <c r="B3450" t="s">
        <v>8219</v>
      </c>
    </row>
    <row r="3451" spans="1:2" x14ac:dyDescent="0.3">
      <c r="A3451">
        <v>800</v>
      </c>
      <c r="B3451" t="s">
        <v>8219</v>
      </c>
    </row>
    <row r="3452" spans="1:2" x14ac:dyDescent="0.3">
      <c r="A3452">
        <v>500</v>
      </c>
      <c r="B3452" t="s">
        <v>8219</v>
      </c>
    </row>
    <row r="3453" spans="1:2" x14ac:dyDescent="0.3">
      <c r="A3453">
        <v>650</v>
      </c>
      <c r="B3453" t="s">
        <v>8219</v>
      </c>
    </row>
    <row r="3454" spans="1:2" x14ac:dyDescent="0.3">
      <c r="A3454">
        <v>1000</v>
      </c>
      <c r="B3454" t="s">
        <v>8219</v>
      </c>
    </row>
    <row r="3455" spans="1:2" x14ac:dyDescent="0.3">
      <c r="A3455">
        <v>300</v>
      </c>
      <c r="B3455" t="s">
        <v>8219</v>
      </c>
    </row>
    <row r="3456" spans="1:2" x14ac:dyDescent="0.3">
      <c r="A3456">
        <v>700</v>
      </c>
      <c r="B3456" t="s">
        <v>8219</v>
      </c>
    </row>
    <row r="3457" spans="1:2" x14ac:dyDescent="0.3">
      <c r="A3457">
        <v>10000</v>
      </c>
      <c r="B3457" t="s">
        <v>8219</v>
      </c>
    </row>
    <row r="3458" spans="1:2" x14ac:dyDescent="0.3">
      <c r="A3458">
        <v>3000</v>
      </c>
      <c r="B3458" t="s">
        <v>8219</v>
      </c>
    </row>
    <row r="3459" spans="1:2" x14ac:dyDescent="0.3">
      <c r="A3459">
        <v>2000</v>
      </c>
      <c r="B3459" t="s">
        <v>8219</v>
      </c>
    </row>
    <row r="3460" spans="1:2" x14ac:dyDescent="0.3">
      <c r="A3460">
        <v>978</v>
      </c>
      <c r="B3460" t="s">
        <v>8219</v>
      </c>
    </row>
    <row r="3461" spans="1:2" x14ac:dyDescent="0.3">
      <c r="A3461">
        <v>500</v>
      </c>
      <c r="B3461" t="s">
        <v>8219</v>
      </c>
    </row>
    <row r="3462" spans="1:2" x14ac:dyDescent="0.3">
      <c r="A3462">
        <v>500</v>
      </c>
      <c r="B3462" t="s">
        <v>8219</v>
      </c>
    </row>
    <row r="3463" spans="1:2" x14ac:dyDescent="0.3">
      <c r="A3463">
        <v>500</v>
      </c>
      <c r="B3463" t="s">
        <v>8219</v>
      </c>
    </row>
    <row r="3464" spans="1:2" x14ac:dyDescent="0.3">
      <c r="A3464">
        <v>250</v>
      </c>
      <c r="B3464" t="s">
        <v>8219</v>
      </c>
    </row>
    <row r="3465" spans="1:2" x14ac:dyDescent="0.3">
      <c r="A3465">
        <v>10000</v>
      </c>
      <c r="B3465" t="s">
        <v>8219</v>
      </c>
    </row>
    <row r="3466" spans="1:2" x14ac:dyDescent="0.3">
      <c r="A3466">
        <v>5000</v>
      </c>
      <c r="B3466" t="s">
        <v>8219</v>
      </c>
    </row>
    <row r="3467" spans="1:2" x14ac:dyDescent="0.3">
      <c r="A3467">
        <v>2000</v>
      </c>
      <c r="B3467" t="s">
        <v>8219</v>
      </c>
    </row>
    <row r="3468" spans="1:2" x14ac:dyDescent="0.3">
      <c r="A3468">
        <v>3500</v>
      </c>
      <c r="B3468" t="s">
        <v>8219</v>
      </c>
    </row>
    <row r="3469" spans="1:2" x14ac:dyDescent="0.3">
      <c r="A3469">
        <v>3000</v>
      </c>
      <c r="B3469" t="s">
        <v>8219</v>
      </c>
    </row>
    <row r="3470" spans="1:2" x14ac:dyDescent="0.3">
      <c r="A3470">
        <v>10000</v>
      </c>
      <c r="B3470" t="s">
        <v>8219</v>
      </c>
    </row>
    <row r="3471" spans="1:2" x14ac:dyDescent="0.3">
      <c r="A3471">
        <v>2800</v>
      </c>
      <c r="B3471" t="s">
        <v>8219</v>
      </c>
    </row>
    <row r="3472" spans="1:2" x14ac:dyDescent="0.3">
      <c r="A3472">
        <v>250</v>
      </c>
      <c r="B3472" t="s">
        <v>8219</v>
      </c>
    </row>
    <row r="3473" spans="1:2" x14ac:dyDescent="0.3">
      <c r="A3473">
        <v>500</v>
      </c>
      <c r="B3473" t="s">
        <v>8219</v>
      </c>
    </row>
    <row r="3474" spans="1:2" x14ac:dyDescent="0.3">
      <c r="A3474">
        <v>2000</v>
      </c>
      <c r="B3474" t="s">
        <v>8219</v>
      </c>
    </row>
    <row r="3475" spans="1:2" x14ac:dyDescent="0.3">
      <c r="A3475">
        <v>4900</v>
      </c>
      <c r="B3475" t="s">
        <v>8219</v>
      </c>
    </row>
    <row r="3476" spans="1:2" x14ac:dyDescent="0.3">
      <c r="A3476">
        <v>2000</v>
      </c>
      <c r="B3476" t="s">
        <v>8219</v>
      </c>
    </row>
    <row r="3477" spans="1:2" x14ac:dyDescent="0.3">
      <c r="A3477">
        <v>300</v>
      </c>
      <c r="B3477" t="s">
        <v>8219</v>
      </c>
    </row>
    <row r="3478" spans="1:2" x14ac:dyDescent="0.3">
      <c r="A3478">
        <v>300</v>
      </c>
      <c r="B3478" t="s">
        <v>8219</v>
      </c>
    </row>
    <row r="3479" spans="1:2" x14ac:dyDescent="0.3">
      <c r="A3479">
        <v>1800</v>
      </c>
      <c r="B3479" t="s">
        <v>8219</v>
      </c>
    </row>
    <row r="3480" spans="1:2" x14ac:dyDescent="0.3">
      <c r="A3480">
        <v>2000</v>
      </c>
      <c r="B3480" t="s">
        <v>8219</v>
      </c>
    </row>
    <row r="3481" spans="1:2" x14ac:dyDescent="0.3">
      <c r="A3481">
        <v>1500</v>
      </c>
      <c r="B3481" t="s">
        <v>8219</v>
      </c>
    </row>
    <row r="3482" spans="1:2" x14ac:dyDescent="0.3">
      <c r="A3482">
        <v>1500</v>
      </c>
      <c r="B3482" t="s">
        <v>8219</v>
      </c>
    </row>
    <row r="3483" spans="1:2" x14ac:dyDescent="0.3">
      <c r="A3483">
        <v>10000</v>
      </c>
      <c r="B3483" t="s">
        <v>8219</v>
      </c>
    </row>
    <row r="3484" spans="1:2" x14ac:dyDescent="0.3">
      <c r="A3484">
        <v>3000</v>
      </c>
      <c r="B3484" t="s">
        <v>8219</v>
      </c>
    </row>
    <row r="3485" spans="1:2" x14ac:dyDescent="0.3">
      <c r="A3485">
        <v>3350</v>
      </c>
      <c r="B3485" t="s">
        <v>8219</v>
      </c>
    </row>
    <row r="3486" spans="1:2" x14ac:dyDescent="0.3">
      <c r="A3486">
        <v>2500</v>
      </c>
      <c r="B3486" t="s">
        <v>8219</v>
      </c>
    </row>
    <row r="3487" spans="1:2" x14ac:dyDescent="0.3">
      <c r="A3487">
        <v>1650</v>
      </c>
      <c r="B3487" t="s">
        <v>8219</v>
      </c>
    </row>
    <row r="3488" spans="1:2" x14ac:dyDescent="0.3">
      <c r="A3488">
        <v>3000</v>
      </c>
      <c r="B3488" t="s">
        <v>8219</v>
      </c>
    </row>
    <row r="3489" spans="1:2" x14ac:dyDescent="0.3">
      <c r="A3489">
        <v>2000</v>
      </c>
      <c r="B3489" t="s">
        <v>8219</v>
      </c>
    </row>
    <row r="3490" spans="1:2" x14ac:dyDescent="0.3">
      <c r="A3490">
        <v>3000</v>
      </c>
      <c r="B3490" t="s">
        <v>8219</v>
      </c>
    </row>
    <row r="3491" spans="1:2" x14ac:dyDescent="0.3">
      <c r="A3491">
        <v>5000</v>
      </c>
      <c r="B3491" t="s">
        <v>8219</v>
      </c>
    </row>
    <row r="3492" spans="1:2" x14ac:dyDescent="0.3">
      <c r="A3492">
        <v>1000</v>
      </c>
      <c r="B3492" t="s">
        <v>8219</v>
      </c>
    </row>
    <row r="3493" spans="1:2" x14ac:dyDescent="0.3">
      <c r="A3493">
        <v>500</v>
      </c>
      <c r="B3493" t="s">
        <v>8219</v>
      </c>
    </row>
    <row r="3494" spans="1:2" x14ac:dyDescent="0.3">
      <c r="A3494">
        <v>3800</v>
      </c>
      <c r="B3494" t="s">
        <v>8219</v>
      </c>
    </row>
    <row r="3495" spans="1:2" x14ac:dyDescent="0.3">
      <c r="A3495">
        <v>1500</v>
      </c>
      <c r="B3495" t="s">
        <v>8219</v>
      </c>
    </row>
    <row r="3496" spans="1:2" x14ac:dyDescent="0.3">
      <c r="A3496">
        <v>400</v>
      </c>
      <c r="B3496" t="s">
        <v>8219</v>
      </c>
    </row>
    <row r="3497" spans="1:2" x14ac:dyDescent="0.3">
      <c r="A3497">
        <v>5000</v>
      </c>
      <c r="B3497" t="s">
        <v>8219</v>
      </c>
    </row>
    <row r="3498" spans="1:2" x14ac:dyDescent="0.3">
      <c r="A3498">
        <v>3000</v>
      </c>
      <c r="B3498" t="s">
        <v>8219</v>
      </c>
    </row>
    <row r="3499" spans="1:2" x14ac:dyDescent="0.3">
      <c r="A3499">
        <v>1551</v>
      </c>
      <c r="B3499" t="s">
        <v>8219</v>
      </c>
    </row>
    <row r="3500" spans="1:2" x14ac:dyDescent="0.3">
      <c r="A3500">
        <v>1650</v>
      </c>
      <c r="B3500" t="s">
        <v>8219</v>
      </c>
    </row>
    <row r="3501" spans="1:2" x14ac:dyDescent="0.3">
      <c r="A3501">
        <v>2000</v>
      </c>
      <c r="B3501" t="s">
        <v>8219</v>
      </c>
    </row>
    <row r="3502" spans="1:2" x14ac:dyDescent="0.3">
      <c r="A3502">
        <v>1000</v>
      </c>
      <c r="B3502" t="s">
        <v>8219</v>
      </c>
    </row>
    <row r="3503" spans="1:2" x14ac:dyDescent="0.3">
      <c r="A3503">
        <v>1500</v>
      </c>
      <c r="B3503" t="s">
        <v>8219</v>
      </c>
    </row>
    <row r="3504" spans="1:2" x14ac:dyDescent="0.3">
      <c r="A3504">
        <v>4000</v>
      </c>
      <c r="B3504" t="s">
        <v>8219</v>
      </c>
    </row>
    <row r="3505" spans="1:2" x14ac:dyDescent="0.3">
      <c r="A3505">
        <v>2500</v>
      </c>
      <c r="B3505" t="s">
        <v>8219</v>
      </c>
    </row>
    <row r="3506" spans="1:2" x14ac:dyDescent="0.3">
      <c r="A3506">
        <v>1000</v>
      </c>
      <c r="B3506" t="s">
        <v>8219</v>
      </c>
    </row>
    <row r="3507" spans="1:2" x14ac:dyDescent="0.3">
      <c r="A3507">
        <v>2500</v>
      </c>
      <c r="B3507" t="s">
        <v>8219</v>
      </c>
    </row>
    <row r="3508" spans="1:2" x14ac:dyDescent="0.3">
      <c r="A3508">
        <v>3000</v>
      </c>
      <c r="B3508" t="s">
        <v>8219</v>
      </c>
    </row>
    <row r="3509" spans="1:2" x14ac:dyDescent="0.3">
      <c r="A3509">
        <v>10000</v>
      </c>
      <c r="B3509" t="s">
        <v>8219</v>
      </c>
    </row>
    <row r="3510" spans="1:2" x14ac:dyDescent="0.3">
      <c r="A3510">
        <v>100</v>
      </c>
      <c r="B3510" t="s">
        <v>8219</v>
      </c>
    </row>
    <row r="3511" spans="1:2" x14ac:dyDescent="0.3">
      <c r="A3511">
        <v>3000</v>
      </c>
      <c r="B3511" t="s">
        <v>8219</v>
      </c>
    </row>
    <row r="3512" spans="1:2" x14ac:dyDescent="0.3">
      <c r="A3512">
        <v>900</v>
      </c>
      <c r="B3512" t="s">
        <v>8219</v>
      </c>
    </row>
    <row r="3513" spans="1:2" x14ac:dyDescent="0.3">
      <c r="A3513">
        <v>1500</v>
      </c>
      <c r="B3513" t="s">
        <v>8219</v>
      </c>
    </row>
    <row r="3514" spans="1:2" x14ac:dyDescent="0.3">
      <c r="A3514">
        <v>1000</v>
      </c>
      <c r="B3514" t="s">
        <v>8219</v>
      </c>
    </row>
    <row r="3515" spans="1:2" x14ac:dyDescent="0.3">
      <c r="A3515">
        <v>2800</v>
      </c>
      <c r="B3515" t="s">
        <v>8219</v>
      </c>
    </row>
    <row r="3516" spans="1:2" x14ac:dyDescent="0.3">
      <c r="A3516">
        <v>500</v>
      </c>
      <c r="B3516" t="s">
        <v>8219</v>
      </c>
    </row>
    <row r="3517" spans="1:2" x14ac:dyDescent="0.3">
      <c r="A3517">
        <v>3000</v>
      </c>
      <c r="B3517" t="s">
        <v>8219</v>
      </c>
    </row>
    <row r="3518" spans="1:2" x14ac:dyDescent="0.3">
      <c r="A3518">
        <v>2500</v>
      </c>
      <c r="B3518" t="s">
        <v>8219</v>
      </c>
    </row>
    <row r="3519" spans="1:2" x14ac:dyDescent="0.3">
      <c r="A3519">
        <v>4000</v>
      </c>
      <c r="B3519" t="s">
        <v>8219</v>
      </c>
    </row>
    <row r="3520" spans="1:2" x14ac:dyDescent="0.3">
      <c r="A3520">
        <v>1500</v>
      </c>
      <c r="B3520" t="s">
        <v>8219</v>
      </c>
    </row>
    <row r="3521" spans="1:2" x14ac:dyDescent="0.3">
      <c r="A3521">
        <v>2000</v>
      </c>
      <c r="B3521" t="s">
        <v>8219</v>
      </c>
    </row>
    <row r="3522" spans="1:2" x14ac:dyDescent="0.3">
      <c r="A3522">
        <v>2000</v>
      </c>
      <c r="B3522" t="s">
        <v>8219</v>
      </c>
    </row>
    <row r="3523" spans="1:2" x14ac:dyDescent="0.3">
      <c r="A3523">
        <v>350</v>
      </c>
      <c r="B3523" t="s">
        <v>8219</v>
      </c>
    </row>
    <row r="3524" spans="1:2" x14ac:dyDescent="0.3">
      <c r="A3524">
        <v>1395</v>
      </c>
      <c r="B3524" t="s">
        <v>8219</v>
      </c>
    </row>
    <row r="3525" spans="1:2" x14ac:dyDescent="0.3">
      <c r="A3525">
        <v>4000</v>
      </c>
      <c r="B3525" t="s">
        <v>8219</v>
      </c>
    </row>
    <row r="3526" spans="1:2" x14ac:dyDescent="0.3">
      <c r="A3526">
        <v>10000</v>
      </c>
      <c r="B3526" t="s">
        <v>8219</v>
      </c>
    </row>
    <row r="3527" spans="1:2" x14ac:dyDescent="0.3">
      <c r="A3527">
        <v>500</v>
      </c>
      <c r="B3527" t="s">
        <v>8219</v>
      </c>
    </row>
    <row r="3528" spans="1:2" x14ac:dyDescent="0.3">
      <c r="A3528">
        <v>3300</v>
      </c>
      <c r="B3528" t="s">
        <v>8219</v>
      </c>
    </row>
    <row r="3529" spans="1:2" x14ac:dyDescent="0.3">
      <c r="A3529">
        <v>6000</v>
      </c>
      <c r="B3529" t="s">
        <v>8219</v>
      </c>
    </row>
    <row r="3530" spans="1:2" x14ac:dyDescent="0.3">
      <c r="A3530">
        <v>1650</v>
      </c>
      <c r="B3530" t="s">
        <v>8219</v>
      </c>
    </row>
    <row r="3531" spans="1:2" x14ac:dyDescent="0.3">
      <c r="A3531">
        <v>500</v>
      </c>
      <c r="B3531" t="s">
        <v>8219</v>
      </c>
    </row>
    <row r="3532" spans="1:2" x14ac:dyDescent="0.3">
      <c r="A3532">
        <v>2750</v>
      </c>
      <c r="B3532" t="s">
        <v>8219</v>
      </c>
    </row>
    <row r="3533" spans="1:2" x14ac:dyDescent="0.3">
      <c r="A3533">
        <v>1000</v>
      </c>
      <c r="B3533" t="s">
        <v>8219</v>
      </c>
    </row>
    <row r="3534" spans="1:2" x14ac:dyDescent="0.3">
      <c r="A3534">
        <v>960</v>
      </c>
      <c r="B3534" t="s">
        <v>8219</v>
      </c>
    </row>
    <row r="3535" spans="1:2" x14ac:dyDescent="0.3">
      <c r="A3535">
        <v>500</v>
      </c>
      <c r="B3535" t="s">
        <v>8219</v>
      </c>
    </row>
    <row r="3536" spans="1:2" x14ac:dyDescent="0.3">
      <c r="A3536">
        <v>5000</v>
      </c>
      <c r="B3536" t="s">
        <v>8219</v>
      </c>
    </row>
    <row r="3537" spans="1:2" x14ac:dyDescent="0.3">
      <c r="A3537">
        <v>2000</v>
      </c>
      <c r="B3537" t="s">
        <v>8219</v>
      </c>
    </row>
    <row r="3538" spans="1:2" x14ac:dyDescent="0.3">
      <c r="A3538">
        <v>150</v>
      </c>
      <c r="B3538" t="s">
        <v>8219</v>
      </c>
    </row>
    <row r="3539" spans="1:2" x14ac:dyDescent="0.3">
      <c r="A3539">
        <v>675</v>
      </c>
      <c r="B3539" t="s">
        <v>8219</v>
      </c>
    </row>
    <row r="3540" spans="1:2" x14ac:dyDescent="0.3">
      <c r="A3540">
        <v>2000</v>
      </c>
      <c r="B3540" t="s">
        <v>8219</v>
      </c>
    </row>
    <row r="3541" spans="1:2" x14ac:dyDescent="0.3">
      <c r="A3541">
        <v>600</v>
      </c>
      <c r="B3541" t="s">
        <v>8219</v>
      </c>
    </row>
    <row r="3542" spans="1:2" x14ac:dyDescent="0.3">
      <c r="A3542">
        <v>300</v>
      </c>
      <c r="B3542" t="s">
        <v>8219</v>
      </c>
    </row>
    <row r="3543" spans="1:2" x14ac:dyDescent="0.3">
      <c r="A3543">
        <v>1200</v>
      </c>
      <c r="B3543" t="s">
        <v>8219</v>
      </c>
    </row>
    <row r="3544" spans="1:2" x14ac:dyDescent="0.3">
      <c r="A3544">
        <v>5500</v>
      </c>
      <c r="B3544" t="s">
        <v>8219</v>
      </c>
    </row>
    <row r="3545" spans="1:2" x14ac:dyDescent="0.3">
      <c r="A3545">
        <v>1500</v>
      </c>
      <c r="B3545" t="s">
        <v>8219</v>
      </c>
    </row>
    <row r="3546" spans="1:2" x14ac:dyDescent="0.3">
      <c r="A3546">
        <v>2500</v>
      </c>
      <c r="B3546" t="s">
        <v>8219</v>
      </c>
    </row>
    <row r="3547" spans="1:2" x14ac:dyDescent="0.3">
      <c r="A3547">
        <v>250</v>
      </c>
      <c r="B3547" t="s">
        <v>8219</v>
      </c>
    </row>
    <row r="3548" spans="1:2" x14ac:dyDescent="0.3">
      <c r="A3548">
        <v>1100</v>
      </c>
      <c r="B3548" t="s">
        <v>8219</v>
      </c>
    </row>
    <row r="3549" spans="1:2" x14ac:dyDescent="0.3">
      <c r="A3549">
        <v>35000</v>
      </c>
      <c r="B3549" t="s">
        <v>8219</v>
      </c>
    </row>
    <row r="3550" spans="1:2" x14ac:dyDescent="0.3">
      <c r="A3550">
        <v>2100</v>
      </c>
      <c r="B3550" t="s">
        <v>8219</v>
      </c>
    </row>
    <row r="3551" spans="1:2" x14ac:dyDescent="0.3">
      <c r="A3551">
        <v>1000</v>
      </c>
      <c r="B3551" t="s">
        <v>8219</v>
      </c>
    </row>
    <row r="3552" spans="1:2" x14ac:dyDescent="0.3">
      <c r="A3552">
        <v>2500</v>
      </c>
      <c r="B3552" t="s">
        <v>8219</v>
      </c>
    </row>
    <row r="3553" spans="1:2" x14ac:dyDescent="0.3">
      <c r="A3553">
        <v>1500</v>
      </c>
      <c r="B3553" t="s">
        <v>8219</v>
      </c>
    </row>
    <row r="3554" spans="1:2" x14ac:dyDescent="0.3">
      <c r="A3554">
        <v>773</v>
      </c>
      <c r="B3554" t="s">
        <v>8219</v>
      </c>
    </row>
    <row r="3555" spans="1:2" x14ac:dyDescent="0.3">
      <c r="A3555">
        <v>5500</v>
      </c>
      <c r="B3555" t="s">
        <v>8219</v>
      </c>
    </row>
    <row r="3556" spans="1:2" x14ac:dyDescent="0.3">
      <c r="A3556">
        <v>5000</v>
      </c>
      <c r="B3556" t="s">
        <v>8219</v>
      </c>
    </row>
    <row r="3557" spans="1:2" x14ac:dyDescent="0.3">
      <c r="A3557">
        <v>2400</v>
      </c>
      <c r="B3557" t="s">
        <v>8219</v>
      </c>
    </row>
    <row r="3558" spans="1:2" x14ac:dyDescent="0.3">
      <c r="A3558">
        <v>2200</v>
      </c>
      <c r="B3558" t="s">
        <v>8219</v>
      </c>
    </row>
    <row r="3559" spans="1:2" x14ac:dyDescent="0.3">
      <c r="A3559">
        <v>100000</v>
      </c>
      <c r="B3559" t="s">
        <v>8219</v>
      </c>
    </row>
    <row r="3560" spans="1:2" x14ac:dyDescent="0.3">
      <c r="A3560">
        <v>350</v>
      </c>
      <c r="B3560" t="s">
        <v>8219</v>
      </c>
    </row>
    <row r="3561" spans="1:2" x14ac:dyDescent="0.3">
      <c r="A3561">
        <v>1000</v>
      </c>
      <c r="B3561" t="s">
        <v>8219</v>
      </c>
    </row>
    <row r="3562" spans="1:2" x14ac:dyDescent="0.3">
      <c r="A3562">
        <v>3200</v>
      </c>
      <c r="B3562" t="s">
        <v>8219</v>
      </c>
    </row>
    <row r="3563" spans="1:2" x14ac:dyDescent="0.3">
      <c r="A3563">
        <v>2500</v>
      </c>
      <c r="B3563" t="s">
        <v>8219</v>
      </c>
    </row>
    <row r="3564" spans="1:2" x14ac:dyDescent="0.3">
      <c r="A3564">
        <v>315</v>
      </c>
      <c r="B3564" t="s">
        <v>8219</v>
      </c>
    </row>
    <row r="3565" spans="1:2" x14ac:dyDescent="0.3">
      <c r="A3565">
        <v>500</v>
      </c>
      <c r="B3565" t="s">
        <v>8219</v>
      </c>
    </row>
    <row r="3566" spans="1:2" x14ac:dyDescent="0.3">
      <c r="A3566">
        <v>1000</v>
      </c>
      <c r="B3566" t="s">
        <v>8219</v>
      </c>
    </row>
    <row r="3567" spans="1:2" x14ac:dyDescent="0.3">
      <c r="A3567">
        <v>900</v>
      </c>
      <c r="B3567" t="s">
        <v>8219</v>
      </c>
    </row>
    <row r="3568" spans="1:2" x14ac:dyDescent="0.3">
      <c r="A3568">
        <v>2000</v>
      </c>
      <c r="B3568" t="s">
        <v>8219</v>
      </c>
    </row>
    <row r="3569" spans="1:2" x14ac:dyDescent="0.3">
      <c r="A3569">
        <v>1000</v>
      </c>
      <c r="B3569" t="s">
        <v>8219</v>
      </c>
    </row>
    <row r="3570" spans="1:2" x14ac:dyDescent="0.3">
      <c r="A3570">
        <v>1000</v>
      </c>
      <c r="B3570" t="s">
        <v>8219</v>
      </c>
    </row>
    <row r="3571" spans="1:2" x14ac:dyDescent="0.3">
      <c r="A3571">
        <v>5000</v>
      </c>
      <c r="B3571" t="s">
        <v>8219</v>
      </c>
    </row>
    <row r="3572" spans="1:2" x14ac:dyDescent="0.3">
      <c r="A3572">
        <v>2000</v>
      </c>
      <c r="B3572" t="s">
        <v>8219</v>
      </c>
    </row>
    <row r="3573" spans="1:2" x14ac:dyDescent="0.3">
      <c r="A3573">
        <v>1500</v>
      </c>
      <c r="B3573" t="s">
        <v>8219</v>
      </c>
    </row>
    <row r="3574" spans="1:2" x14ac:dyDescent="0.3">
      <c r="A3574">
        <v>500</v>
      </c>
      <c r="B3574" t="s">
        <v>8219</v>
      </c>
    </row>
    <row r="3575" spans="1:2" x14ac:dyDescent="0.3">
      <c r="A3575">
        <v>3000</v>
      </c>
      <c r="B3575" t="s">
        <v>8219</v>
      </c>
    </row>
    <row r="3576" spans="1:2" x14ac:dyDescent="0.3">
      <c r="A3576">
        <v>5800</v>
      </c>
      <c r="B3576" t="s">
        <v>8219</v>
      </c>
    </row>
    <row r="3577" spans="1:2" x14ac:dyDescent="0.3">
      <c r="A3577">
        <v>10000</v>
      </c>
      <c r="B3577" t="s">
        <v>8219</v>
      </c>
    </row>
    <row r="3578" spans="1:2" x14ac:dyDescent="0.3">
      <c r="A3578">
        <v>100</v>
      </c>
      <c r="B3578" t="s">
        <v>8219</v>
      </c>
    </row>
    <row r="3579" spans="1:2" x14ac:dyDescent="0.3">
      <c r="A3579">
        <v>600</v>
      </c>
      <c r="B3579" t="s">
        <v>8219</v>
      </c>
    </row>
    <row r="3580" spans="1:2" x14ac:dyDescent="0.3">
      <c r="A3580">
        <v>1500</v>
      </c>
      <c r="B3580" t="s">
        <v>8219</v>
      </c>
    </row>
    <row r="3581" spans="1:2" x14ac:dyDescent="0.3">
      <c r="A3581">
        <v>500</v>
      </c>
      <c r="B3581" t="s">
        <v>8219</v>
      </c>
    </row>
    <row r="3582" spans="1:2" x14ac:dyDescent="0.3">
      <c r="A3582">
        <v>900</v>
      </c>
      <c r="B3582" t="s">
        <v>8219</v>
      </c>
    </row>
    <row r="3583" spans="1:2" x14ac:dyDescent="0.3">
      <c r="A3583">
        <v>1500</v>
      </c>
      <c r="B3583" t="s">
        <v>8219</v>
      </c>
    </row>
    <row r="3584" spans="1:2" x14ac:dyDescent="0.3">
      <c r="A3584">
        <v>1000</v>
      </c>
      <c r="B3584" t="s">
        <v>8219</v>
      </c>
    </row>
    <row r="3585" spans="1:2" x14ac:dyDescent="0.3">
      <c r="A3585">
        <v>3000</v>
      </c>
      <c r="B3585" t="s">
        <v>8219</v>
      </c>
    </row>
    <row r="3586" spans="1:2" x14ac:dyDescent="0.3">
      <c r="A3586">
        <v>3000</v>
      </c>
      <c r="B3586" t="s">
        <v>8219</v>
      </c>
    </row>
    <row r="3587" spans="1:2" x14ac:dyDescent="0.3">
      <c r="A3587">
        <v>3400</v>
      </c>
      <c r="B3587" t="s">
        <v>8219</v>
      </c>
    </row>
    <row r="3588" spans="1:2" x14ac:dyDescent="0.3">
      <c r="A3588">
        <v>7500</v>
      </c>
      <c r="B3588" t="s">
        <v>8219</v>
      </c>
    </row>
    <row r="3589" spans="1:2" x14ac:dyDescent="0.3">
      <c r="A3589">
        <v>500</v>
      </c>
      <c r="B3589" t="s">
        <v>8219</v>
      </c>
    </row>
    <row r="3590" spans="1:2" x14ac:dyDescent="0.3">
      <c r="A3590">
        <v>200</v>
      </c>
      <c r="B3590" t="s">
        <v>8219</v>
      </c>
    </row>
    <row r="3591" spans="1:2" x14ac:dyDescent="0.3">
      <c r="A3591">
        <v>4000</v>
      </c>
      <c r="B3591" t="s">
        <v>8219</v>
      </c>
    </row>
    <row r="3592" spans="1:2" x14ac:dyDescent="0.3">
      <c r="A3592">
        <v>5000</v>
      </c>
      <c r="B3592" t="s">
        <v>8219</v>
      </c>
    </row>
    <row r="3593" spans="1:2" x14ac:dyDescent="0.3">
      <c r="A3593">
        <v>700</v>
      </c>
      <c r="B3593" t="s">
        <v>8219</v>
      </c>
    </row>
    <row r="3594" spans="1:2" x14ac:dyDescent="0.3">
      <c r="A3594">
        <v>2000</v>
      </c>
      <c r="B3594" t="s">
        <v>8219</v>
      </c>
    </row>
    <row r="3595" spans="1:2" x14ac:dyDescent="0.3">
      <c r="A3595">
        <v>3000</v>
      </c>
      <c r="B3595" t="s">
        <v>8219</v>
      </c>
    </row>
    <row r="3596" spans="1:2" x14ac:dyDescent="0.3">
      <c r="A3596">
        <v>1600</v>
      </c>
      <c r="B3596" t="s">
        <v>8219</v>
      </c>
    </row>
    <row r="3597" spans="1:2" x14ac:dyDescent="0.3">
      <c r="A3597">
        <v>2600</v>
      </c>
      <c r="B3597" t="s">
        <v>8219</v>
      </c>
    </row>
    <row r="3598" spans="1:2" x14ac:dyDescent="0.3">
      <c r="A3598">
        <v>1100</v>
      </c>
      <c r="B3598" t="s">
        <v>8219</v>
      </c>
    </row>
    <row r="3599" spans="1:2" x14ac:dyDescent="0.3">
      <c r="A3599">
        <v>2500</v>
      </c>
      <c r="B3599" t="s">
        <v>8219</v>
      </c>
    </row>
    <row r="3600" spans="1:2" x14ac:dyDescent="0.3">
      <c r="A3600">
        <v>1000</v>
      </c>
      <c r="B3600" t="s">
        <v>8219</v>
      </c>
    </row>
    <row r="3601" spans="1:2" x14ac:dyDescent="0.3">
      <c r="A3601">
        <v>500</v>
      </c>
      <c r="B3601" t="s">
        <v>8219</v>
      </c>
    </row>
    <row r="3602" spans="1:2" x14ac:dyDescent="0.3">
      <c r="A3602">
        <v>10</v>
      </c>
      <c r="B3602" t="s">
        <v>8219</v>
      </c>
    </row>
    <row r="3603" spans="1:2" x14ac:dyDescent="0.3">
      <c r="A3603">
        <v>2000</v>
      </c>
      <c r="B3603" t="s">
        <v>8219</v>
      </c>
    </row>
    <row r="3604" spans="1:2" x14ac:dyDescent="0.3">
      <c r="A3604">
        <v>4000</v>
      </c>
      <c r="B3604" t="s">
        <v>8219</v>
      </c>
    </row>
    <row r="3605" spans="1:2" x14ac:dyDescent="0.3">
      <c r="A3605">
        <v>1500</v>
      </c>
      <c r="B3605" t="s">
        <v>8219</v>
      </c>
    </row>
    <row r="3606" spans="1:2" x14ac:dyDescent="0.3">
      <c r="A3606">
        <v>3000</v>
      </c>
      <c r="B3606" t="s">
        <v>8219</v>
      </c>
    </row>
    <row r="3607" spans="1:2" x14ac:dyDescent="0.3">
      <c r="A3607">
        <v>250</v>
      </c>
      <c r="B3607" t="s">
        <v>8219</v>
      </c>
    </row>
    <row r="3608" spans="1:2" x14ac:dyDescent="0.3">
      <c r="A3608">
        <v>3000</v>
      </c>
      <c r="B3608" t="s">
        <v>8219</v>
      </c>
    </row>
    <row r="3609" spans="1:2" x14ac:dyDescent="0.3">
      <c r="A3609">
        <v>550</v>
      </c>
      <c r="B3609" t="s">
        <v>8219</v>
      </c>
    </row>
    <row r="3610" spans="1:2" x14ac:dyDescent="0.3">
      <c r="A3610">
        <v>800</v>
      </c>
      <c r="B3610" t="s">
        <v>8219</v>
      </c>
    </row>
    <row r="3611" spans="1:2" x14ac:dyDescent="0.3">
      <c r="A3611">
        <v>1960</v>
      </c>
      <c r="B3611" t="s">
        <v>8219</v>
      </c>
    </row>
    <row r="3612" spans="1:2" x14ac:dyDescent="0.3">
      <c r="A3612">
        <v>1000</v>
      </c>
      <c r="B3612" t="s">
        <v>8219</v>
      </c>
    </row>
    <row r="3613" spans="1:2" x14ac:dyDescent="0.3">
      <c r="A3613">
        <v>2500</v>
      </c>
      <c r="B3613" t="s">
        <v>8219</v>
      </c>
    </row>
    <row r="3614" spans="1:2" x14ac:dyDescent="0.3">
      <c r="A3614">
        <v>5000</v>
      </c>
      <c r="B3614" t="s">
        <v>8219</v>
      </c>
    </row>
    <row r="3615" spans="1:2" x14ac:dyDescent="0.3">
      <c r="A3615">
        <v>1250</v>
      </c>
      <c r="B3615" t="s">
        <v>8219</v>
      </c>
    </row>
    <row r="3616" spans="1:2" x14ac:dyDescent="0.3">
      <c r="A3616">
        <v>2500</v>
      </c>
      <c r="B3616" t="s">
        <v>8219</v>
      </c>
    </row>
    <row r="3617" spans="1:2" x14ac:dyDescent="0.3">
      <c r="A3617">
        <v>2500</v>
      </c>
      <c r="B3617" t="s">
        <v>8219</v>
      </c>
    </row>
    <row r="3618" spans="1:2" x14ac:dyDescent="0.3">
      <c r="A3618">
        <v>2500</v>
      </c>
      <c r="B3618" t="s">
        <v>8219</v>
      </c>
    </row>
    <row r="3619" spans="1:2" x14ac:dyDescent="0.3">
      <c r="A3619">
        <v>740</v>
      </c>
      <c r="B3619" t="s">
        <v>8219</v>
      </c>
    </row>
    <row r="3620" spans="1:2" x14ac:dyDescent="0.3">
      <c r="A3620">
        <v>2000</v>
      </c>
      <c r="B3620" t="s">
        <v>8219</v>
      </c>
    </row>
    <row r="3621" spans="1:2" x14ac:dyDescent="0.3">
      <c r="A3621">
        <v>1000</v>
      </c>
      <c r="B3621" t="s">
        <v>8219</v>
      </c>
    </row>
    <row r="3622" spans="1:2" x14ac:dyDescent="0.3">
      <c r="A3622">
        <v>10500</v>
      </c>
      <c r="B3622" t="s">
        <v>8219</v>
      </c>
    </row>
    <row r="3623" spans="1:2" x14ac:dyDescent="0.3">
      <c r="A3623">
        <v>3000</v>
      </c>
      <c r="B3623" t="s">
        <v>8219</v>
      </c>
    </row>
    <row r="3624" spans="1:2" x14ac:dyDescent="0.3">
      <c r="A3624">
        <v>1000</v>
      </c>
      <c r="B3624" t="s">
        <v>8219</v>
      </c>
    </row>
    <row r="3625" spans="1:2" x14ac:dyDescent="0.3">
      <c r="A3625">
        <v>2500</v>
      </c>
      <c r="B3625" t="s">
        <v>8219</v>
      </c>
    </row>
    <row r="3626" spans="1:2" x14ac:dyDescent="0.3">
      <c r="A3626">
        <v>3000</v>
      </c>
      <c r="B3626" t="s">
        <v>8219</v>
      </c>
    </row>
    <row r="3627" spans="1:2" x14ac:dyDescent="0.3">
      <c r="A3627">
        <v>3000</v>
      </c>
      <c r="B3627" t="s">
        <v>8219</v>
      </c>
    </row>
    <row r="3628" spans="1:2" x14ac:dyDescent="0.3">
      <c r="A3628">
        <v>4000</v>
      </c>
      <c r="B3628" t="s">
        <v>8219</v>
      </c>
    </row>
    <row r="3629" spans="1:2" x14ac:dyDescent="0.3">
      <c r="A3629">
        <v>2000</v>
      </c>
      <c r="B3629" t="s">
        <v>8219</v>
      </c>
    </row>
    <row r="3630" spans="1:2" x14ac:dyDescent="0.3">
      <c r="A3630">
        <v>100000</v>
      </c>
      <c r="B3630" t="s">
        <v>8221</v>
      </c>
    </row>
    <row r="3631" spans="1:2" x14ac:dyDescent="0.3">
      <c r="A3631">
        <v>1000000</v>
      </c>
      <c r="B3631" t="s">
        <v>8221</v>
      </c>
    </row>
    <row r="3632" spans="1:2" x14ac:dyDescent="0.3">
      <c r="A3632">
        <v>3000</v>
      </c>
      <c r="B3632" t="s">
        <v>8221</v>
      </c>
    </row>
    <row r="3633" spans="1:2" x14ac:dyDescent="0.3">
      <c r="A3633">
        <v>17100</v>
      </c>
      <c r="B3633" t="s">
        <v>8221</v>
      </c>
    </row>
    <row r="3634" spans="1:2" x14ac:dyDescent="0.3">
      <c r="A3634">
        <v>500</v>
      </c>
      <c r="B3634" t="s">
        <v>8221</v>
      </c>
    </row>
    <row r="3635" spans="1:2" x14ac:dyDescent="0.3">
      <c r="A3635">
        <v>5000</v>
      </c>
      <c r="B3635" t="s">
        <v>8221</v>
      </c>
    </row>
    <row r="3636" spans="1:2" x14ac:dyDescent="0.3">
      <c r="A3636">
        <v>75000</v>
      </c>
      <c r="B3636" t="s">
        <v>8221</v>
      </c>
    </row>
    <row r="3637" spans="1:2" x14ac:dyDescent="0.3">
      <c r="A3637">
        <v>3500</v>
      </c>
      <c r="B3637" t="s">
        <v>8221</v>
      </c>
    </row>
    <row r="3638" spans="1:2" x14ac:dyDescent="0.3">
      <c r="A3638">
        <v>150000</v>
      </c>
      <c r="B3638" t="s">
        <v>8221</v>
      </c>
    </row>
    <row r="3639" spans="1:2" x14ac:dyDescent="0.3">
      <c r="A3639">
        <v>3000</v>
      </c>
      <c r="B3639" t="s">
        <v>8221</v>
      </c>
    </row>
    <row r="3640" spans="1:2" x14ac:dyDescent="0.3">
      <c r="A3640">
        <v>3300</v>
      </c>
      <c r="B3640" t="s">
        <v>8221</v>
      </c>
    </row>
    <row r="3641" spans="1:2" x14ac:dyDescent="0.3">
      <c r="A3641">
        <v>25000</v>
      </c>
      <c r="B3641" t="s">
        <v>8221</v>
      </c>
    </row>
    <row r="3642" spans="1:2" x14ac:dyDescent="0.3">
      <c r="A3642">
        <v>1000</v>
      </c>
      <c r="B3642" t="s">
        <v>8221</v>
      </c>
    </row>
    <row r="3643" spans="1:2" x14ac:dyDescent="0.3">
      <c r="A3643">
        <v>3000</v>
      </c>
      <c r="B3643" t="s">
        <v>8221</v>
      </c>
    </row>
    <row r="3644" spans="1:2" x14ac:dyDescent="0.3">
      <c r="A3644">
        <v>700</v>
      </c>
      <c r="B3644" t="s">
        <v>8221</v>
      </c>
    </row>
    <row r="3645" spans="1:2" x14ac:dyDescent="0.3">
      <c r="A3645">
        <v>25000</v>
      </c>
      <c r="B3645" t="s">
        <v>8221</v>
      </c>
    </row>
    <row r="3646" spans="1:2" x14ac:dyDescent="0.3">
      <c r="A3646">
        <v>5000</v>
      </c>
      <c r="B3646" t="s">
        <v>8221</v>
      </c>
    </row>
    <row r="3647" spans="1:2" x14ac:dyDescent="0.3">
      <c r="A3647">
        <v>1000</v>
      </c>
      <c r="B3647" t="s">
        <v>8221</v>
      </c>
    </row>
    <row r="3648" spans="1:2" x14ac:dyDescent="0.3">
      <c r="A3648">
        <v>10000</v>
      </c>
      <c r="B3648" t="s">
        <v>8221</v>
      </c>
    </row>
    <row r="3649" spans="1:2" x14ac:dyDescent="0.3">
      <c r="A3649">
        <v>500</v>
      </c>
      <c r="B3649" t="s">
        <v>8221</v>
      </c>
    </row>
    <row r="3650" spans="1:2" x14ac:dyDescent="0.3">
      <c r="A3650">
        <v>40000</v>
      </c>
      <c r="B3650" t="s">
        <v>8219</v>
      </c>
    </row>
    <row r="3651" spans="1:2" x14ac:dyDescent="0.3">
      <c r="A3651">
        <v>750</v>
      </c>
      <c r="B3651" t="s">
        <v>8219</v>
      </c>
    </row>
    <row r="3652" spans="1:2" x14ac:dyDescent="0.3">
      <c r="A3652">
        <v>500</v>
      </c>
      <c r="B3652" t="s">
        <v>8219</v>
      </c>
    </row>
    <row r="3653" spans="1:2" x14ac:dyDescent="0.3">
      <c r="A3653">
        <v>500</v>
      </c>
      <c r="B3653" t="s">
        <v>8219</v>
      </c>
    </row>
    <row r="3654" spans="1:2" x14ac:dyDescent="0.3">
      <c r="A3654">
        <v>300</v>
      </c>
      <c r="B3654" t="s">
        <v>8219</v>
      </c>
    </row>
    <row r="3655" spans="1:2" x14ac:dyDescent="0.3">
      <c r="A3655">
        <v>2000</v>
      </c>
      <c r="B3655" t="s">
        <v>8219</v>
      </c>
    </row>
    <row r="3656" spans="1:2" x14ac:dyDescent="0.3">
      <c r="A3656">
        <v>1500</v>
      </c>
      <c r="B3656" t="s">
        <v>8219</v>
      </c>
    </row>
    <row r="3657" spans="1:2" x14ac:dyDescent="0.3">
      <c r="A3657">
        <v>5000</v>
      </c>
      <c r="B3657" t="s">
        <v>8219</v>
      </c>
    </row>
    <row r="3658" spans="1:2" x14ac:dyDescent="0.3">
      <c r="A3658">
        <v>5000</v>
      </c>
      <c r="B3658" t="s">
        <v>8219</v>
      </c>
    </row>
    <row r="3659" spans="1:2" x14ac:dyDescent="0.3">
      <c r="A3659">
        <v>2000</v>
      </c>
      <c r="B3659" t="s">
        <v>8219</v>
      </c>
    </row>
    <row r="3660" spans="1:2" x14ac:dyDescent="0.3">
      <c r="A3660">
        <v>1500</v>
      </c>
      <c r="B3660" t="s">
        <v>8219</v>
      </c>
    </row>
    <row r="3661" spans="1:2" x14ac:dyDescent="0.3">
      <c r="A3661">
        <v>3000</v>
      </c>
      <c r="B3661" t="s">
        <v>8219</v>
      </c>
    </row>
    <row r="3662" spans="1:2" x14ac:dyDescent="0.3">
      <c r="A3662">
        <v>250</v>
      </c>
      <c r="B3662" t="s">
        <v>8219</v>
      </c>
    </row>
    <row r="3663" spans="1:2" x14ac:dyDescent="0.3">
      <c r="A3663">
        <v>3000</v>
      </c>
      <c r="B3663" t="s">
        <v>8219</v>
      </c>
    </row>
    <row r="3664" spans="1:2" x14ac:dyDescent="0.3">
      <c r="A3664">
        <v>8000</v>
      </c>
      <c r="B3664" t="s">
        <v>8219</v>
      </c>
    </row>
    <row r="3665" spans="1:2" x14ac:dyDescent="0.3">
      <c r="A3665">
        <v>225</v>
      </c>
      <c r="B3665" t="s">
        <v>8219</v>
      </c>
    </row>
    <row r="3666" spans="1:2" x14ac:dyDescent="0.3">
      <c r="A3666">
        <v>800</v>
      </c>
      <c r="B3666" t="s">
        <v>8219</v>
      </c>
    </row>
    <row r="3667" spans="1:2" x14ac:dyDescent="0.3">
      <c r="A3667">
        <v>620</v>
      </c>
      <c r="B3667" t="s">
        <v>8219</v>
      </c>
    </row>
    <row r="3668" spans="1:2" x14ac:dyDescent="0.3">
      <c r="A3668">
        <v>1200</v>
      </c>
      <c r="B3668" t="s">
        <v>8219</v>
      </c>
    </row>
    <row r="3669" spans="1:2" x14ac:dyDescent="0.3">
      <c r="A3669">
        <v>3000</v>
      </c>
      <c r="B3669" t="s">
        <v>8219</v>
      </c>
    </row>
    <row r="3670" spans="1:2" x14ac:dyDescent="0.3">
      <c r="A3670">
        <v>1000</v>
      </c>
      <c r="B3670" t="s">
        <v>8219</v>
      </c>
    </row>
    <row r="3671" spans="1:2" x14ac:dyDescent="0.3">
      <c r="A3671">
        <v>1000</v>
      </c>
      <c r="B3671" t="s">
        <v>8219</v>
      </c>
    </row>
    <row r="3672" spans="1:2" x14ac:dyDescent="0.3">
      <c r="A3672">
        <v>220</v>
      </c>
      <c r="B3672" t="s">
        <v>8219</v>
      </c>
    </row>
    <row r="3673" spans="1:2" x14ac:dyDescent="0.3">
      <c r="A3673">
        <v>3500</v>
      </c>
      <c r="B3673" t="s">
        <v>8219</v>
      </c>
    </row>
    <row r="3674" spans="1:2" x14ac:dyDescent="0.3">
      <c r="A3674">
        <v>3000</v>
      </c>
      <c r="B3674" t="s">
        <v>8219</v>
      </c>
    </row>
    <row r="3675" spans="1:2" x14ac:dyDescent="0.3">
      <c r="A3675">
        <v>4000</v>
      </c>
      <c r="B3675" t="s">
        <v>8219</v>
      </c>
    </row>
    <row r="3676" spans="1:2" x14ac:dyDescent="0.3">
      <c r="A3676">
        <v>4500</v>
      </c>
      <c r="B3676" t="s">
        <v>8219</v>
      </c>
    </row>
    <row r="3677" spans="1:2" x14ac:dyDescent="0.3">
      <c r="A3677">
        <v>50</v>
      </c>
      <c r="B3677" t="s">
        <v>8219</v>
      </c>
    </row>
    <row r="3678" spans="1:2" x14ac:dyDescent="0.3">
      <c r="A3678">
        <v>800</v>
      </c>
      <c r="B3678" t="s">
        <v>8219</v>
      </c>
    </row>
    <row r="3679" spans="1:2" x14ac:dyDescent="0.3">
      <c r="A3679">
        <v>12000</v>
      </c>
      <c r="B3679" t="s">
        <v>8219</v>
      </c>
    </row>
    <row r="3680" spans="1:2" x14ac:dyDescent="0.3">
      <c r="A3680">
        <v>2000</v>
      </c>
      <c r="B3680" t="s">
        <v>8219</v>
      </c>
    </row>
    <row r="3681" spans="1:2" x14ac:dyDescent="0.3">
      <c r="A3681">
        <v>2000</v>
      </c>
      <c r="B3681" t="s">
        <v>8219</v>
      </c>
    </row>
    <row r="3682" spans="1:2" x14ac:dyDescent="0.3">
      <c r="A3682">
        <v>3000</v>
      </c>
      <c r="B3682" t="s">
        <v>8219</v>
      </c>
    </row>
    <row r="3683" spans="1:2" x14ac:dyDescent="0.3">
      <c r="A3683">
        <v>1000</v>
      </c>
      <c r="B3683" t="s">
        <v>8219</v>
      </c>
    </row>
    <row r="3684" spans="1:2" x14ac:dyDescent="0.3">
      <c r="A3684">
        <v>3000</v>
      </c>
      <c r="B3684" t="s">
        <v>8219</v>
      </c>
    </row>
    <row r="3685" spans="1:2" x14ac:dyDescent="0.3">
      <c r="A3685">
        <v>3500</v>
      </c>
      <c r="B3685" t="s">
        <v>8219</v>
      </c>
    </row>
    <row r="3686" spans="1:2" x14ac:dyDescent="0.3">
      <c r="A3686">
        <v>750</v>
      </c>
      <c r="B3686" t="s">
        <v>8219</v>
      </c>
    </row>
    <row r="3687" spans="1:2" x14ac:dyDescent="0.3">
      <c r="A3687">
        <v>5000</v>
      </c>
      <c r="B3687" t="s">
        <v>8219</v>
      </c>
    </row>
    <row r="3688" spans="1:2" x14ac:dyDescent="0.3">
      <c r="A3688">
        <v>350</v>
      </c>
      <c r="B3688" t="s">
        <v>8219</v>
      </c>
    </row>
    <row r="3689" spans="1:2" x14ac:dyDescent="0.3">
      <c r="A3689">
        <v>5000</v>
      </c>
      <c r="B3689" t="s">
        <v>8219</v>
      </c>
    </row>
    <row r="3690" spans="1:2" x14ac:dyDescent="0.3">
      <c r="A3690">
        <v>3000</v>
      </c>
      <c r="B3690" t="s">
        <v>8219</v>
      </c>
    </row>
    <row r="3691" spans="1:2" x14ac:dyDescent="0.3">
      <c r="A3691">
        <v>3000</v>
      </c>
      <c r="B3691" t="s">
        <v>8219</v>
      </c>
    </row>
    <row r="3692" spans="1:2" x14ac:dyDescent="0.3">
      <c r="A3692">
        <v>1500</v>
      </c>
      <c r="B3692" t="s">
        <v>8219</v>
      </c>
    </row>
    <row r="3693" spans="1:2" x14ac:dyDescent="0.3">
      <c r="A3693">
        <v>40000</v>
      </c>
      <c r="B3693" t="s">
        <v>8219</v>
      </c>
    </row>
    <row r="3694" spans="1:2" x14ac:dyDescent="0.3">
      <c r="A3694">
        <v>1000</v>
      </c>
      <c r="B3694" t="s">
        <v>8219</v>
      </c>
    </row>
    <row r="3695" spans="1:2" x14ac:dyDescent="0.3">
      <c r="A3695">
        <v>333</v>
      </c>
      <c r="B3695" t="s">
        <v>8219</v>
      </c>
    </row>
    <row r="3696" spans="1:2" x14ac:dyDescent="0.3">
      <c r="A3696">
        <v>3500</v>
      </c>
      <c r="B3696" t="s">
        <v>8219</v>
      </c>
    </row>
    <row r="3697" spans="1:2" x14ac:dyDescent="0.3">
      <c r="A3697">
        <v>4000</v>
      </c>
      <c r="B3697" t="s">
        <v>8219</v>
      </c>
    </row>
    <row r="3698" spans="1:2" x14ac:dyDescent="0.3">
      <c r="A3698">
        <v>2000</v>
      </c>
      <c r="B3698" t="s">
        <v>8219</v>
      </c>
    </row>
    <row r="3699" spans="1:2" x14ac:dyDescent="0.3">
      <c r="A3699">
        <v>2000</v>
      </c>
      <c r="B3699" t="s">
        <v>8219</v>
      </c>
    </row>
    <row r="3700" spans="1:2" x14ac:dyDescent="0.3">
      <c r="A3700">
        <v>5000</v>
      </c>
      <c r="B3700" t="s">
        <v>8219</v>
      </c>
    </row>
    <row r="3701" spans="1:2" x14ac:dyDescent="0.3">
      <c r="A3701">
        <v>2500</v>
      </c>
      <c r="B3701" t="s">
        <v>8219</v>
      </c>
    </row>
    <row r="3702" spans="1:2" x14ac:dyDescent="0.3">
      <c r="A3702">
        <v>500</v>
      </c>
      <c r="B3702" t="s">
        <v>8219</v>
      </c>
    </row>
    <row r="3703" spans="1:2" x14ac:dyDescent="0.3">
      <c r="A3703">
        <v>1500</v>
      </c>
      <c r="B3703" t="s">
        <v>8219</v>
      </c>
    </row>
    <row r="3704" spans="1:2" x14ac:dyDescent="0.3">
      <c r="A3704">
        <v>3000</v>
      </c>
      <c r="B3704" t="s">
        <v>8219</v>
      </c>
    </row>
    <row r="3705" spans="1:2" x14ac:dyDescent="0.3">
      <c r="A3705">
        <v>1050</v>
      </c>
      <c r="B3705" t="s">
        <v>8219</v>
      </c>
    </row>
    <row r="3706" spans="1:2" x14ac:dyDescent="0.3">
      <c r="A3706">
        <v>300</v>
      </c>
      <c r="B3706" t="s">
        <v>8219</v>
      </c>
    </row>
    <row r="3707" spans="1:2" x14ac:dyDescent="0.3">
      <c r="A3707">
        <v>2827</v>
      </c>
      <c r="B3707" t="s">
        <v>8219</v>
      </c>
    </row>
    <row r="3708" spans="1:2" x14ac:dyDescent="0.3">
      <c r="A3708">
        <v>1500</v>
      </c>
      <c r="B3708" t="s">
        <v>8219</v>
      </c>
    </row>
    <row r="3709" spans="1:2" x14ac:dyDescent="0.3">
      <c r="A3709">
        <v>1000</v>
      </c>
      <c r="B3709" t="s">
        <v>8219</v>
      </c>
    </row>
    <row r="3710" spans="1:2" x14ac:dyDescent="0.3">
      <c r="A3710">
        <v>700</v>
      </c>
      <c r="B3710" t="s">
        <v>8219</v>
      </c>
    </row>
    <row r="3711" spans="1:2" x14ac:dyDescent="0.3">
      <c r="A3711">
        <v>1000</v>
      </c>
      <c r="B3711" t="s">
        <v>8219</v>
      </c>
    </row>
    <row r="3712" spans="1:2" x14ac:dyDescent="0.3">
      <c r="A3712">
        <v>1300</v>
      </c>
      <c r="B3712" t="s">
        <v>8219</v>
      </c>
    </row>
    <row r="3713" spans="1:2" x14ac:dyDescent="0.3">
      <c r="A3713">
        <v>500</v>
      </c>
      <c r="B3713" t="s">
        <v>8219</v>
      </c>
    </row>
    <row r="3714" spans="1:2" x14ac:dyDescent="0.3">
      <c r="A3714">
        <v>7500</v>
      </c>
      <c r="B3714" t="s">
        <v>8219</v>
      </c>
    </row>
    <row r="3715" spans="1:2" x14ac:dyDescent="0.3">
      <c r="A3715">
        <v>2000</v>
      </c>
      <c r="B3715" t="s">
        <v>8219</v>
      </c>
    </row>
    <row r="3716" spans="1:2" x14ac:dyDescent="0.3">
      <c r="A3716">
        <v>10000</v>
      </c>
      <c r="B3716" t="s">
        <v>8219</v>
      </c>
    </row>
    <row r="3717" spans="1:2" x14ac:dyDescent="0.3">
      <c r="A3717">
        <v>3500</v>
      </c>
      <c r="B3717" t="s">
        <v>8219</v>
      </c>
    </row>
    <row r="3718" spans="1:2" x14ac:dyDescent="0.3">
      <c r="A3718">
        <v>800</v>
      </c>
      <c r="B3718" t="s">
        <v>8219</v>
      </c>
    </row>
    <row r="3719" spans="1:2" x14ac:dyDescent="0.3">
      <c r="A3719">
        <v>4000</v>
      </c>
      <c r="B3719" t="s">
        <v>8219</v>
      </c>
    </row>
    <row r="3720" spans="1:2" x14ac:dyDescent="0.3">
      <c r="A3720">
        <v>500</v>
      </c>
      <c r="B3720" t="s">
        <v>8219</v>
      </c>
    </row>
    <row r="3721" spans="1:2" x14ac:dyDescent="0.3">
      <c r="A3721">
        <v>200</v>
      </c>
      <c r="B3721" t="s">
        <v>8219</v>
      </c>
    </row>
    <row r="3722" spans="1:2" x14ac:dyDescent="0.3">
      <c r="A3722">
        <v>3300</v>
      </c>
      <c r="B3722" t="s">
        <v>8219</v>
      </c>
    </row>
    <row r="3723" spans="1:2" x14ac:dyDescent="0.3">
      <c r="A3723">
        <v>5000</v>
      </c>
      <c r="B3723" t="s">
        <v>8219</v>
      </c>
    </row>
    <row r="3724" spans="1:2" x14ac:dyDescent="0.3">
      <c r="A3724">
        <v>1500</v>
      </c>
      <c r="B3724" t="s">
        <v>8219</v>
      </c>
    </row>
    <row r="3725" spans="1:2" x14ac:dyDescent="0.3">
      <c r="A3725">
        <v>4500</v>
      </c>
      <c r="B3725" t="s">
        <v>8219</v>
      </c>
    </row>
    <row r="3726" spans="1:2" x14ac:dyDescent="0.3">
      <c r="A3726">
        <v>4300</v>
      </c>
      <c r="B3726" t="s">
        <v>8219</v>
      </c>
    </row>
    <row r="3727" spans="1:2" x14ac:dyDescent="0.3">
      <c r="A3727">
        <v>300</v>
      </c>
      <c r="B3727" t="s">
        <v>8219</v>
      </c>
    </row>
    <row r="3728" spans="1:2" x14ac:dyDescent="0.3">
      <c r="A3728">
        <v>850</v>
      </c>
      <c r="B3728" t="s">
        <v>8219</v>
      </c>
    </row>
    <row r="3729" spans="1:2" x14ac:dyDescent="0.3">
      <c r="A3729">
        <v>2000</v>
      </c>
      <c r="B3729" t="s">
        <v>8219</v>
      </c>
    </row>
    <row r="3730" spans="1:2" x14ac:dyDescent="0.3">
      <c r="A3730">
        <v>20000</v>
      </c>
      <c r="B3730" t="s">
        <v>8221</v>
      </c>
    </row>
    <row r="3731" spans="1:2" x14ac:dyDescent="0.3">
      <c r="A3731">
        <v>5000</v>
      </c>
      <c r="B3731" t="s">
        <v>8221</v>
      </c>
    </row>
    <row r="3732" spans="1:2" x14ac:dyDescent="0.3">
      <c r="A3732">
        <v>1000</v>
      </c>
      <c r="B3732" t="s">
        <v>8221</v>
      </c>
    </row>
    <row r="3733" spans="1:2" x14ac:dyDescent="0.3">
      <c r="A3733">
        <v>5500</v>
      </c>
      <c r="B3733" t="s">
        <v>8221</v>
      </c>
    </row>
    <row r="3734" spans="1:2" x14ac:dyDescent="0.3">
      <c r="A3734">
        <v>850</v>
      </c>
      <c r="B3734" t="s">
        <v>8221</v>
      </c>
    </row>
    <row r="3735" spans="1:2" x14ac:dyDescent="0.3">
      <c r="A3735">
        <v>1500</v>
      </c>
      <c r="B3735" t="s">
        <v>8221</v>
      </c>
    </row>
    <row r="3736" spans="1:2" x14ac:dyDescent="0.3">
      <c r="A3736">
        <v>1500</v>
      </c>
      <c r="B3736" t="s">
        <v>8221</v>
      </c>
    </row>
    <row r="3737" spans="1:2" x14ac:dyDescent="0.3">
      <c r="A3737">
        <v>150</v>
      </c>
      <c r="B3737" t="s">
        <v>8221</v>
      </c>
    </row>
    <row r="3738" spans="1:2" x14ac:dyDescent="0.3">
      <c r="A3738">
        <v>1500</v>
      </c>
      <c r="B3738" t="s">
        <v>8221</v>
      </c>
    </row>
    <row r="3739" spans="1:2" x14ac:dyDescent="0.3">
      <c r="A3739">
        <v>700</v>
      </c>
      <c r="B3739" t="s">
        <v>8221</v>
      </c>
    </row>
    <row r="3740" spans="1:2" x14ac:dyDescent="0.3">
      <c r="A3740">
        <v>1500</v>
      </c>
      <c r="B3740" t="s">
        <v>8221</v>
      </c>
    </row>
    <row r="3741" spans="1:2" x14ac:dyDescent="0.3">
      <c r="A3741">
        <v>4000</v>
      </c>
      <c r="B3741" t="s">
        <v>8221</v>
      </c>
    </row>
    <row r="3742" spans="1:2" x14ac:dyDescent="0.3">
      <c r="A3742">
        <v>2000</v>
      </c>
      <c r="B3742" t="s">
        <v>8221</v>
      </c>
    </row>
    <row r="3743" spans="1:2" x14ac:dyDescent="0.3">
      <c r="A3743">
        <v>20000</v>
      </c>
      <c r="B3743" t="s">
        <v>8221</v>
      </c>
    </row>
    <row r="3744" spans="1:2" x14ac:dyDescent="0.3">
      <c r="A3744">
        <v>5000</v>
      </c>
      <c r="B3744" t="s">
        <v>8221</v>
      </c>
    </row>
    <row r="3745" spans="1:2" x14ac:dyDescent="0.3">
      <c r="A3745">
        <v>2200</v>
      </c>
      <c r="B3745" t="s">
        <v>8221</v>
      </c>
    </row>
    <row r="3746" spans="1:2" x14ac:dyDescent="0.3">
      <c r="A3746">
        <v>1200</v>
      </c>
      <c r="B3746" t="s">
        <v>8221</v>
      </c>
    </row>
    <row r="3747" spans="1:2" x14ac:dyDescent="0.3">
      <c r="A3747">
        <v>100</v>
      </c>
      <c r="B3747" t="s">
        <v>8221</v>
      </c>
    </row>
    <row r="3748" spans="1:2" x14ac:dyDescent="0.3">
      <c r="A3748">
        <v>8500</v>
      </c>
      <c r="B3748" t="s">
        <v>8221</v>
      </c>
    </row>
    <row r="3749" spans="1:2" x14ac:dyDescent="0.3">
      <c r="A3749">
        <v>2500</v>
      </c>
      <c r="B3749" t="s">
        <v>8221</v>
      </c>
    </row>
    <row r="3750" spans="1:2" x14ac:dyDescent="0.3">
      <c r="A3750">
        <v>5000</v>
      </c>
      <c r="B3750" t="s">
        <v>8219</v>
      </c>
    </row>
    <row r="3751" spans="1:2" x14ac:dyDescent="0.3">
      <c r="A3751">
        <v>500</v>
      </c>
      <c r="B3751" t="s">
        <v>8219</v>
      </c>
    </row>
    <row r="3752" spans="1:2" x14ac:dyDescent="0.3">
      <c r="A3752">
        <v>6000</v>
      </c>
      <c r="B3752" t="s">
        <v>8219</v>
      </c>
    </row>
    <row r="3753" spans="1:2" x14ac:dyDescent="0.3">
      <c r="A3753">
        <v>1000</v>
      </c>
      <c r="B3753" t="s">
        <v>8219</v>
      </c>
    </row>
    <row r="3754" spans="1:2" x14ac:dyDescent="0.3">
      <c r="A3754">
        <v>500</v>
      </c>
      <c r="B3754" t="s">
        <v>8219</v>
      </c>
    </row>
    <row r="3755" spans="1:2" x14ac:dyDescent="0.3">
      <c r="A3755">
        <v>5000</v>
      </c>
      <c r="B3755" t="s">
        <v>8219</v>
      </c>
    </row>
    <row r="3756" spans="1:2" x14ac:dyDescent="0.3">
      <c r="A3756">
        <v>2500</v>
      </c>
      <c r="B3756" t="s">
        <v>8219</v>
      </c>
    </row>
    <row r="3757" spans="1:2" x14ac:dyDescent="0.3">
      <c r="A3757">
        <v>550</v>
      </c>
      <c r="B3757" t="s">
        <v>8219</v>
      </c>
    </row>
    <row r="3758" spans="1:2" x14ac:dyDescent="0.3">
      <c r="A3758">
        <v>4500</v>
      </c>
      <c r="B3758" t="s">
        <v>8219</v>
      </c>
    </row>
    <row r="3759" spans="1:2" x14ac:dyDescent="0.3">
      <c r="A3759">
        <v>3500</v>
      </c>
      <c r="B3759" t="s">
        <v>8219</v>
      </c>
    </row>
    <row r="3760" spans="1:2" x14ac:dyDescent="0.3">
      <c r="A3760">
        <v>1500</v>
      </c>
      <c r="B3760" t="s">
        <v>8219</v>
      </c>
    </row>
    <row r="3761" spans="1:2" x14ac:dyDescent="0.3">
      <c r="A3761">
        <v>4000</v>
      </c>
      <c r="B3761" t="s">
        <v>8219</v>
      </c>
    </row>
    <row r="3762" spans="1:2" x14ac:dyDescent="0.3">
      <c r="A3762">
        <v>5000</v>
      </c>
      <c r="B3762" t="s">
        <v>8219</v>
      </c>
    </row>
    <row r="3763" spans="1:2" x14ac:dyDescent="0.3">
      <c r="A3763">
        <v>500</v>
      </c>
      <c r="B3763" t="s">
        <v>8219</v>
      </c>
    </row>
    <row r="3764" spans="1:2" x14ac:dyDescent="0.3">
      <c r="A3764">
        <v>1250</v>
      </c>
      <c r="B3764" t="s">
        <v>8219</v>
      </c>
    </row>
    <row r="3765" spans="1:2" x14ac:dyDescent="0.3">
      <c r="A3765">
        <v>5000</v>
      </c>
      <c r="B3765" t="s">
        <v>8219</v>
      </c>
    </row>
    <row r="3766" spans="1:2" x14ac:dyDescent="0.3">
      <c r="A3766">
        <v>1500</v>
      </c>
      <c r="B3766" t="s">
        <v>8219</v>
      </c>
    </row>
    <row r="3767" spans="1:2" x14ac:dyDescent="0.3">
      <c r="A3767">
        <v>7000</v>
      </c>
      <c r="B3767" t="s">
        <v>8219</v>
      </c>
    </row>
    <row r="3768" spans="1:2" x14ac:dyDescent="0.3">
      <c r="A3768">
        <v>10000</v>
      </c>
      <c r="B3768" t="s">
        <v>8219</v>
      </c>
    </row>
    <row r="3769" spans="1:2" x14ac:dyDescent="0.3">
      <c r="A3769">
        <v>2000</v>
      </c>
      <c r="B3769" t="s">
        <v>8219</v>
      </c>
    </row>
    <row r="3770" spans="1:2" x14ac:dyDescent="0.3">
      <c r="A3770">
        <v>4000</v>
      </c>
      <c r="B3770" t="s">
        <v>8219</v>
      </c>
    </row>
    <row r="3771" spans="1:2" x14ac:dyDescent="0.3">
      <c r="A3771">
        <v>1100</v>
      </c>
      <c r="B3771" t="s">
        <v>8219</v>
      </c>
    </row>
    <row r="3772" spans="1:2" x14ac:dyDescent="0.3">
      <c r="A3772">
        <v>2000</v>
      </c>
      <c r="B3772" t="s">
        <v>8219</v>
      </c>
    </row>
    <row r="3773" spans="1:2" x14ac:dyDescent="0.3">
      <c r="A3773">
        <v>1000</v>
      </c>
      <c r="B3773" t="s">
        <v>8219</v>
      </c>
    </row>
    <row r="3774" spans="1:2" x14ac:dyDescent="0.3">
      <c r="A3774">
        <v>5000</v>
      </c>
      <c r="B3774" t="s">
        <v>8219</v>
      </c>
    </row>
    <row r="3775" spans="1:2" x14ac:dyDescent="0.3">
      <c r="A3775">
        <v>5000</v>
      </c>
      <c r="B3775" t="s">
        <v>8219</v>
      </c>
    </row>
    <row r="3776" spans="1:2" x14ac:dyDescent="0.3">
      <c r="A3776">
        <v>2500</v>
      </c>
      <c r="B3776" t="s">
        <v>8219</v>
      </c>
    </row>
    <row r="3777" spans="1:2" x14ac:dyDescent="0.3">
      <c r="A3777">
        <v>2000</v>
      </c>
      <c r="B3777" t="s">
        <v>8219</v>
      </c>
    </row>
    <row r="3778" spans="1:2" x14ac:dyDescent="0.3">
      <c r="A3778">
        <v>8000</v>
      </c>
      <c r="B3778" t="s">
        <v>8219</v>
      </c>
    </row>
    <row r="3779" spans="1:2" x14ac:dyDescent="0.3">
      <c r="A3779">
        <v>2000</v>
      </c>
      <c r="B3779" t="s">
        <v>8219</v>
      </c>
    </row>
    <row r="3780" spans="1:2" x14ac:dyDescent="0.3">
      <c r="A3780">
        <v>2400</v>
      </c>
      <c r="B3780" t="s">
        <v>8219</v>
      </c>
    </row>
    <row r="3781" spans="1:2" x14ac:dyDescent="0.3">
      <c r="A3781">
        <v>15000</v>
      </c>
      <c r="B3781" t="s">
        <v>8219</v>
      </c>
    </row>
    <row r="3782" spans="1:2" x14ac:dyDescent="0.3">
      <c r="A3782">
        <v>2500</v>
      </c>
      <c r="B3782" t="s">
        <v>8219</v>
      </c>
    </row>
    <row r="3783" spans="1:2" x14ac:dyDescent="0.3">
      <c r="A3783">
        <v>4500</v>
      </c>
      <c r="B3783" t="s">
        <v>8219</v>
      </c>
    </row>
    <row r="3784" spans="1:2" x14ac:dyDescent="0.3">
      <c r="A3784">
        <v>2000</v>
      </c>
      <c r="B3784" t="s">
        <v>8219</v>
      </c>
    </row>
    <row r="3785" spans="1:2" x14ac:dyDescent="0.3">
      <c r="A3785">
        <v>1200</v>
      </c>
      <c r="B3785" t="s">
        <v>8219</v>
      </c>
    </row>
    <row r="3786" spans="1:2" x14ac:dyDescent="0.3">
      <c r="A3786">
        <v>1000</v>
      </c>
      <c r="B3786" t="s">
        <v>8219</v>
      </c>
    </row>
    <row r="3787" spans="1:2" x14ac:dyDescent="0.3">
      <c r="A3787">
        <v>2000</v>
      </c>
      <c r="B3787" t="s">
        <v>8219</v>
      </c>
    </row>
    <row r="3788" spans="1:2" x14ac:dyDescent="0.3">
      <c r="A3788">
        <v>6000</v>
      </c>
      <c r="B3788" t="s">
        <v>8219</v>
      </c>
    </row>
    <row r="3789" spans="1:2" x14ac:dyDescent="0.3">
      <c r="A3789">
        <v>350</v>
      </c>
      <c r="B3789" t="s">
        <v>8219</v>
      </c>
    </row>
    <row r="3790" spans="1:2" x14ac:dyDescent="0.3">
      <c r="A3790">
        <v>75000</v>
      </c>
      <c r="B3790" t="s">
        <v>8221</v>
      </c>
    </row>
    <row r="3791" spans="1:2" x14ac:dyDescent="0.3">
      <c r="A3791">
        <v>3550</v>
      </c>
      <c r="B3791" t="s">
        <v>8221</v>
      </c>
    </row>
    <row r="3792" spans="1:2" x14ac:dyDescent="0.3">
      <c r="A3792">
        <v>15000</v>
      </c>
      <c r="B3792" t="s">
        <v>8221</v>
      </c>
    </row>
    <row r="3793" spans="1:2" x14ac:dyDescent="0.3">
      <c r="A3793">
        <v>1500</v>
      </c>
      <c r="B3793" t="s">
        <v>8221</v>
      </c>
    </row>
    <row r="3794" spans="1:2" x14ac:dyDescent="0.3">
      <c r="A3794">
        <v>12500</v>
      </c>
      <c r="B3794" t="s">
        <v>8221</v>
      </c>
    </row>
    <row r="3795" spans="1:2" x14ac:dyDescent="0.3">
      <c r="A3795">
        <v>7000</v>
      </c>
      <c r="B3795" t="s">
        <v>8221</v>
      </c>
    </row>
    <row r="3796" spans="1:2" x14ac:dyDescent="0.3">
      <c r="A3796">
        <v>5000</v>
      </c>
      <c r="B3796" t="s">
        <v>8221</v>
      </c>
    </row>
    <row r="3797" spans="1:2" x14ac:dyDescent="0.3">
      <c r="A3797">
        <v>600</v>
      </c>
      <c r="B3797" t="s">
        <v>8221</v>
      </c>
    </row>
    <row r="3798" spans="1:2" x14ac:dyDescent="0.3">
      <c r="A3798">
        <v>22500</v>
      </c>
      <c r="B3798" t="s">
        <v>8221</v>
      </c>
    </row>
    <row r="3799" spans="1:2" x14ac:dyDescent="0.3">
      <c r="A3799">
        <v>6000</v>
      </c>
      <c r="B3799" t="s">
        <v>8221</v>
      </c>
    </row>
    <row r="3800" spans="1:2" x14ac:dyDescent="0.3">
      <c r="A3800">
        <v>70000</v>
      </c>
      <c r="B3800" t="s">
        <v>8221</v>
      </c>
    </row>
    <row r="3801" spans="1:2" x14ac:dyDescent="0.3">
      <c r="A3801">
        <v>10000</v>
      </c>
      <c r="B3801" t="s">
        <v>8221</v>
      </c>
    </row>
    <row r="3802" spans="1:2" x14ac:dyDescent="0.3">
      <c r="A3802">
        <v>22000</v>
      </c>
      <c r="B3802" t="s">
        <v>8221</v>
      </c>
    </row>
    <row r="3803" spans="1:2" x14ac:dyDescent="0.3">
      <c r="A3803">
        <v>5000</v>
      </c>
      <c r="B3803" t="s">
        <v>8221</v>
      </c>
    </row>
    <row r="3804" spans="1:2" x14ac:dyDescent="0.3">
      <c r="A3804">
        <v>3000</v>
      </c>
      <c r="B3804" t="s">
        <v>8221</v>
      </c>
    </row>
    <row r="3805" spans="1:2" x14ac:dyDescent="0.3">
      <c r="A3805">
        <v>12000</v>
      </c>
      <c r="B3805" t="s">
        <v>8221</v>
      </c>
    </row>
    <row r="3806" spans="1:2" x14ac:dyDescent="0.3">
      <c r="A3806">
        <v>8000</v>
      </c>
      <c r="B3806" t="s">
        <v>8221</v>
      </c>
    </row>
    <row r="3807" spans="1:2" x14ac:dyDescent="0.3">
      <c r="A3807">
        <v>150000</v>
      </c>
      <c r="B3807" t="s">
        <v>8221</v>
      </c>
    </row>
    <row r="3808" spans="1:2" x14ac:dyDescent="0.3">
      <c r="A3808">
        <v>7500</v>
      </c>
      <c r="B3808" t="s">
        <v>8221</v>
      </c>
    </row>
    <row r="3809" spans="1:2" x14ac:dyDescent="0.3">
      <c r="A3809">
        <v>1500</v>
      </c>
      <c r="B3809" t="s">
        <v>8221</v>
      </c>
    </row>
    <row r="3810" spans="1:2" x14ac:dyDescent="0.3">
      <c r="A3810">
        <v>1000</v>
      </c>
      <c r="B3810" t="s">
        <v>8219</v>
      </c>
    </row>
    <row r="3811" spans="1:2" x14ac:dyDescent="0.3">
      <c r="A3811">
        <v>2000</v>
      </c>
      <c r="B3811" t="s">
        <v>8219</v>
      </c>
    </row>
    <row r="3812" spans="1:2" x14ac:dyDescent="0.3">
      <c r="A3812">
        <v>1500</v>
      </c>
      <c r="B3812" t="s">
        <v>8219</v>
      </c>
    </row>
    <row r="3813" spans="1:2" x14ac:dyDescent="0.3">
      <c r="A3813">
        <v>250</v>
      </c>
      <c r="B3813" t="s">
        <v>8219</v>
      </c>
    </row>
    <row r="3814" spans="1:2" x14ac:dyDescent="0.3">
      <c r="A3814">
        <v>2000</v>
      </c>
      <c r="B3814" t="s">
        <v>8219</v>
      </c>
    </row>
    <row r="3815" spans="1:2" x14ac:dyDescent="0.3">
      <c r="A3815">
        <v>2100</v>
      </c>
      <c r="B3815" t="s">
        <v>8219</v>
      </c>
    </row>
    <row r="3816" spans="1:2" x14ac:dyDescent="0.3">
      <c r="A3816">
        <v>1500</v>
      </c>
      <c r="B3816" t="s">
        <v>8219</v>
      </c>
    </row>
    <row r="3817" spans="1:2" x14ac:dyDescent="0.3">
      <c r="A3817">
        <v>1000</v>
      </c>
      <c r="B3817" t="s">
        <v>8219</v>
      </c>
    </row>
    <row r="3818" spans="1:2" x14ac:dyDescent="0.3">
      <c r="A3818">
        <v>1500</v>
      </c>
      <c r="B3818" t="s">
        <v>8219</v>
      </c>
    </row>
    <row r="3819" spans="1:2" x14ac:dyDescent="0.3">
      <c r="A3819">
        <v>2000</v>
      </c>
      <c r="B3819" t="s">
        <v>8219</v>
      </c>
    </row>
    <row r="3820" spans="1:2" x14ac:dyDescent="0.3">
      <c r="A3820">
        <v>250</v>
      </c>
      <c r="B3820" t="s">
        <v>8219</v>
      </c>
    </row>
    <row r="3821" spans="1:2" x14ac:dyDescent="0.3">
      <c r="A3821">
        <v>1000</v>
      </c>
      <c r="B3821" t="s">
        <v>8219</v>
      </c>
    </row>
    <row r="3822" spans="1:2" x14ac:dyDescent="0.3">
      <c r="A3822">
        <v>300</v>
      </c>
      <c r="B3822" t="s">
        <v>8219</v>
      </c>
    </row>
    <row r="3823" spans="1:2" x14ac:dyDescent="0.3">
      <c r="A3823">
        <v>3500</v>
      </c>
      <c r="B3823" t="s">
        <v>8219</v>
      </c>
    </row>
    <row r="3824" spans="1:2" x14ac:dyDescent="0.3">
      <c r="A3824">
        <v>5000</v>
      </c>
      <c r="B3824" t="s">
        <v>8219</v>
      </c>
    </row>
    <row r="3825" spans="1:2" x14ac:dyDescent="0.3">
      <c r="A3825">
        <v>2500</v>
      </c>
      <c r="B3825" t="s">
        <v>8219</v>
      </c>
    </row>
    <row r="3826" spans="1:2" x14ac:dyDescent="0.3">
      <c r="A3826">
        <v>250</v>
      </c>
      <c r="B3826" t="s">
        <v>8219</v>
      </c>
    </row>
    <row r="3827" spans="1:2" x14ac:dyDescent="0.3">
      <c r="A3827">
        <v>5000</v>
      </c>
      <c r="B3827" t="s">
        <v>8219</v>
      </c>
    </row>
    <row r="3828" spans="1:2" x14ac:dyDescent="0.3">
      <c r="A3828">
        <v>600</v>
      </c>
      <c r="B3828" t="s">
        <v>8219</v>
      </c>
    </row>
    <row r="3829" spans="1:2" x14ac:dyDescent="0.3">
      <c r="A3829">
        <v>3000</v>
      </c>
      <c r="B3829" t="s">
        <v>8219</v>
      </c>
    </row>
    <row r="3830" spans="1:2" x14ac:dyDescent="0.3">
      <c r="A3830">
        <v>5000</v>
      </c>
      <c r="B3830" t="s">
        <v>8219</v>
      </c>
    </row>
    <row r="3831" spans="1:2" x14ac:dyDescent="0.3">
      <c r="A3831">
        <v>500</v>
      </c>
      <c r="B3831" t="s">
        <v>8219</v>
      </c>
    </row>
    <row r="3832" spans="1:2" x14ac:dyDescent="0.3">
      <c r="A3832">
        <v>100</v>
      </c>
      <c r="B3832" t="s">
        <v>8219</v>
      </c>
    </row>
    <row r="3833" spans="1:2" x14ac:dyDescent="0.3">
      <c r="A3833">
        <v>500</v>
      </c>
      <c r="B3833" t="s">
        <v>8219</v>
      </c>
    </row>
    <row r="3834" spans="1:2" x14ac:dyDescent="0.3">
      <c r="A3834">
        <v>1200</v>
      </c>
      <c r="B3834" t="s">
        <v>8219</v>
      </c>
    </row>
    <row r="3835" spans="1:2" x14ac:dyDescent="0.3">
      <c r="A3835">
        <v>1200</v>
      </c>
      <c r="B3835" t="s">
        <v>8219</v>
      </c>
    </row>
    <row r="3836" spans="1:2" x14ac:dyDescent="0.3">
      <c r="A3836">
        <v>3000</v>
      </c>
      <c r="B3836" t="s">
        <v>8219</v>
      </c>
    </row>
    <row r="3837" spans="1:2" x14ac:dyDescent="0.3">
      <c r="A3837">
        <v>200</v>
      </c>
      <c r="B3837" t="s">
        <v>8219</v>
      </c>
    </row>
    <row r="3838" spans="1:2" x14ac:dyDescent="0.3">
      <c r="A3838">
        <v>800</v>
      </c>
      <c r="B3838" t="s">
        <v>8219</v>
      </c>
    </row>
    <row r="3839" spans="1:2" x14ac:dyDescent="0.3">
      <c r="A3839">
        <v>2000</v>
      </c>
      <c r="B3839" t="s">
        <v>8219</v>
      </c>
    </row>
    <row r="3840" spans="1:2" x14ac:dyDescent="0.3">
      <c r="A3840">
        <v>100000</v>
      </c>
      <c r="B3840" t="s">
        <v>8219</v>
      </c>
    </row>
    <row r="3841" spans="1:2" x14ac:dyDescent="0.3">
      <c r="A3841">
        <v>2000</v>
      </c>
      <c r="B3841" t="s">
        <v>8219</v>
      </c>
    </row>
    <row r="3842" spans="1:2" x14ac:dyDescent="0.3">
      <c r="A3842">
        <v>1</v>
      </c>
      <c r="B3842" t="s">
        <v>8219</v>
      </c>
    </row>
    <row r="3843" spans="1:2" x14ac:dyDescent="0.3">
      <c r="A3843">
        <v>10000</v>
      </c>
      <c r="B3843" t="s">
        <v>8221</v>
      </c>
    </row>
    <row r="3844" spans="1:2" x14ac:dyDescent="0.3">
      <c r="A3844">
        <v>5000</v>
      </c>
      <c r="B3844" t="s">
        <v>8221</v>
      </c>
    </row>
    <row r="3845" spans="1:2" x14ac:dyDescent="0.3">
      <c r="A3845">
        <v>5000</v>
      </c>
      <c r="B3845" t="s">
        <v>8221</v>
      </c>
    </row>
    <row r="3846" spans="1:2" x14ac:dyDescent="0.3">
      <c r="A3846">
        <v>9800</v>
      </c>
      <c r="B3846" t="s">
        <v>8221</v>
      </c>
    </row>
    <row r="3847" spans="1:2" x14ac:dyDescent="0.3">
      <c r="A3847">
        <v>40000</v>
      </c>
      <c r="B3847" t="s">
        <v>8221</v>
      </c>
    </row>
    <row r="3848" spans="1:2" x14ac:dyDescent="0.3">
      <c r="A3848">
        <v>7000</v>
      </c>
      <c r="B3848" t="s">
        <v>8221</v>
      </c>
    </row>
    <row r="3849" spans="1:2" x14ac:dyDescent="0.3">
      <c r="A3849">
        <v>10500</v>
      </c>
      <c r="B3849" t="s">
        <v>8221</v>
      </c>
    </row>
    <row r="3850" spans="1:2" x14ac:dyDescent="0.3">
      <c r="A3850">
        <v>13000</v>
      </c>
      <c r="B3850" t="s">
        <v>8221</v>
      </c>
    </row>
    <row r="3851" spans="1:2" x14ac:dyDescent="0.3">
      <c r="A3851">
        <v>30000</v>
      </c>
      <c r="B3851" t="s">
        <v>8221</v>
      </c>
    </row>
    <row r="3852" spans="1:2" x14ac:dyDescent="0.3">
      <c r="A3852">
        <v>1000</v>
      </c>
      <c r="B3852" t="s">
        <v>8221</v>
      </c>
    </row>
    <row r="3853" spans="1:2" x14ac:dyDescent="0.3">
      <c r="A3853">
        <v>2500</v>
      </c>
      <c r="B3853" t="s">
        <v>8221</v>
      </c>
    </row>
    <row r="3854" spans="1:2" x14ac:dyDescent="0.3">
      <c r="A3854">
        <v>10000</v>
      </c>
      <c r="B3854" t="s">
        <v>8221</v>
      </c>
    </row>
    <row r="3855" spans="1:2" x14ac:dyDescent="0.3">
      <c r="A3855">
        <v>100000</v>
      </c>
      <c r="B3855" t="s">
        <v>8221</v>
      </c>
    </row>
    <row r="3856" spans="1:2" x14ac:dyDescent="0.3">
      <c r="A3856">
        <v>11000</v>
      </c>
      <c r="B3856" t="s">
        <v>8221</v>
      </c>
    </row>
    <row r="3857" spans="1:2" x14ac:dyDescent="0.3">
      <c r="A3857">
        <v>1000</v>
      </c>
      <c r="B3857" t="s">
        <v>8221</v>
      </c>
    </row>
    <row r="3858" spans="1:2" x14ac:dyDescent="0.3">
      <c r="A3858">
        <v>5000</v>
      </c>
      <c r="B3858" t="s">
        <v>8221</v>
      </c>
    </row>
    <row r="3859" spans="1:2" x14ac:dyDescent="0.3">
      <c r="A3859">
        <v>5000</v>
      </c>
      <c r="B3859" t="s">
        <v>8221</v>
      </c>
    </row>
    <row r="3860" spans="1:2" x14ac:dyDescent="0.3">
      <c r="A3860">
        <v>500</v>
      </c>
      <c r="B3860" t="s">
        <v>8221</v>
      </c>
    </row>
    <row r="3861" spans="1:2" x14ac:dyDescent="0.3">
      <c r="A3861">
        <v>2500</v>
      </c>
      <c r="B3861" t="s">
        <v>8221</v>
      </c>
    </row>
    <row r="3862" spans="1:2" x14ac:dyDescent="0.3">
      <c r="A3862">
        <v>6000</v>
      </c>
      <c r="B3862" t="s">
        <v>8221</v>
      </c>
    </row>
    <row r="3863" spans="1:2" x14ac:dyDescent="0.3">
      <c r="A3863">
        <v>2000</v>
      </c>
      <c r="B3863" t="s">
        <v>8221</v>
      </c>
    </row>
    <row r="3864" spans="1:2" x14ac:dyDescent="0.3">
      <c r="A3864">
        <v>7500</v>
      </c>
      <c r="B3864" t="s">
        <v>8221</v>
      </c>
    </row>
    <row r="3865" spans="1:2" x14ac:dyDescent="0.3">
      <c r="A3865">
        <v>6000</v>
      </c>
      <c r="B3865" t="s">
        <v>8221</v>
      </c>
    </row>
    <row r="3866" spans="1:2" x14ac:dyDescent="0.3">
      <c r="A3866">
        <v>5000</v>
      </c>
      <c r="B3866" t="s">
        <v>8221</v>
      </c>
    </row>
    <row r="3867" spans="1:2" x14ac:dyDescent="0.3">
      <c r="A3867">
        <v>2413</v>
      </c>
      <c r="B3867" t="s">
        <v>8221</v>
      </c>
    </row>
    <row r="3868" spans="1:2" x14ac:dyDescent="0.3">
      <c r="A3868">
        <v>2000</v>
      </c>
      <c r="B3868" t="s">
        <v>8221</v>
      </c>
    </row>
    <row r="3869" spans="1:2" x14ac:dyDescent="0.3">
      <c r="A3869">
        <v>2000</v>
      </c>
      <c r="B3869" t="s">
        <v>8221</v>
      </c>
    </row>
    <row r="3870" spans="1:2" x14ac:dyDescent="0.3">
      <c r="A3870">
        <v>5000</v>
      </c>
      <c r="B3870" t="s">
        <v>8220</v>
      </c>
    </row>
    <row r="3871" spans="1:2" x14ac:dyDescent="0.3">
      <c r="A3871">
        <v>13111</v>
      </c>
      <c r="B3871" t="s">
        <v>8220</v>
      </c>
    </row>
    <row r="3872" spans="1:2" x14ac:dyDescent="0.3">
      <c r="A3872">
        <v>10000</v>
      </c>
      <c r="B3872" t="s">
        <v>8220</v>
      </c>
    </row>
    <row r="3873" spans="1:2" x14ac:dyDescent="0.3">
      <c r="A3873">
        <v>1500</v>
      </c>
      <c r="B3873" t="s">
        <v>8220</v>
      </c>
    </row>
    <row r="3874" spans="1:2" x14ac:dyDescent="0.3">
      <c r="A3874">
        <v>15000</v>
      </c>
      <c r="B3874" t="s">
        <v>8220</v>
      </c>
    </row>
    <row r="3875" spans="1:2" x14ac:dyDescent="0.3">
      <c r="A3875">
        <v>5500</v>
      </c>
      <c r="B3875" t="s">
        <v>8220</v>
      </c>
    </row>
    <row r="3876" spans="1:2" x14ac:dyDescent="0.3">
      <c r="A3876">
        <v>620</v>
      </c>
      <c r="B3876" t="s">
        <v>8220</v>
      </c>
    </row>
    <row r="3877" spans="1:2" x14ac:dyDescent="0.3">
      <c r="A3877">
        <v>30000</v>
      </c>
      <c r="B3877" t="s">
        <v>8220</v>
      </c>
    </row>
    <row r="3878" spans="1:2" x14ac:dyDescent="0.3">
      <c r="A3878">
        <v>3900</v>
      </c>
      <c r="B3878" t="s">
        <v>8220</v>
      </c>
    </row>
    <row r="3879" spans="1:2" x14ac:dyDescent="0.3">
      <c r="A3879">
        <v>25000</v>
      </c>
      <c r="B3879" t="s">
        <v>8220</v>
      </c>
    </row>
    <row r="3880" spans="1:2" x14ac:dyDescent="0.3">
      <c r="A3880">
        <v>18000</v>
      </c>
      <c r="B3880" t="s">
        <v>8220</v>
      </c>
    </row>
    <row r="3881" spans="1:2" x14ac:dyDescent="0.3">
      <c r="A3881">
        <v>15000</v>
      </c>
      <c r="B3881" t="s">
        <v>8220</v>
      </c>
    </row>
    <row r="3882" spans="1:2" x14ac:dyDescent="0.3">
      <c r="A3882">
        <v>7500</v>
      </c>
      <c r="B3882" t="s">
        <v>8220</v>
      </c>
    </row>
    <row r="3883" spans="1:2" x14ac:dyDescent="0.3">
      <c r="A3883">
        <v>500</v>
      </c>
      <c r="B3883" t="s">
        <v>8220</v>
      </c>
    </row>
    <row r="3884" spans="1:2" x14ac:dyDescent="0.3">
      <c r="A3884">
        <v>30000</v>
      </c>
      <c r="B3884" t="s">
        <v>8220</v>
      </c>
    </row>
    <row r="3885" spans="1:2" x14ac:dyDescent="0.3">
      <c r="A3885">
        <v>15000</v>
      </c>
      <c r="B3885" t="s">
        <v>8220</v>
      </c>
    </row>
    <row r="3886" spans="1:2" x14ac:dyDescent="0.3">
      <c r="A3886">
        <v>10000</v>
      </c>
      <c r="B3886" t="s">
        <v>8220</v>
      </c>
    </row>
    <row r="3887" spans="1:2" x14ac:dyDescent="0.3">
      <c r="A3887">
        <v>375000</v>
      </c>
      <c r="B3887" t="s">
        <v>8220</v>
      </c>
    </row>
    <row r="3888" spans="1:2" x14ac:dyDescent="0.3">
      <c r="A3888">
        <v>10000</v>
      </c>
      <c r="B3888" t="s">
        <v>8220</v>
      </c>
    </row>
    <row r="3889" spans="1:2" x14ac:dyDescent="0.3">
      <c r="A3889">
        <v>2000</v>
      </c>
      <c r="B3889" t="s">
        <v>8220</v>
      </c>
    </row>
    <row r="3890" spans="1:2" x14ac:dyDescent="0.3">
      <c r="A3890">
        <v>2000</v>
      </c>
      <c r="B3890" t="s">
        <v>8221</v>
      </c>
    </row>
    <row r="3891" spans="1:2" x14ac:dyDescent="0.3">
      <c r="A3891">
        <v>8000</v>
      </c>
      <c r="B3891" t="s">
        <v>8221</v>
      </c>
    </row>
    <row r="3892" spans="1:2" x14ac:dyDescent="0.3">
      <c r="A3892">
        <v>15000</v>
      </c>
      <c r="B3892" t="s">
        <v>8221</v>
      </c>
    </row>
    <row r="3893" spans="1:2" x14ac:dyDescent="0.3">
      <c r="A3893">
        <v>800</v>
      </c>
      <c r="B3893" t="s">
        <v>8221</v>
      </c>
    </row>
    <row r="3894" spans="1:2" x14ac:dyDescent="0.3">
      <c r="A3894">
        <v>1000</v>
      </c>
      <c r="B3894" t="s">
        <v>8221</v>
      </c>
    </row>
    <row r="3895" spans="1:2" x14ac:dyDescent="0.3">
      <c r="A3895">
        <v>50000</v>
      </c>
      <c r="B3895" t="s">
        <v>8221</v>
      </c>
    </row>
    <row r="3896" spans="1:2" x14ac:dyDescent="0.3">
      <c r="A3896">
        <v>15000</v>
      </c>
      <c r="B3896" t="s">
        <v>8221</v>
      </c>
    </row>
    <row r="3897" spans="1:2" x14ac:dyDescent="0.3">
      <c r="A3897">
        <v>1000</v>
      </c>
      <c r="B3897" t="s">
        <v>8221</v>
      </c>
    </row>
    <row r="3898" spans="1:2" x14ac:dyDescent="0.3">
      <c r="A3898">
        <v>1600</v>
      </c>
      <c r="B3898" t="s">
        <v>8221</v>
      </c>
    </row>
    <row r="3899" spans="1:2" x14ac:dyDescent="0.3">
      <c r="A3899">
        <v>2500</v>
      </c>
      <c r="B3899" t="s">
        <v>8221</v>
      </c>
    </row>
    <row r="3900" spans="1:2" x14ac:dyDescent="0.3">
      <c r="A3900">
        <v>2500</v>
      </c>
      <c r="B3900" t="s">
        <v>8221</v>
      </c>
    </row>
    <row r="3901" spans="1:2" x14ac:dyDescent="0.3">
      <c r="A3901">
        <v>10000</v>
      </c>
      <c r="B3901" t="s">
        <v>8221</v>
      </c>
    </row>
    <row r="3902" spans="1:2" x14ac:dyDescent="0.3">
      <c r="A3902">
        <v>2500</v>
      </c>
      <c r="B3902" t="s">
        <v>8221</v>
      </c>
    </row>
    <row r="3903" spans="1:2" x14ac:dyDescent="0.3">
      <c r="A3903">
        <v>3000</v>
      </c>
      <c r="B3903" t="s">
        <v>8221</v>
      </c>
    </row>
    <row r="3904" spans="1:2" x14ac:dyDescent="0.3">
      <c r="A3904">
        <v>3000</v>
      </c>
      <c r="B3904" t="s">
        <v>8221</v>
      </c>
    </row>
    <row r="3905" spans="1:2" x14ac:dyDescent="0.3">
      <c r="A3905">
        <v>1500</v>
      </c>
      <c r="B3905" t="s">
        <v>8221</v>
      </c>
    </row>
    <row r="3906" spans="1:2" x14ac:dyDescent="0.3">
      <c r="A3906">
        <v>10000</v>
      </c>
      <c r="B3906" t="s">
        <v>8221</v>
      </c>
    </row>
    <row r="3907" spans="1:2" x14ac:dyDescent="0.3">
      <c r="A3907">
        <v>1500</v>
      </c>
      <c r="B3907" t="s">
        <v>8221</v>
      </c>
    </row>
    <row r="3908" spans="1:2" x14ac:dyDescent="0.3">
      <c r="A3908">
        <v>1500</v>
      </c>
      <c r="B3908" t="s">
        <v>8221</v>
      </c>
    </row>
    <row r="3909" spans="1:2" x14ac:dyDescent="0.3">
      <c r="A3909">
        <v>1000</v>
      </c>
      <c r="B3909" t="s">
        <v>8221</v>
      </c>
    </row>
    <row r="3910" spans="1:2" x14ac:dyDescent="0.3">
      <c r="A3910">
        <v>750</v>
      </c>
      <c r="B3910" t="s">
        <v>8221</v>
      </c>
    </row>
    <row r="3911" spans="1:2" x14ac:dyDescent="0.3">
      <c r="A3911">
        <v>60000</v>
      </c>
      <c r="B3911" t="s">
        <v>8221</v>
      </c>
    </row>
    <row r="3912" spans="1:2" x14ac:dyDescent="0.3">
      <c r="A3912">
        <v>6000</v>
      </c>
      <c r="B3912" t="s">
        <v>8221</v>
      </c>
    </row>
    <row r="3913" spans="1:2" x14ac:dyDescent="0.3">
      <c r="A3913">
        <v>8000</v>
      </c>
      <c r="B3913" t="s">
        <v>8221</v>
      </c>
    </row>
    <row r="3914" spans="1:2" x14ac:dyDescent="0.3">
      <c r="A3914">
        <v>15000</v>
      </c>
      <c r="B3914" t="s">
        <v>8221</v>
      </c>
    </row>
    <row r="3915" spans="1:2" x14ac:dyDescent="0.3">
      <c r="A3915">
        <v>10000</v>
      </c>
      <c r="B3915" t="s">
        <v>8221</v>
      </c>
    </row>
    <row r="3916" spans="1:2" x14ac:dyDescent="0.3">
      <c r="A3916">
        <v>2500</v>
      </c>
      <c r="B3916" t="s">
        <v>8221</v>
      </c>
    </row>
    <row r="3917" spans="1:2" x14ac:dyDescent="0.3">
      <c r="A3917">
        <v>1500</v>
      </c>
      <c r="B3917" t="s">
        <v>8221</v>
      </c>
    </row>
    <row r="3918" spans="1:2" x14ac:dyDescent="0.3">
      <c r="A3918">
        <v>2000</v>
      </c>
      <c r="B3918" t="s">
        <v>8221</v>
      </c>
    </row>
    <row r="3919" spans="1:2" x14ac:dyDescent="0.3">
      <c r="A3919">
        <v>3500</v>
      </c>
      <c r="B3919" t="s">
        <v>8221</v>
      </c>
    </row>
    <row r="3920" spans="1:2" x14ac:dyDescent="0.3">
      <c r="A3920">
        <v>60000</v>
      </c>
      <c r="B3920" t="s">
        <v>8221</v>
      </c>
    </row>
    <row r="3921" spans="1:2" x14ac:dyDescent="0.3">
      <c r="A3921">
        <v>5000</v>
      </c>
      <c r="B3921" t="s">
        <v>8221</v>
      </c>
    </row>
    <row r="3922" spans="1:2" x14ac:dyDescent="0.3">
      <c r="A3922">
        <v>2500</v>
      </c>
      <c r="B3922" t="s">
        <v>8221</v>
      </c>
    </row>
    <row r="3923" spans="1:2" x14ac:dyDescent="0.3">
      <c r="A3923">
        <v>3000</v>
      </c>
      <c r="B3923" t="s">
        <v>8221</v>
      </c>
    </row>
    <row r="3924" spans="1:2" x14ac:dyDescent="0.3">
      <c r="A3924">
        <v>750</v>
      </c>
      <c r="B3924" t="s">
        <v>8221</v>
      </c>
    </row>
    <row r="3925" spans="1:2" x14ac:dyDescent="0.3">
      <c r="A3925">
        <v>11500</v>
      </c>
      <c r="B3925" t="s">
        <v>8221</v>
      </c>
    </row>
    <row r="3926" spans="1:2" x14ac:dyDescent="0.3">
      <c r="A3926">
        <v>15000</v>
      </c>
      <c r="B3926" t="s">
        <v>8221</v>
      </c>
    </row>
    <row r="3927" spans="1:2" x14ac:dyDescent="0.3">
      <c r="A3927">
        <v>150</v>
      </c>
      <c r="B3927" t="s">
        <v>8221</v>
      </c>
    </row>
    <row r="3928" spans="1:2" x14ac:dyDescent="0.3">
      <c r="A3928">
        <v>5000</v>
      </c>
      <c r="B3928" t="s">
        <v>8221</v>
      </c>
    </row>
    <row r="3929" spans="1:2" x14ac:dyDescent="0.3">
      <c r="A3929">
        <v>2500</v>
      </c>
      <c r="B3929" t="s">
        <v>8221</v>
      </c>
    </row>
    <row r="3930" spans="1:2" x14ac:dyDescent="0.3">
      <c r="A3930">
        <v>5000</v>
      </c>
      <c r="B3930" t="s">
        <v>8221</v>
      </c>
    </row>
    <row r="3931" spans="1:2" x14ac:dyDescent="0.3">
      <c r="A3931">
        <v>20000</v>
      </c>
      <c r="B3931" t="s">
        <v>8221</v>
      </c>
    </row>
    <row r="3932" spans="1:2" x14ac:dyDescent="0.3">
      <c r="A3932">
        <v>10000</v>
      </c>
      <c r="B3932" t="s">
        <v>8221</v>
      </c>
    </row>
    <row r="3933" spans="1:2" x14ac:dyDescent="0.3">
      <c r="A3933">
        <v>8000</v>
      </c>
      <c r="B3933" t="s">
        <v>8221</v>
      </c>
    </row>
    <row r="3934" spans="1:2" x14ac:dyDescent="0.3">
      <c r="A3934">
        <v>12000</v>
      </c>
      <c r="B3934" t="s">
        <v>8221</v>
      </c>
    </row>
    <row r="3935" spans="1:2" x14ac:dyDescent="0.3">
      <c r="A3935">
        <v>7000</v>
      </c>
      <c r="B3935" t="s">
        <v>8221</v>
      </c>
    </row>
    <row r="3936" spans="1:2" x14ac:dyDescent="0.3">
      <c r="A3936">
        <v>5000</v>
      </c>
      <c r="B3936" t="s">
        <v>8221</v>
      </c>
    </row>
    <row r="3937" spans="1:2" x14ac:dyDescent="0.3">
      <c r="A3937">
        <v>3000</v>
      </c>
      <c r="B3937" t="s">
        <v>8221</v>
      </c>
    </row>
    <row r="3938" spans="1:2" x14ac:dyDescent="0.3">
      <c r="A3938">
        <v>20000</v>
      </c>
      <c r="B3938" t="s">
        <v>8221</v>
      </c>
    </row>
    <row r="3939" spans="1:2" x14ac:dyDescent="0.3">
      <c r="A3939">
        <v>2885</v>
      </c>
      <c r="B3939" t="s">
        <v>8221</v>
      </c>
    </row>
    <row r="3940" spans="1:2" x14ac:dyDescent="0.3">
      <c r="A3940">
        <v>3255</v>
      </c>
      <c r="B3940" t="s">
        <v>8221</v>
      </c>
    </row>
    <row r="3941" spans="1:2" x14ac:dyDescent="0.3">
      <c r="A3941">
        <v>5000</v>
      </c>
      <c r="B3941" t="s">
        <v>8221</v>
      </c>
    </row>
    <row r="3942" spans="1:2" x14ac:dyDescent="0.3">
      <c r="A3942">
        <v>5000</v>
      </c>
      <c r="B3942" t="s">
        <v>8221</v>
      </c>
    </row>
    <row r="3943" spans="1:2" x14ac:dyDescent="0.3">
      <c r="A3943">
        <v>5500</v>
      </c>
      <c r="B3943" t="s">
        <v>8221</v>
      </c>
    </row>
    <row r="3944" spans="1:2" x14ac:dyDescent="0.3">
      <c r="A3944">
        <v>1200</v>
      </c>
      <c r="B3944" t="s">
        <v>8221</v>
      </c>
    </row>
    <row r="3945" spans="1:2" x14ac:dyDescent="0.3">
      <c r="A3945">
        <v>5000</v>
      </c>
      <c r="B3945" t="s">
        <v>8221</v>
      </c>
    </row>
    <row r="3946" spans="1:2" x14ac:dyDescent="0.3">
      <c r="A3946">
        <v>5000</v>
      </c>
      <c r="B3946" t="s">
        <v>8221</v>
      </c>
    </row>
    <row r="3947" spans="1:2" x14ac:dyDescent="0.3">
      <c r="A3947">
        <v>2000</v>
      </c>
      <c r="B3947" t="s">
        <v>8221</v>
      </c>
    </row>
    <row r="3948" spans="1:2" x14ac:dyDescent="0.3">
      <c r="A3948">
        <v>6000</v>
      </c>
      <c r="B3948" t="s">
        <v>8221</v>
      </c>
    </row>
    <row r="3949" spans="1:2" x14ac:dyDescent="0.3">
      <c r="A3949">
        <v>3000</v>
      </c>
      <c r="B3949" t="s">
        <v>8221</v>
      </c>
    </row>
    <row r="3950" spans="1:2" x14ac:dyDescent="0.3">
      <c r="A3950">
        <v>30000</v>
      </c>
      <c r="B3950" t="s">
        <v>8221</v>
      </c>
    </row>
    <row r="3951" spans="1:2" x14ac:dyDescent="0.3">
      <c r="A3951">
        <v>10000</v>
      </c>
      <c r="B3951" t="s">
        <v>8221</v>
      </c>
    </row>
    <row r="3952" spans="1:2" x14ac:dyDescent="0.3">
      <c r="A3952">
        <v>4000</v>
      </c>
      <c r="B3952" t="s">
        <v>8221</v>
      </c>
    </row>
    <row r="3953" spans="1:2" x14ac:dyDescent="0.3">
      <c r="A3953">
        <v>200000</v>
      </c>
      <c r="B3953" t="s">
        <v>8221</v>
      </c>
    </row>
    <row r="3954" spans="1:2" x14ac:dyDescent="0.3">
      <c r="A3954">
        <v>26000</v>
      </c>
      <c r="B3954" t="s">
        <v>8221</v>
      </c>
    </row>
    <row r="3955" spans="1:2" x14ac:dyDescent="0.3">
      <c r="A3955">
        <v>17600</v>
      </c>
      <c r="B3955" t="s">
        <v>8221</v>
      </c>
    </row>
    <row r="3956" spans="1:2" x14ac:dyDescent="0.3">
      <c r="A3956">
        <v>25000</v>
      </c>
      <c r="B3956" t="s">
        <v>8221</v>
      </c>
    </row>
    <row r="3957" spans="1:2" x14ac:dyDescent="0.3">
      <c r="A3957">
        <v>1750</v>
      </c>
      <c r="B3957" t="s">
        <v>8221</v>
      </c>
    </row>
    <row r="3958" spans="1:2" x14ac:dyDescent="0.3">
      <c r="A3958">
        <v>5500</v>
      </c>
      <c r="B3958" t="s">
        <v>8221</v>
      </c>
    </row>
    <row r="3959" spans="1:2" x14ac:dyDescent="0.3">
      <c r="A3959">
        <v>28000</v>
      </c>
      <c r="B3959" t="s">
        <v>8221</v>
      </c>
    </row>
    <row r="3960" spans="1:2" x14ac:dyDescent="0.3">
      <c r="A3960">
        <v>2000</v>
      </c>
      <c r="B3960" t="s">
        <v>8221</v>
      </c>
    </row>
    <row r="3961" spans="1:2" x14ac:dyDescent="0.3">
      <c r="A3961">
        <v>1200</v>
      </c>
      <c r="B3961" t="s">
        <v>8221</v>
      </c>
    </row>
    <row r="3962" spans="1:2" x14ac:dyDescent="0.3">
      <c r="A3962">
        <v>3000</v>
      </c>
      <c r="B3962" t="s">
        <v>8221</v>
      </c>
    </row>
    <row r="3963" spans="1:2" x14ac:dyDescent="0.3">
      <c r="A3963">
        <v>5000</v>
      </c>
      <c r="B3963" t="s">
        <v>8221</v>
      </c>
    </row>
    <row r="3964" spans="1:2" x14ac:dyDescent="0.3">
      <c r="A3964">
        <v>1400</v>
      </c>
      <c r="B3964" t="s">
        <v>8221</v>
      </c>
    </row>
    <row r="3965" spans="1:2" x14ac:dyDescent="0.3">
      <c r="A3965">
        <v>10000</v>
      </c>
      <c r="B3965" t="s">
        <v>8221</v>
      </c>
    </row>
    <row r="3966" spans="1:2" x14ac:dyDescent="0.3">
      <c r="A3966">
        <v>2000</v>
      </c>
      <c r="B3966" t="s">
        <v>8221</v>
      </c>
    </row>
    <row r="3967" spans="1:2" x14ac:dyDescent="0.3">
      <c r="A3967">
        <v>2000</v>
      </c>
      <c r="B3967" t="s">
        <v>8221</v>
      </c>
    </row>
    <row r="3968" spans="1:2" x14ac:dyDescent="0.3">
      <c r="A3968">
        <v>7500</v>
      </c>
      <c r="B3968" t="s">
        <v>8221</v>
      </c>
    </row>
    <row r="3969" spans="1:2" x14ac:dyDescent="0.3">
      <c r="A3969">
        <v>1700</v>
      </c>
      <c r="B3969" t="s">
        <v>8221</v>
      </c>
    </row>
    <row r="3970" spans="1:2" x14ac:dyDescent="0.3">
      <c r="A3970">
        <v>5000</v>
      </c>
      <c r="B3970" t="s">
        <v>8221</v>
      </c>
    </row>
    <row r="3971" spans="1:2" x14ac:dyDescent="0.3">
      <c r="A3971">
        <v>2825</v>
      </c>
      <c r="B3971" t="s">
        <v>8221</v>
      </c>
    </row>
    <row r="3972" spans="1:2" x14ac:dyDescent="0.3">
      <c r="A3972">
        <v>15000</v>
      </c>
      <c r="B3972" t="s">
        <v>8221</v>
      </c>
    </row>
    <row r="3973" spans="1:2" x14ac:dyDescent="0.3">
      <c r="A3973">
        <v>14000</v>
      </c>
      <c r="B3973" t="s">
        <v>8221</v>
      </c>
    </row>
    <row r="3974" spans="1:2" x14ac:dyDescent="0.3">
      <c r="A3974">
        <v>1000</v>
      </c>
      <c r="B3974" t="s">
        <v>8221</v>
      </c>
    </row>
    <row r="3975" spans="1:2" x14ac:dyDescent="0.3">
      <c r="A3975">
        <v>5000</v>
      </c>
      <c r="B3975" t="s">
        <v>8221</v>
      </c>
    </row>
    <row r="3976" spans="1:2" x14ac:dyDescent="0.3">
      <c r="A3976">
        <v>1000</v>
      </c>
      <c r="B3976" t="s">
        <v>8221</v>
      </c>
    </row>
    <row r="3977" spans="1:2" x14ac:dyDescent="0.3">
      <c r="A3977">
        <v>678</v>
      </c>
      <c r="B3977" t="s">
        <v>8221</v>
      </c>
    </row>
    <row r="3978" spans="1:2" x14ac:dyDescent="0.3">
      <c r="A3978">
        <v>1300</v>
      </c>
      <c r="B3978" t="s">
        <v>8221</v>
      </c>
    </row>
    <row r="3979" spans="1:2" x14ac:dyDescent="0.3">
      <c r="A3979">
        <v>90000</v>
      </c>
      <c r="B3979" t="s">
        <v>8221</v>
      </c>
    </row>
    <row r="3980" spans="1:2" x14ac:dyDescent="0.3">
      <c r="A3980">
        <v>2000</v>
      </c>
      <c r="B3980" t="s">
        <v>8221</v>
      </c>
    </row>
    <row r="3981" spans="1:2" x14ac:dyDescent="0.3">
      <c r="A3981">
        <v>6000</v>
      </c>
      <c r="B3981" t="s">
        <v>8221</v>
      </c>
    </row>
    <row r="3982" spans="1:2" x14ac:dyDescent="0.3">
      <c r="A3982">
        <v>2500</v>
      </c>
      <c r="B3982" t="s">
        <v>8221</v>
      </c>
    </row>
    <row r="3983" spans="1:2" x14ac:dyDescent="0.3">
      <c r="A3983">
        <v>30000</v>
      </c>
      <c r="B3983" t="s">
        <v>8221</v>
      </c>
    </row>
    <row r="3984" spans="1:2" x14ac:dyDescent="0.3">
      <c r="A3984">
        <v>850</v>
      </c>
      <c r="B3984" t="s">
        <v>8221</v>
      </c>
    </row>
    <row r="3985" spans="1:2" x14ac:dyDescent="0.3">
      <c r="A3985">
        <v>11140</v>
      </c>
      <c r="B3985" t="s">
        <v>8221</v>
      </c>
    </row>
    <row r="3986" spans="1:2" x14ac:dyDescent="0.3">
      <c r="A3986">
        <v>1500</v>
      </c>
      <c r="B3986" t="s">
        <v>8221</v>
      </c>
    </row>
    <row r="3987" spans="1:2" x14ac:dyDescent="0.3">
      <c r="A3987">
        <v>2000</v>
      </c>
      <c r="B3987" t="s">
        <v>8221</v>
      </c>
    </row>
    <row r="3988" spans="1:2" x14ac:dyDescent="0.3">
      <c r="A3988">
        <v>5000</v>
      </c>
      <c r="B3988" t="s">
        <v>8221</v>
      </c>
    </row>
    <row r="3989" spans="1:2" x14ac:dyDescent="0.3">
      <c r="A3989">
        <v>400</v>
      </c>
      <c r="B3989" t="s">
        <v>8221</v>
      </c>
    </row>
    <row r="3990" spans="1:2" x14ac:dyDescent="0.3">
      <c r="A3990">
        <v>1500</v>
      </c>
      <c r="B3990" t="s">
        <v>8221</v>
      </c>
    </row>
    <row r="3991" spans="1:2" x14ac:dyDescent="0.3">
      <c r="A3991">
        <v>3000</v>
      </c>
      <c r="B3991" t="s">
        <v>8221</v>
      </c>
    </row>
    <row r="3992" spans="1:2" x14ac:dyDescent="0.3">
      <c r="A3992">
        <v>1650</v>
      </c>
      <c r="B3992" t="s">
        <v>8221</v>
      </c>
    </row>
    <row r="3993" spans="1:2" x14ac:dyDescent="0.3">
      <c r="A3993">
        <v>500</v>
      </c>
      <c r="B3993" t="s">
        <v>8221</v>
      </c>
    </row>
    <row r="3994" spans="1:2" x14ac:dyDescent="0.3">
      <c r="A3994">
        <v>10000</v>
      </c>
      <c r="B3994" t="s">
        <v>8221</v>
      </c>
    </row>
    <row r="3995" spans="1:2" x14ac:dyDescent="0.3">
      <c r="A3995">
        <v>50000</v>
      </c>
      <c r="B3995" t="s">
        <v>8221</v>
      </c>
    </row>
    <row r="3996" spans="1:2" x14ac:dyDescent="0.3">
      <c r="A3996">
        <v>2000</v>
      </c>
      <c r="B3996" t="s">
        <v>8221</v>
      </c>
    </row>
    <row r="3997" spans="1:2" x14ac:dyDescent="0.3">
      <c r="A3997">
        <v>200</v>
      </c>
      <c r="B3997" t="s">
        <v>8221</v>
      </c>
    </row>
    <row r="3998" spans="1:2" x14ac:dyDescent="0.3">
      <c r="A3998">
        <v>3000</v>
      </c>
      <c r="B3998" t="s">
        <v>8221</v>
      </c>
    </row>
    <row r="3999" spans="1:2" x14ac:dyDescent="0.3">
      <c r="A3999">
        <v>3000</v>
      </c>
      <c r="B3999" t="s">
        <v>8221</v>
      </c>
    </row>
    <row r="4000" spans="1:2" x14ac:dyDescent="0.3">
      <c r="A4000">
        <v>1250</v>
      </c>
      <c r="B4000" t="s">
        <v>8221</v>
      </c>
    </row>
    <row r="4001" spans="1:2" x14ac:dyDescent="0.3">
      <c r="A4001">
        <v>7000</v>
      </c>
      <c r="B4001" t="s">
        <v>8221</v>
      </c>
    </row>
    <row r="4002" spans="1:2" x14ac:dyDescent="0.3">
      <c r="A4002">
        <v>8000</v>
      </c>
      <c r="B4002" t="s">
        <v>8221</v>
      </c>
    </row>
    <row r="4003" spans="1:2" x14ac:dyDescent="0.3">
      <c r="A4003">
        <v>1200</v>
      </c>
      <c r="B4003" t="s">
        <v>8221</v>
      </c>
    </row>
    <row r="4004" spans="1:2" x14ac:dyDescent="0.3">
      <c r="A4004">
        <v>1250</v>
      </c>
      <c r="B4004" t="s">
        <v>8221</v>
      </c>
    </row>
    <row r="4005" spans="1:2" x14ac:dyDescent="0.3">
      <c r="A4005">
        <v>2000</v>
      </c>
      <c r="B4005" t="s">
        <v>8221</v>
      </c>
    </row>
    <row r="4006" spans="1:2" x14ac:dyDescent="0.3">
      <c r="A4006">
        <v>500</v>
      </c>
      <c r="B4006" t="s">
        <v>8221</v>
      </c>
    </row>
    <row r="4007" spans="1:2" x14ac:dyDescent="0.3">
      <c r="A4007">
        <v>3000</v>
      </c>
      <c r="B4007" t="s">
        <v>8221</v>
      </c>
    </row>
    <row r="4008" spans="1:2" x14ac:dyDescent="0.3">
      <c r="A4008">
        <v>30000</v>
      </c>
      <c r="B4008" t="s">
        <v>8221</v>
      </c>
    </row>
    <row r="4009" spans="1:2" x14ac:dyDescent="0.3">
      <c r="A4009">
        <v>2000</v>
      </c>
      <c r="B4009" t="s">
        <v>8221</v>
      </c>
    </row>
    <row r="4010" spans="1:2" x14ac:dyDescent="0.3">
      <c r="A4010">
        <v>1000</v>
      </c>
      <c r="B4010" t="s">
        <v>8221</v>
      </c>
    </row>
    <row r="4011" spans="1:2" x14ac:dyDescent="0.3">
      <c r="A4011">
        <v>1930</v>
      </c>
      <c r="B4011" t="s">
        <v>8221</v>
      </c>
    </row>
    <row r="4012" spans="1:2" x14ac:dyDescent="0.3">
      <c r="A4012">
        <v>7200</v>
      </c>
      <c r="B4012" t="s">
        <v>8221</v>
      </c>
    </row>
    <row r="4013" spans="1:2" x14ac:dyDescent="0.3">
      <c r="A4013">
        <v>250</v>
      </c>
      <c r="B4013" t="s">
        <v>8221</v>
      </c>
    </row>
    <row r="4014" spans="1:2" x14ac:dyDescent="0.3">
      <c r="A4014">
        <v>575</v>
      </c>
      <c r="B4014" t="s">
        <v>8221</v>
      </c>
    </row>
    <row r="4015" spans="1:2" x14ac:dyDescent="0.3">
      <c r="A4015">
        <v>2000</v>
      </c>
      <c r="B4015" t="s">
        <v>8221</v>
      </c>
    </row>
    <row r="4016" spans="1:2" x14ac:dyDescent="0.3">
      <c r="A4016">
        <v>9000</v>
      </c>
      <c r="B4016" t="s">
        <v>8221</v>
      </c>
    </row>
    <row r="4017" spans="1:2" x14ac:dyDescent="0.3">
      <c r="A4017">
        <v>7000</v>
      </c>
      <c r="B4017" t="s">
        <v>8221</v>
      </c>
    </row>
    <row r="4018" spans="1:2" x14ac:dyDescent="0.3">
      <c r="A4018">
        <v>500</v>
      </c>
      <c r="B4018" t="s">
        <v>8221</v>
      </c>
    </row>
    <row r="4019" spans="1:2" x14ac:dyDescent="0.3">
      <c r="A4019">
        <v>10000</v>
      </c>
      <c r="B4019" t="s">
        <v>8221</v>
      </c>
    </row>
    <row r="4020" spans="1:2" x14ac:dyDescent="0.3">
      <c r="A4020">
        <v>1500</v>
      </c>
      <c r="B4020" t="s">
        <v>8221</v>
      </c>
    </row>
    <row r="4021" spans="1:2" x14ac:dyDescent="0.3">
      <c r="A4021">
        <v>3500</v>
      </c>
      <c r="B4021" t="s">
        <v>8221</v>
      </c>
    </row>
    <row r="4022" spans="1:2" x14ac:dyDescent="0.3">
      <c r="A4022">
        <v>600</v>
      </c>
      <c r="B4022" t="s">
        <v>8221</v>
      </c>
    </row>
    <row r="4023" spans="1:2" x14ac:dyDescent="0.3">
      <c r="A4023">
        <v>15000</v>
      </c>
      <c r="B4023" t="s">
        <v>8221</v>
      </c>
    </row>
    <row r="4024" spans="1:2" x14ac:dyDescent="0.3">
      <c r="A4024">
        <v>18000</v>
      </c>
      <c r="B4024" t="s">
        <v>8221</v>
      </c>
    </row>
    <row r="4025" spans="1:2" x14ac:dyDescent="0.3">
      <c r="A4025">
        <v>7000</v>
      </c>
      <c r="B4025" t="s">
        <v>8221</v>
      </c>
    </row>
    <row r="4026" spans="1:2" x14ac:dyDescent="0.3">
      <c r="A4026">
        <v>800</v>
      </c>
      <c r="B4026" t="s">
        <v>8221</v>
      </c>
    </row>
    <row r="4027" spans="1:2" x14ac:dyDescent="0.3">
      <c r="A4027">
        <v>5000</v>
      </c>
      <c r="B4027" t="s">
        <v>8221</v>
      </c>
    </row>
    <row r="4028" spans="1:2" x14ac:dyDescent="0.3">
      <c r="A4028">
        <v>4000</v>
      </c>
      <c r="B4028" t="s">
        <v>8221</v>
      </c>
    </row>
    <row r="4029" spans="1:2" x14ac:dyDescent="0.3">
      <c r="A4029">
        <v>3000</v>
      </c>
      <c r="B4029" t="s">
        <v>8221</v>
      </c>
    </row>
    <row r="4030" spans="1:2" x14ac:dyDescent="0.3">
      <c r="A4030">
        <v>2000</v>
      </c>
      <c r="B4030" t="s">
        <v>8221</v>
      </c>
    </row>
    <row r="4031" spans="1:2" x14ac:dyDescent="0.3">
      <c r="A4031">
        <v>20000</v>
      </c>
      <c r="B4031" t="s">
        <v>8221</v>
      </c>
    </row>
    <row r="4032" spans="1:2" x14ac:dyDescent="0.3">
      <c r="A4032">
        <v>2500</v>
      </c>
      <c r="B4032" t="s">
        <v>8221</v>
      </c>
    </row>
    <row r="4033" spans="1:2" x14ac:dyDescent="0.3">
      <c r="A4033">
        <v>5000</v>
      </c>
      <c r="B4033" t="s">
        <v>8221</v>
      </c>
    </row>
    <row r="4034" spans="1:2" x14ac:dyDescent="0.3">
      <c r="A4034">
        <v>6048</v>
      </c>
      <c r="B4034" t="s">
        <v>8221</v>
      </c>
    </row>
    <row r="4035" spans="1:2" x14ac:dyDescent="0.3">
      <c r="A4035">
        <v>23900</v>
      </c>
      <c r="B4035" t="s">
        <v>8221</v>
      </c>
    </row>
    <row r="4036" spans="1:2" x14ac:dyDescent="0.3">
      <c r="A4036">
        <v>13500</v>
      </c>
      <c r="B4036" t="s">
        <v>8221</v>
      </c>
    </row>
    <row r="4037" spans="1:2" x14ac:dyDescent="0.3">
      <c r="A4037">
        <v>10000</v>
      </c>
      <c r="B4037" t="s">
        <v>8221</v>
      </c>
    </row>
    <row r="4038" spans="1:2" x14ac:dyDescent="0.3">
      <c r="A4038">
        <v>6000</v>
      </c>
      <c r="B4038" t="s">
        <v>8221</v>
      </c>
    </row>
    <row r="4039" spans="1:2" x14ac:dyDescent="0.3">
      <c r="A4039">
        <v>700</v>
      </c>
      <c r="B4039" t="s">
        <v>8221</v>
      </c>
    </row>
    <row r="4040" spans="1:2" x14ac:dyDescent="0.3">
      <c r="A4040">
        <v>2500</v>
      </c>
      <c r="B4040" t="s">
        <v>8221</v>
      </c>
    </row>
    <row r="4041" spans="1:2" x14ac:dyDescent="0.3">
      <c r="A4041">
        <v>500</v>
      </c>
      <c r="B4041" t="s">
        <v>8221</v>
      </c>
    </row>
    <row r="4042" spans="1:2" x14ac:dyDescent="0.3">
      <c r="A4042">
        <v>8000</v>
      </c>
      <c r="B4042" t="s">
        <v>8221</v>
      </c>
    </row>
    <row r="4043" spans="1:2" x14ac:dyDescent="0.3">
      <c r="A4043">
        <v>5000</v>
      </c>
      <c r="B4043" t="s">
        <v>8221</v>
      </c>
    </row>
    <row r="4044" spans="1:2" x14ac:dyDescent="0.3">
      <c r="A4044">
        <v>10000</v>
      </c>
      <c r="B4044" t="s">
        <v>8221</v>
      </c>
    </row>
    <row r="4045" spans="1:2" x14ac:dyDescent="0.3">
      <c r="A4045">
        <v>300</v>
      </c>
      <c r="B4045" t="s">
        <v>8221</v>
      </c>
    </row>
    <row r="4046" spans="1:2" x14ac:dyDescent="0.3">
      <c r="A4046">
        <v>600</v>
      </c>
      <c r="B4046" t="s">
        <v>8221</v>
      </c>
    </row>
    <row r="4047" spans="1:2" x14ac:dyDescent="0.3">
      <c r="A4047">
        <v>5000</v>
      </c>
      <c r="B4047" t="s">
        <v>8221</v>
      </c>
    </row>
    <row r="4048" spans="1:2" x14ac:dyDescent="0.3">
      <c r="A4048">
        <v>5600</v>
      </c>
      <c r="B4048" t="s">
        <v>8221</v>
      </c>
    </row>
    <row r="4049" spans="1:2" x14ac:dyDescent="0.3">
      <c r="A4049">
        <v>5000</v>
      </c>
      <c r="B4049" t="s">
        <v>8221</v>
      </c>
    </row>
    <row r="4050" spans="1:2" x14ac:dyDescent="0.3">
      <c r="A4050">
        <v>17000</v>
      </c>
      <c r="B4050" t="s">
        <v>8221</v>
      </c>
    </row>
    <row r="4051" spans="1:2" x14ac:dyDescent="0.3">
      <c r="A4051">
        <v>20000</v>
      </c>
      <c r="B4051" t="s">
        <v>8221</v>
      </c>
    </row>
    <row r="4052" spans="1:2" x14ac:dyDescent="0.3">
      <c r="A4052">
        <v>1500</v>
      </c>
      <c r="B4052" t="s">
        <v>8221</v>
      </c>
    </row>
    <row r="4053" spans="1:2" x14ac:dyDescent="0.3">
      <c r="A4053">
        <v>500</v>
      </c>
      <c r="B4053" t="s">
        <v>8221</v>
      </c>
    </row>
    <row r="4054" spans="1:2" x14ac:dyDescent="0.3">
      <c r="A4054">
        <v>3000</v>
      </c>
      <c r="B4054" t="s">
        <v>8221</v>
      </c>
    </row>
    <row r="4055" spans="1:2" x14ac:dyDescent="0.3">
      <c r="A4055">
        <v>500</v>
      </c>
      <c r="B4055" t="s">
        <v>8221</v>
      </c>
    </row>
    <row r="4056" spans="1:2" x14ac:dyDescent="0.3">
      <c r="A4056">
        <v>8880</v>
      </c>
      <c r="B4056" t="s">
        <v>8221</v>
      </c>
    </row>
    <row r="4057" spans="1:2" x14ac:dyDescent="0.3">
      <c r="A4057">
        <v>5000</v>
      </c>
      <c r="B4057" t="s">
        <v>8221</v>
      </c>
    </row>
    <row r="4058" spans="1:2" x14ac:dyDescent="0.3">
      <c r="A4058">
        <v>1500</v>
      </c>
      <c r="B4058" t="s">
        <v>8221</v>
      </c>
    </row>
    <row r="4059" spans="1:2" x14ac:dyDescent="0.3">
      <c r="A4059">
        <v>3500</v>
      </c>
      <c r="B4059" t="s">
        <v>8221</v>
      </c>
    </row>
    <row r="4060" spans="1:2" x14ac:dyDescent="0.3">
      <c r="A4060">
        <v>3750</v>
      </c>
      <c r="B4060" t="s">
        <v>8221</v>
      </c>
    </row>
    <row r="4061" spans="1:2" x14ac:dyDescent="0.3">
      <c r="A4061">
        <v>10000</v>
      </c>
      <c r="B4061" t="s">
        <v>8221</v>
      </c>
    </row>
    <row r="4062" spans="1:2" x14ac:dyDescent="0.3">
      <c r="A4062">
        <v>10000</v>
      </c>
      <c r="B4062" t="s">
        <v>8221</v>
      </c>
    </row>
    <row r="4063" spans="1:2" x14ac:dyDescent="0.3">
      <c r="A4063">
        <v>525</v>
      </c>
      <c r="B4063" t="s">
        <v>8221</v>
      </c>
    </row>
    <row r="4064" spans="1:2" x14ac:dyDescent="0.3">
      <c r="A4064">
        <v>20000</v>
      </c>
      <c r="B4064" t="s">
        <v>8221</v>
      </c>
    </row>
    <row r="4065" spans="1:2" x14ac:dyDescent="0.3">
      <c r="A4065">
        <v>9500</v>
      </c>
      <c r="B4065" t="s">
        <v>8221</v>
      </c>
    </row>
    <row r="4066" spans="1:2" x14ac:dyDescent="0.3">
      <c r="A4066">
        <v>2000</v>
      </c>
      <c r="B4066" t="s">
        <v>8221</v>
      </c>
    </row>
    <row r="4067" spans="1:2" x14ac:dyDescent="0.3">
      <c r="A4067">
        <v>4000</v>
      </c>
      <c r="B4067" t="s">
        <v>8221</v>
      </c>
    </row>
    <row r="4068" spans="1:2" x14ac:dyDescent="0.3">
      <c r="A4068">
        <v>15000</v>
      </c>
      <c r="B4068" t="s">
        <v>8221</v>
      </c>
    </row>
    <row r="4069" spans="1:2" x14ac:dyDescent="0.3">
      <c r="A4069">
        <v>5000</v>
      </c>
      <c r="B4069" t="s">
        <v>8221</v>
      </c>
    </row>
    <row r="4070" spans="1:2" x14ac:dyDescent="0.3">
      <c r="A4070">
        <v>3495</v>
      </c>
      <c r="B4070" t="s">
        <v>8221</v>
      </c>
    </row>
    <row r="4071" spans="1:2" x14ac:dyDescent="0.3">
      <c r="A4071">
        <v>1250</v>
      </c>
      <c r="B4071" t="s">
        <v>8221</v>
      </c>
    </row>
    <row r="4072" spans="1:2" x14ac:dyDescent="0.3">
      <c r="A4072">
        <v>1000</v>
      </c>
      <c r="B4072" t="s">
        <v>8221</v>
      </c>
    </row>
    <row r="4073" spans="1:2" x14ac:dyDescent="0.3">
      <c r="A4073">
        <v>20000</v>
      </c>
      <c r="B4073" t="s">
        <v>8221</v>
      </c>
    </row>
    <row r="4074" spans="1:2" x14ac:dyDescent="0.3">
      <c r="A4074">
        <v>1000</v>
      </c>
      <c r="B4074" t="s">
        <v>8221</v>
      </c>
    </row>
    <row r="4075" spans="1:2" x14ac:dyDescent="0.3">
      <c r="A4075">
        <v>3500</v>
      </c>
      <c r="B4075" t="s">
        <v>8221</v>
      </c>
    </row>
    <row r="4076" spans="1:2" x14ac:dyDescent="0.3">
      <c r="A4076">
        <v>2750</v>
      </c>
      <c r="B4076" t="s">
        <v>8221</v>
      </c>
    </row>
    <row r="4077" spans="1:2" x14ac:dyDescent="0.3">
      <c r="A4077">
        <v>2000</v>
      </c>
      <c r="B4077" t="s">
        <v>8221</v>
      </c>
    </row>
    <row r="4078" spans="1:2" x14ac:dyDescent="0.3">
      <c r="A4078">
        <v>700</v>
      </c>
      <c r="B4078" t="s">
        <v>8221</v>
      </c>
    </row>
    <row r="4079" spans="1:2" x14ac:dyDescent="0.3">
      <c r="A4079">
        <v>15000</v>
      </c>
      <c r="B4079" t="s">
        <v>8221</v>
      </c>
    </row>
    <row r="4080" spans="1:2" x14ac:dyDescent="0.3">
      <c r="A4080">
        <v>250</v>
      </c>
      <c r="B4080" t="s">
        <v>8221</v>
      </c>
    </row>
    <row r="4081" spans="1:2" x14ac:dyDescent="0.3">
      <c r="A4081">
        <v>3000</v>
      </c>
      <c r="B4081" t="s">
        <v>8221</v>
      </c>
    </row>
    <row r="4082" spans="1:2" x14ac:dyDescent="0.3">
      <c r="A4082">
        <v>3000</v>
      </c>
      <c r="B4082" t="s">
        <v>8221</v>
      </c>
    </row>
    <row r="4083" spans="1:2" x14ac:dyDescent="0.3">
      <c r="A4083">
        <v>2224</v>
      </c>
      <c r="B4083" t="s">
        <v>8221</v>
      </c>
    </row>
    <row r="4084" spans="1:2" x14ac:dyDescent="0.3">
      <c r="A4084">
        <v>150</v>
      </c>
      <c r="B4084" t="s">
        <v>8221</v>
      </c>
    </row>
    <row r="4085" spans="1:2" x14ac:dyDescent="0.3">
      <c r="A4085">
        <v>3500</v>
      </c>
      <c r="B4085" t="s">
        <v>8221</v>
      </c>
    </row>
    <row r="4086" spans="1:2" x14ac:dyDescent="0.3">
      <c r="A4086">
        <v>3000</v>
      </c>
      <c r="B4086" t="s">
        <v>8221</v>
      </c>
    </row>
    <row r="4087" spans="1:2" x14ac:dyDescent="0.3">
      <c r="A4087">
        <v>3500</v>
      </c>
      <c r="B4087" t="s">
        <v>8221</v>
      </c>
    </row>
    <row r="4088" spans="1:2" x14ac:dyDescent="0.3">
      <c r="A4088">
        <v>1000</v>
      </c>
      <c r="B4088" t="s">
        <v>8221</v>
      </c>
    </row>
    <row r="4089" spans="1:2" x14ac:dyDescent="0.3">
      <c r="A4089">
        <v>9600</v>
      </c>
      <c r="B4089" t="s">
        <v>8221</v>
      </c>
    </row>
    <row r="4090" spans="1:2" x14ac:dyDescent="0.3">
      <c r="A4090">
        <v>2000</v>
      </c>
      <c r="B4090" t="s">
        <v>8221</v>
      </c>
    </row>
    <row r="4091" spans="1:2" x14ac:dyDescent="0.3">
      <c r="A4091">
        <v>5000</v>
      </c>
      <c r="B4091" t="s">
        <v>8221</v>
      </c>
    </row>
    <row r="4092" spans="1:2" x14ac:dyDescent="0.3">
      <c r="A4092">
        <v>1000</v>
      </c>
      <c r="B4092" t="s">
        <v>8221</v>
      </c>
    </row>
    <row r="4093" spans="1:2" x14ac:dyDescent="0.3">
      <c r="A4093">
        <v>1600</v>
      </c>
      <c r="B4093" t="s">
        <v>8221</v>
      </c>
    </row>
    <row r="4094" spans="1:2" x14ac:dyDescent="0.3">
      <c r="A4094">
        <v>110000</v>
      </c>
      <c r="B4094" t="s">
        <v>8221</v>
      </c>
    </row>
    <row r="4095" spans="1:2" x14ac:dyDescent="0.3">
      <c r="A4095">
        <v>2500</v>
      </c>
      <c r="B4095" t="s">
        <v>8221</v>
      </c>
    </row>
    <row r="4096" spans="1:2" x14ac:dyDescent="0.3">
      <c r="A4096">
        <v>2000</v>
      </c>
      <c r="B4096" t="s">
        <v>8221</v>
      </c>
    </row>
    <row r="4097" spans="1:2" x14ac:dyDescent="0.3">
      <c r="A4097">
        <v>30000</v>
      </c>
      <c r="B4097" t="s">
        <v>8221</v>
      </c>
    </row>
    <row r="4098" spans="1:2" x14ac:dyDescent="0.3">
      <c r="A4098">
        <v>3500</v>
      </c>
      <c r="B4098" t="s">
        <v>8221</v>
      </c>
    </row>
    <row r="4099" spans="1:2" x14ac:dyDescent="0.3">
      <c r="A4099">
        <v>10000</v>
      </c>
      <c r="B4099" t="s">
        <v>8221</v>
      </c>
    </row>
    <row r="4100" spans="1:2" x14ac:dyDescent="0.3">
      <c r="A4100">
        <v>75000</v>
      </c>
      <c r="B4100" t="s">
        <v>8221</v>
      </c>
    </row>
    <row r="4101" spans="1:2" x14ac:dyDescent="0.3">
      <c r="A4101">
        <v>4500</v>
      </c>
      <c r="B4101" t="s">
        <v>8221</v>
      </c>
    </row>
    <row r="4102" spans="1:2" x14ac:dyDescent="0.3">
      <c r="A4102">
        <v>270</v>
      </c>
      <c r="B4102" t="s">
        <v>8221</v>
      </c>
    </row>
    <row r="4103" spans="1:2" x14ac:dyDescent="0.3">
      <c r="A4103">
        <v>600</v>
      </c>
      <c r="B4103" t="s">
        <v>8221</v>
      </c>
    </row>
    <row r="4104" spans="1:2" x14ac:dyDescent="0.3">
      <c r="A4104">
        <v>500</v>
      </c>
      <c r="B4104" t="s">
        <v>8221</v>
      </c>
    </row>
    <row r="4105" spans="1:2" x14ac:dyDescent="0.3">
      <c r="A4105">
        <v>1000</v>
      </c>
      <c r="B4105" t="s">
        <v>8221</v>
      </c>
    </row>
    <row r="4106" spans="1:2" x14ac:dyDescent="0.3">
      <c r="A4106">
        <v>3000</v>
      </c>
      <c r="B4106" t="s">
        <v>8221</v>
      </c>
    </row>
    <row r="4107" spans="1:2" x14ac:dyDescent="0.3">
      <c r="A4107">
        <v>33000</v>
      </c>
      <c r="B4107" t="s">
        <v>8221</v>
      </c>
    </row>
    <row r="4108" spans="1:2" x14ac:dyDescent="0.3">
      <c r="A4108">
        <v>5000</v>
      </c>
      <c r="B4108" t="s">
        <v>8221</v>
      </c>
    </row>
    <row r="4109" spans="1:2" x14ac:dyDescent="0.3">
      <c r="A4109">
        <v>2000</v>
      </c>
      <c r="B4109" t="s">
        <v>8221</v>
      </c>
    </row>
    <row r="4110" spans="1:2" x14ac:dyDescent="0.3">
      <c r="A4110">
        <v>3000</v>
      </c>
      <c r="B4110" t="s">
        <v>8221</v>
      </c>
    </row>
    <row r="4111" spans="1:2" x14ac:dyDescent="0.3">
      <c r="A4111">
        <v>500</v>
      </c>
      <c r="B4111" t="s">
        <v>8221</v>
      </c>
    </row>
    <row r="4112" spans="1:2" x14ac:dyDescent="0.3">
      <c r="A4112">
        <v>300</v>
      </c>
      <c r="B4112" t="s">
        <v>8221</v>
      </c>
    </row>
    <row r="4113" spans="1:2" x14ac:dyDescent="0.3">
      <c r="A4113">
        <v>3000</v>
      </c>
      <c r="B4113" t="s">
        <v>8221</v>
      </c>
    </row>
    <row r="4114" spans="1:2" x14ac:dyDescent="0.3">
      <c r="A4114">
        <v>2500</v>
      </c>
      <c r="B4114" t="s">
        <v>8221</v>
      </c>
    </row>
    <row r="4115" spans="1:2" x14ac:dyDescent="0.3">
      <c r="A4115">
        <v>1500</v>
      </c>
      <c r="B4115" t="s">
        <v>8221</v>
      </c>
    </row>
  </sheetData>
  <autoFilter ref="A1:J4115" xr:uid="{2DC5AB76-476C-4F44-9EFB-24107BD550C5}"/>
  <conditionalFormatting sqref="B2:B4115">
    <cfRule type="containsText" dxfId="3" priority="2" operator="containsText" text="live">
      <formula>NOT(ISERROR(SEARCH("live",B2)))</formula>
    </cfRule>
    <cfRule type="containsText" dxfId="2" priority="3" operator="containsText" text="canceled">
      <formula>NOT(ISERROR(SEARCH("canceled",B2)))</formula>
    </cfRule>
    <cfRule type="containsText" dxfId="1" priority="4" operator="containsText" text="failed">
      <formula>NOT(ISERROR(SEARCH("failed",B2)))</formula>
    </cfRule>
    <cfRule type="containsText" dxfId="0" priority="5" operator="containsText" text="successful">
      <formula>NOT(ISERROR(SEARCH("successful",B2)))</formula>
    </cfRule>
  </conditionalFormatting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22D436-B933-440F-B443-FEEC80BBDEDE}">
  <dimension ref="A1:C17"/>
  <sheetViews>
    <sheetView workbookViewId="0">
      <selection activeCell="A17" sqref="A17"/>
    </sheetView>
  </sheetViews>
  <sheetFormatPr defaultRowHeight="14.4" x14ac:dyDescent="0.3"/>
  <cols>
    <col min="1" max="1" width="155.88671875" bestFit="1" customWidth="1"/>
  </cols>
  <sheetData>
    <row r="1" spans="1:3" x14ac:dyDescent="0.3">
      <c r="A1" s="5" t="s">
        <v>8307</v>
      </c>
      <c r="B1" s="5" t="s">
        <v>8308</v>
      </c>
      <c r="C1" s="5" t="s">
        <v>8312</v>
      </c>
    </row>
    <row r="2" spans="1:3" x14ac:dyDescent="0.3">
      <c r="A2" t="s">
        <v>8306</v>
      </c>
      <c r="B2" t="s">
        <v>8309</v>
      </c>
    </row>
    <row r="3" spans="1:3" x14ac:dyDescent="0.3">
      <c r="A3" t="s">
        <v>8310</v>
      </c>
      <c r="B3" t="s">
        <v>8309</v>
      </c>
      <c r="C3" t="s">
        <v>8403</v>
      </c>
    </row>
    <row r="4" spans="1:3" x14ac:dyDescent="0.3">
      <c r="A4" t="s">
        <v>8313</v>
      </c>
      <c r="B4" t="s">
        <v>8309</v>
      </c>
      <c r="C4" t="s">
        <v>8314</v>
      </c>
    </row>
    <row r="5" spans="1:3" x14ac:dyDescent="0.3">
      <c r="A5" t="s">
        <v>8315</v>
      </c>
      <c r="B5" t="s">
        <v>8309</v>
      </c>
      <c r="C5" t="s">
        <v>8317</v>
      </c>
    </row>
    <row r="6" spans="1:3" x14ac:dyDescent="0.3">
      <c r="A6" t="s">
        <v>8318</v>
      </c>
      <c r="B6" t="s">
        <v>8309</v>
      </c>
    </row>
    <row r="7" spans="1:3" x14ac:dyDescent="0.3">
      <c r="A7" t="s">
        <v>8319</v>
      </c>
      <c r="B7" t="s">
        <v>8309</v>
      </c>
    </row>
    <row r="8" spans="1:3" x14ac:dyDescent="0.3">
      <c r="A8" t="s">
        <v>8332</v>
      </c>
      <c r="B8" t="s">
        <v>8309</v>
      </c>
    </row>
    <row r="9" spans="1:3" x14ac:dyDescent="0.3">
      <c r="A9" t="s">
        <v>8335</v>
      </c>
      <c r="B9" t="s">
        <v>8309</v>
      </c>
    </row>
    <row r="10" spans="1:3" x14ac:dyDescent="0.3">
      <c r="A10" t="s">
        <v>8378</v>
      </c>
      <c r="B10" t="s">
        <v>8309</v>
      </c>
    </row>
    <row r="11" spans="1:3" x14ac:dyDescent="0.3">
      <c r="A11" t="s">
        <v>8380</v>
      </c>
      <c r="B11" t="s">
        <v>8309</v>
      </c>
    </row>
    <row r="12" spans="1:3" x14ac:dyDescent="0.3">
      <c r="A12" t="s">
        <v>8381</v>
      </c>
      <c r="B12" t="s">
        <v>8309</v>
      </c>
    </row>
    <row r="13" spans="1:3" x14ac:dyDescent="0.3">
      <c r="A13" t="s">
        <v>8383</v>
      </c>
      <c r="B13" t="s">
        <v>8309</v>
      </c>
    </row>
    <row r="14" spans="1:3" x14ac:dyDescent="0.3">
      <c r="A14" t="s">
        <v>8390</v>
      </c>
      <c r="B14" t="s">
        <v>8309</v>
      </c>
    </row>
    <row r="15" spans="1:3" x14ac:dyDescent="0.3">
      <c r="A15" t="s">
        <v>8393</v>
      </c>
      <c r="B15" t="s">
        <v>8309</v>
      </c>
    </row>
    <row r="16" spans="1:3" x14ac:dyDescent="0.3">
      <c r="A16" t="s">
        <v>8402</v>
      </c>
      <c r="B16" t="s">
        <v>8309</v>
      </c>
    </row>
    <row r="17" spans="1:2" x14ac:dyDescent="0.3">
      <c r="A17" t="s">
        <v>8425</v>
      </c>
      <c r="B17" t="s">
        <v>8309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AD32B3-586C-46CE-B1A4-1F1873F4258A}">
  <sheetPr>
    <tabColor rgb="FFFFFF00"/>
  </sheetPr>
  <dimension ref="A3:B13"/>
  <sheetViews>
    <sheetView workbookViewId="0">
      <selection activeCell="M16" sqref="M16"/>
    </sheetView>
  </sheetViews>
  <sheetFormatPr defaultRowHeight="14.4" x14ac:dyDescent="0.3"/>
  <cols>
    <col min="1" max="1" width="12.5546875" bestFit="1" customWidth="1"/>
    <col min="2" max="2" width="24.109375" bestFit="1" customWidth="1"/>
  </cols>
  <sheetData>
    <row r="3" spans="1:2" x14ac:dyDescent="0.3">
      <c r="A3" s="7" t="s">
        <v>8320</v>
      </c>
      <c r="B3" t="s">
        <v>8392</v>
      </c>
    </row>
    <row r="4" spans="1:2" x14ac:dyDescent="0.3">
      <c r="A4" s="8" t="s">
        <v>8391</v>
      </c>
      <c r="B4" s="9">
        <v>4.6690005724683896E-2</v>
      </c>
    </row>
    <row r="5" spans="1:2" x14ac:dyDescent="0.3">
      <c r="A5" s="8" t="s">
        <v>8325</v>
      </c>
      <c r="B5" s="9">
        <v>0.31508123535479987</v>
      </c>
    </row>
    <row r="6" spans="1:2" x14ac:dyDescent="0.3">
      <c r="A6" s="8" t="s">
        <v>8329</v>
      </c>
      <c r="B6" s="9">
        <v>0.56002923519504455</v>
      </c>
    </row>
    <row r="7" spans="1:2" x14ac:dyDescent="0.3">
      <c r="A7" s="8" t="s">
        <v>8324</v>
      </c>
      <c r="B7" s="9">
        <v>0.79275963519180292</v>
      </c>
    </row>
    <row r="8" spans="1:2" x14ac:dyDescent="0.3">
      <c r="A8" s="8" t="s">
        <v>8331</v>
      </c>
      <c r="B8" s="9">
        <v>0.81632695368007568</v>
      </c>
    </row>
    <row r="9" spans="1:2" x14ac:dyDescent="0.3">
      <c r="A9" s="8" t="s">
        <v>8328</v>
      </c>
      <c r="B9" s="9">
        <v>0.85659748954442672</v>
      </c>
    </row>
    <row r="10" spans="1:2" x14ac:dyDescent="0.3">
      <c r="A10" s="8" t="s">
        <v>8327</v>
      </c>
      <c r="B10" s="9">
        <v>5.3789136732661866</v>
      </c>
    </row>
    <row r="11" spans="1:2" x14ac:dyDescent="0.3">
      <c r="A11" s="8" t="s">
        <v>8330</v>
      </c>
      <c r="B11" s="9">
        <v>39.252570819734338</v>
      </c>
    </row>
    <row r="12" spans="1:2" x14ac:dyDescent="0.3">
      <c r="A12" s="8" t="s">
        <v>8326</v>
      </c>
      <c r="B12" s="9">
        <v>44.016619076943357</v>
      </c>
    </row>
    <row r="13" spans="1:2" x14ac:dyDescent="0.3">
      <c r="A13" s="8" t="s">
        <v>8321</v>
      </c>
      <c r="B13" s="9">
        <v>9.4640573409042332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193B8E-4110-4C6C-91D3-3A479B0684DA}">
  <sheetPr>
    <tabColor rgb="FFFFFF00"/>
  </sheetPr>
  <dimension ref="A1:B25"/>
  <sheetViews>
    <sheetView workbookViewId="0">
      <selection activeCell="I23" sqref="I23"/>
    </sheetView>
  </sheetViews>
  <sheetFormatPr defaultRowHeight="14.4" x14ac:dyDescent="0.3"/>
  <cols>
    <col min="1" max="1" width="12.5546875" bestFit="1" customWidth="1"/>
    <col min="2" max="2" width="13.6640625" bestFit="1" customWidth="1"/>
  </cols>
  <sheetData>
    <row r="1" spans="1:2" x14ac:dyDescent="0.3">
      <c r="A1" s="7" t="s">
        <v>8218</v>
      </c>
      <c r="B1" t="s">
        <v>8333</v>
      </c>
    </row>
    <row r="3" spans="1:2" x14ac:dyDescent="0.3">
      <c r="A3" s="7" t="s">
        <v>8320</v>
      </c>
      <c r="B3" t="s">
        <v>8404</v>
      </c>
    </row>
    <row r="4" spans="1:2" x14ac:dyDescent="0.3">
      <c r="A4" s="8" t="s">
        <v>8224</v>
      </c>
      <c r="B4" s="9">
        <v>3038</v>
      </c>
    </row>
    <row r="5" spans="1:2" x14ac:dyDescent="0.3">
      <c r="A5" s="8" t="s">
        <v>8225</v>
      </c>
      <c r="B5" s="9">
        <v>604</v>
      </c>
    </row>
    <row r="6" spans="1:2" x14ac:dyDescent="0.3">
      <c r="A6" s="8" t="s">
        <v>8229</v>
      </c>
      <c r="B6" s="9">
        <v>146</v>
      </c>
    </row>
    <row r="7" spans="1:2" x14ac:dyDescent="0.3">
      <c r="A7" s="8" t="s">
        <v>8226</v>
      </c>
      <c r="B7" s="9">
        <v>74</v>
      </c>
    </row>
    <row r="8" spans="1:2" x14ac:dyDescent="0.3">
      <c r="A8" s="8" t="s">
        <v>8236</v>
      </c>
      <c r="B8" s="9">
        <v>53</v>
      </c>
    </row>
    <row r="9" spans="1:2" x14ac:dyDescent="0.3">
      <c r="A9" s="8" t="s">
        <v>8237</v>
      </c>
      <c r="B9" s="9">
        <v>29</v>
      </c>
    </row>
    <row r="10" spans="1:2" x14ac:dyDescent="0.3">
      <c r="A10" s="8" t="s">
        <v>8230</v>
      </c>
      <c r="B10" s="9">
        <v>27</v>
      </c>
    </row>
    <row r="11" spans="1:2" x14ac:dyDescent="0.3">
      <c r="A11" s="8" t="s">
        <v>8233</v>
      </c>
      <c r="B11" s="9">
        <v>21</v>
      </c>
    </row>
    <row r="12" spans="1:2" x14ac:dyDescent="0.3">
      <c r="A12" s="8" t="s">
        <v>8227</v>
      </c>
      <c r="B12" s="9">
        <v>21</v>
      </c>
    </row>
    <row r="13" spans="1:2" x14ac:dyDescent="0.3">
      <c r="A13" s="8" t="s">
        <v>8235</v>
      </c>
      <c r="B13" s="9">
        <v>21</v>
      </c>
    </row>
    <row r="14" spans="1:2" x14ac:dyDescent="0.3">
      <c r="A14" s="8" t="s">
        <v>8241</v>
      </c>
      <c r="B14" s="9">
        <v>15</v>
      </c>
    </row>
    <row r="15" spans="1:2" x14ac:dyDescent="0.3">
      <c r="A15" s="8" t="s">
        <v>8232</v>
      </c>
      <c r="B15" s="9">
        <v>14</v>
      </c>
    </row>
    <row r="16" spans="1:2" x14ac:dyDescent="0.3">
      <c r="A16" s="8" t="s">
        <v>8238</v>
      </c>
      <c r="B16" s="9">
        <v>12</v>
      </c>
    </row>
    <row r="17" spans="1:2" x14ac:dyDescent="0.3">
      <c r="A17" s="8" t="s">
        <v>8228</v>
      </c>
      <c r="B17" s="9">
        <v>12</v>
      </c>
    </row>
    <row r="18" spans="1:2" x14ac:dyDescent="0.3">
      <c r="A18" s="8" t="s">
        <v>8234</v>
      </c>
      <c r="B18" s="9">
        <v>7</v>
      </c>
    </row>
    <row r="19" spans="1:2" x14ac:dyDescent="0.3">
      <c r="A19" s="8" t="s">
        <v>8240</v>
      </c>
      <c r="B19" s="9">
        <v>6</v>
      </c>
    </row>
    <row r="20" spans="1:2" x14ac:dyDescent="0.3">
      <c r="A20" s="8" t="s">
        <v>8239</v>
      </c>
      <c r="B20" s="9">
        <v>6</v>
      </c>
    </row>
    <row r="21" spans="1:2" x14ac:dyDescent="0.3">
      <c r="A21" s="8" t="s">
        <v>8231</v>
      </c>
      <c r="B21" s="9">
        <v>3</v>
      </c>
    </row>
    <row r="22" spans="1:2" x14ac:dyDescent="0.3">
      <c r="A22" s="8" t="s">
        <v>8242</v>
      </c>
      <c r="B22" s="9">
        <v>2</v>
      </c>
    </row>
    <row r="23" spans="1:2" x14ac:dyDescent="0.3">
      <c r="A23" s="8" t="s">
        <v>8243</v>
      </c>
      <c r="B23" s="9">
        <v>2</v>
      </c>
    </row>
    <row r="24" spans="1:2" x14ac:dyDescent="0.3">
      <c r="A24" s="8" t="s">
        <v>8244</v>
      </c>
      <c r="B24" s="9">
        <v>1</v>
      </c>
    </row>
    <row r="25" spans="1:2" x14ac:dyDescent="0.3">
      <c r="A25" s="8" t="s">
        <v>8321</v>
      </c>
      <c r="B25" s="9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Data</vt:lpstr>
      <vt:lpstr>PT State per Cat</vt:lpstr>
      <vt:lpstr>PT State per Sub-Cat</vt:lpstr>
      <vt:lpstr>PT Date Conv</vt:lpstr>
      <vt:lpstr>Data_Backers</vt:lpstr>
      <vt:lpstr>Data_Bonus</vt:lpstr>
      <vt:lpstr>Questions Guide</vt:lpstr>
      <vt:lpstr>Report_Funding</vt:lpstr>
      <vt:lpstr>Report_Country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Nader Elkhatib</cp:lastModifiedBy>
  <dcterms:created xsi:type="dcterms:W3CDTF">2017-04-20T15:17:24Z</dcterms:created>
  <dcterms:modified xsi:type="dcterms:W3CDTF">2019-06-05T21:45:55Z</dcterms:modified>
</cp:coreProperties>
</file>