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utpac-my.sharepoint.com/personal/nallely_sanchez_utp_ac_pa/Documents/2023 I SEMESTRE/ESTAD. APOYO/PF/"/>
    </mc:Choice>
  </mc:AlternateContent>
  <xr:revisionPtr revIDLastSave="3" documentId="11_13EF9D6890C01143D009C3BE5FEF632342381CDD" xr6:coauthVersionLast="47" xr6:coauthVersionMax="47" xr10:uidLastSave="{242E6E9D-7011-4BF7-9F19-D1D3D6D999F8}"/>
  <bookViews>
    <workbookView xWindow="-108" yWindow="-108" windowWidth="23256" windowHeight="12456" xr2:uid="{00000000-000D-0000-FFFF-FFFF00000000}"/>
  </bookViews>
  <sheets>
    <sheet name="report_2018-2019" sheetId="1" r:id="rId1"/>
    <sheet name="Histogramas" sheetId="2" r:id="rId2"/>
    <sheet name="Distribucion discreta" sheetId="3" r:id="rId3"/>
    <sheet name="Regresión" sheetId="4" r:id="rId4"/>
    <sheet name="Correlación" sheetId="5" r:id="rId5"/>
  </sheets>
  <definedNames>
    <definedName name="_xlnm._FilterDatabase" localSheetId="1" hidden="1">Histogramas!$A$2:$C$1001</definedName>
    <definedName name="_xlnm._FilterDatabase" localSheetId="0" hidden="1">'report_2018-2019'!$A$1:$Z$1000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H27" i="3" s="1"/>
  <c r="F26" i="3"/>
  <c r="H26" i="3" s="1"/>
  <c r="F25" i="3"/>
  <c r="F24" i="3"/>
  <c r="F23" i="3"/>
  <c r="H23" i="3" s="1"/>
  <c r="F22" i="3"/>
  <c r="F21" i="3"/>
  <c r="H21" i="3" s="1"/>
  <c r="F20" i="3"/>
  <c r="F19" i="3"/>
  <c r="H19" i="3" s="1"/>
  <c r="F18" i="3"/>
  <c r="H18" i="3" s="1"/>
  <c r="I18" i="3" s="1"/>
  <c r="I19" i="3" s="1"/>
  <c r="K17" i="3"/>
  <c r="J17" i="3"/>
  <c r="L17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H5" i="3" s="1"/>
  <c r="F4" i="3"/>
  <c r="H4" i="3" s="1"/>
  <c r="I4" i="3" s="1"/>
  <c r="I5" i="3" s="1"/>
  <c r="I6" i="3" s="1"/>
  <c r="I7" i="3" s="1"/>
  <c r="I8" i="3" s="1"/>
  <c r="I9" i="3" s="1"/>
  <c r="K3" i="3"/>
  <c r="J3" i="3"/>
  <c r="L3" i="3" s="1"/>
  <c r="F12" i="2"/>
  <c r="H12" i="2" s="1"/>
  <c r="F11" i="2"/>
  <c r="H10" i="2"/>
  <c r="F10" i="2"/>
  <c r="F9" i="2"/>
  <c r="H9" i="2" s="1"/>
  <c r="F8" i="2"/>
  <c r="H8" i="2" s="1"/>
  <c r="F7" i="2"/>
  <c r="H6" i="2"/>
  <c r="F6" i="2"/>
  <c r="F5" i="2"/>
  <c r="H5" i="2" s="1"/>
  <c r="F4" i="2"/>
  <c r="H4" i="2" s="1"/>
  <c r="L3" i="2"/>
  <c r="K3" i="2"/>
  <c r="J3" i="2"/>
  <c r="H3" i="2"/>
  <c r="I3" i="2" s="1"/>
  <c r="I4" i="2" s="1"/>
  <c r="I5" i="2" s="1"/>
  <c r="I6" i="2" s="1"/>
  <c r="G3" i="2"/>
  <c r="F3" i="2"/>
  <c r="I10" i="3" l="1"/>
  <c r="I11" i="3" s="1"/>
  <c r="I12" i="3" s="1"/>
  <c r="I13" i="3" s="1"/>
  <c r="H20" i="3"/>
  <c r="I20" i="3" s="1"/>
  <c r="I21" i="3" s="1"/>
  <c r="I22" i="3" s="1"/>
  <c r="I23" i="3" s="1"/>
  <c r="I24" i="3" s="1"/>
  <c r="I25" i="3" s="1"/>
  <c r="I26" i="3" s="1"/>
  <c r="I27" i="3" s="1"/>
  <c r="H25" i="3"/>
  <c r="G18" i="3"/>
  <c r="G19" i="3" s="1"/>
  <c r="G20" i="3" s="1"/>
  <c r="G21" i="3" s="1"/>
  <c r="G22" i="3" s="1"/>
  <c r="G23" i="3" s="1"/>
  <c r="G24" i="3" s="1"/>
  <c r="G25" i="3" s="1"/>
  <c r="G26" i="3" s="1"/>
  <c r="G27" i="3" s="1"/>
  <c r="H22" i="3"/>
  <c r="H7" i="2"/>
  <c r="I7" i="2" s="1"/>
  <c r="I8" i="2" s="1"/>
  <c r="I9" i="2" s="1"/>
  <c r="I10" i="2" s="1"/>
  <c r="I11" i="2" s="1"/>
  <c r="I12" i="2" s="1"/>
  <c r="H11" i="2"/>
  <c r="G5" i="3"/>
  <c r="G6" i="3" s="1"/>
  <c r="G7" i="3" s="1"/>
  <c r="G8" i="3" s="1"/>
  <c r="G9" i="3" s="1"/>
  <c r="G10" i="3" s="1"/>
  <c r="G11" i="3" s="1"/>
  <c r="G12" i="3" s="1"/>
  <c r="G13" i="3" s="1"/>
  <c r="H24" i="3"/>
  <c r="G4" i="3"/>
  <c r="G4" i="2"/>
  <c r="G5" i="2" s="1"/>
  <c r="G6" i="2" s="1"/>
  <c r="G7" i="2" s="1"/>
  <c r="G8" i="2" s="1"/>
  <c r="G9" i="2" s="1"/>
  <c r="G10" i="2" s="1"/>
  <c r="G11" i="2" s="1"/>
  <c r="G12" i="2" s="1"/>
</calcChain>
</file>

<file path=xl/sharedStrings.xml><?xml version="1.0" encoding="utf-8"?>
<sst xmlns="http://schemas.openxmlformats.org/spreadsheetml/2006/main" count="1040" uniqueCount="223">
  <si>
    <t>Clasificación general</t>
  </si>
  <si>
    <t>País o Región</t>
  </si>
  <si>
    <t>Año</t>
  </si>
  <si>
    <t>Puntaje</t>
  </si>
  <si>
    <t>PIB per cápita</t>
  </si>
  <si>
    <t>Apoyo social</t>
  </si>
  <si>
    <t>Esperanza de vida saludable</t>
  </si>
  <si>
    <t>Libertad para tomar decisiones en la vida</t>
  </si>
  <si>
    <t>Generosidad</t>
  </si>
  <si>
    <t>Percepciones de corrupción</t>
  </si>
  <si>
    <t>Finland</t>
  </si>
  <si>
    <t>Denmark</t>
  </si>
  <si>
    <t>Norway</t>
  </si>
  <si>
    <t>Iceland</t>
  </si>
  <si>
    <t>Netherlands</t>
  </si>
  <si>
    <t>Switzerland</t>
  </si>
  <si>
    <t>Canada</t>
  </si>
  <si>
    <t>Sweden</t>
  </si>
  <si>
    <t>New Zealand</t>
  </si>
  <si>
    <t>Australia</t>
  </si>
  <si>
    <t>Austria</t>
  </si>
  <si>
    <t>United Kingdom</t>
  </si>
  <si>
    <t>Costa Rica</t>
  </si>
  <si>
    <t>Israel</t>
  </si>
  <si>
    <t>Ireland</t>
  </si>
  <si>
    <t>Luxembourg</t>
  </si>
  <si>
    <t>Germany</t>
  </si>
  <si>
    <t>Belgium</t>
  </si>
  <si>
    <t>United States</t>
  </si>
  <si>
    <t>Czech Republic</t>
  </si>
  <si>
    <t>United Arab Emirates</t>
  </si>
  <si>
    <t>Malta</t>
  </si>
  <si>
    <t>France</t>
  </si>
  <si>
    <t>Mexico</t>
  </si>
  <si>
    <t>Chile</t>
  </si>
  <si>
    <t>Taiwan</t>
  </si>
  <si>
    <t>Guatemala</t>
  </si>
  <si>
    <t>Panama</t>
  </si>
  <si>
    <t>Brazil</t>
  </si>
  <si>
    <t>Saudi Arabia</t>
  </si>
  <si>
    <t>Argentina</t>
  </si>
  <si>
    <t>Qatar</t>
  </si>
  <si>
    <t>Spain</t>
  </si>
  <si>
    <t>Uruguay</t>
  </si>
  <si>
    <t>Singapore</t>
  </si>
  <si>
    <t>El Salvador</t>
  </si>
  <si>
    <t>Malaysia</t>
  </si>
  <si>
    <t>Italy</t>
  </si>
  <si>
    <t>Bahrain</t>
  </si>
  <si>
    <t>Colombia</t>
  </si>
  <si>
    <t>Slovakia</t>
  </si>
  <si>
    <t>Trinidad &amp; Tobago</t>
  </si>
  <si>
    <t>Poland</t>
  </si>
  <si>
    <t>Nicaragua</t>
  </si>
  <si>
    <t>Uzbekistan</t>
  </si>
  <si>
    <t>Lithuania</t>
  </si>
  <si>
    <t>Slovenia</t>
  </si>
  <si>
    <t>Kuwait</t>
  </si>
  <si>
    <t>Kosovo</t>
  </si>
  <si>
    <t>Thailand</t>
  </si>
  <si>
    <t>Ecuador</t>
  </si>
  <si>
    <t>Romania</t>
  </si>
  <si>
    <t>Belize</t>
  </si>
  <si>
    <t>Cyprus</t>
  </si>
  <si>
    <t>Latvia</t>
  </si>
  <si>
    <t>Japan</t>
  </si>
  <si>
    <t>South Korea</t>
  </si>
  <si>
    <t>Estonia</t>
  </si>
  <si>
    <t>Mauritius</t>
  </si>
  <si>
    <t>Jamaica</t>
  </si>
  <si>
    <t>Northern Cyprus</t>
  </si>
  <si>
    <t>Honduras</t>
  </si>
  <si>
    <t>Russia</t>
  </si>
  <si>
    <t>Kazakhstan</t>
  </si>
  <si>
    <t>Bolivia</t>
  </si>
  <si>
    <t>Hungary</t>
  </si>
  <si>
    <t>Paraguay</t>
  </si>
  <si>
    <t>Peru</t>
  </si>
  <si>
    <t>Portugal</t>
  </si>
  <si>
    <t>Moldova</t>
  </si>
  <si>
    <t>Pakistan</t>
  </si>
  <si>
    <t>Turkmenistan</t>
  </si>
  <si>
    <t>Philippines</t>
  </si>
  <si>
    <t>Libya</t>
  </si>
  <si>
    <t>Serbia</t>
  </si>
  <si>
    <t>Belarus</t>
  </si>
  <si>
    <t>Montenegro</t>
  </si>
  <si>
    <t>Tajikistan</t>
  </si>
  <si>
    <t>Turkey</t>
  </si>
  <si>
    <t>Croatia</t>
  </si>
  <si>
    <t>Hong Kong</t>
  </si>
  <si>
    <t>Dominican Republic</t>
  </si>
  <si>
    <t>Bosnia and Herzegovina</t>
  </si>
  <si>
    <t>Greece</t>
  </si>
  <si>
    <t>Lebanon</t>
  </si>
  <si>
    <t>Mongolia</t>
  </si>
  <si>
    <t>Algeria</t>
  </si>
  <si>
    <t>North Macedonia</t>
  </si>
  <si>
    <t>Morocco</t>
  </si>
  <si>
    <t>Nigeria</t>
  </si>
  <si>
    <t>China</t>
  </si>
  <si>
    <t>Kyrgyzstan</t>
  </si>
  <si>
    <t>Azerbaijan</t>
  </si>
  <si>
    <t>Macedonia</t>
  </si>
  <si>
    <t>Jordan</t>
  </si>
  <si>
    <t>Indonesia</t>
  </si>
  <si>
    <t>Vietnam</t>
  </si>
  <si>
    <t>Bhutan</t>
  </si>
  <si>
    <t>Cameroon</t>
  </si>
  <si>
    <t>Bulgaria</t>
  </si>
  <si>
    <t>Ghana</t>
  </si>
  <si>
    <t>Somalia</t>
  </si>
  <si>
    <t>Ivory Coast</t>
  </si>
  <si>
    <t>Nepal</t>
  </si>
  <si>
    <t>Benin</t>
  </si>
  <si>
    <t>Venezuela</t>
  </si>
  <si>
    <t>Congo (Brazzaville)</t>
  </si>
  <si>
    <t>Gabon</t>
  </si>
  <si>
    <t>Palestinian Territories</t>
  </si>
  <si>
    <t>Laos</t>
  </si>
  <si>
    <t>South Africa</t>
  </si>
  <si>
    <t>Iran</t>
  </si>
  <si>
    <t>Albania</t>
  </si>
  <si>
    <t>Cambodia</t>
  </si>
  <si>
    <t>Senegal</t>
  </si>
  <si>
    <t>Tunisia</t>
  </si>
  <si>
    <t>Namibia</t>
  </si>
  <si>
    <t>Sierra Leone</t>
  </si>
  <si>
    <t>Niger</t>
  </si>
  <si>
    <t>Bangladesh</t>
  </si>
  <si>
    <t>Burkina Faso</t>
  </si>
  <si>
    <t>Armenia</t>
  </si>
  <si>
    <t>Sri Lanka</t>
  </si>
  <si>
    <t>Iraq</t>
  </si>
  <si>
    <t>Guinea</t>
  </si>
  <si>
    <t>Mali</t>
  </si>
  <si>
    <t>Georgia</t>
  </si>
  <si>
    <t>Gambia</t>
  </si>
  <si>
    <t>Kenya</t>
  </si>
  <si>
    <t>Egypt</t>
  </si>
  <si>
    <t>Mauritania</t>
  </si>
  <si>
    <t>Mozambique</t>
  </si>
  <si>
    <t>Zambia</t>
  </si>
  <si>
    <t>Congo (Kinshasa)</t>
  </si>
  <si>
    <t>Ethiopia</t>
  </si>
  <si>
    <t>Myanmar</t>
  </si>
  <si>
    <t>Chad</t>
  </si>
  <si>
    <t>India</t>
  </si>
  <si>
    <t>Ukraine</t>
  </si>
  <si>
    <t>Swaziland</t>
  </si>
  <si>
    <t>Uganda</t>
  </si>
  <si>
    <t>Sudan</t>
  </si>
  <si>
    <t>Togo</t>
  </si>
  <si>
    <t>Lesotho</t>
  </si>
  <si>
    <t>Liberia</t>
  </si>
  <si>
    <t>Angola</t>
  </si>
  <si>
    <t>Comoros</t>
  </si>
  <si>
    <t>Madagascar</t>
  </si>
  <si>
    <t>Zimbabwe</t>
  </si>
  <si>
    <t>Afghanistan</t>
  </si>
  <si>
    <t>Burundi</t>
  </si>
  <si>
    <t>Botswana</t>
  </si>
  <si>
    <t>Haiti</t>
  </si>
  <si>
    <t>Malawi</t>
  </si>
  <si>
    <t>Syria</t>
  </si>
  <si>
    <t>Rwanda</t>
  </si>
  <si>
    <t>Yemen</t>
  </si>
  <si>
    <t>Tanzania</t>
  </si>
  <si>
    <t>South Sudan</t>
  </si>
  <si>
    <t>Central African Republic</t>
  </si>
  <si>
    <t>Intervalo</t>
  </si>
  <si>
    <t>Frecuencia absoluta</t>
  </si>
  <si>
    <t>Fr. absoluta acumulada</t>
  </si>
  <si>
    <t>Frecuencia relativa</t>
  </si>
  <si>
    <t>Fr. relativa acumulada</t>
  </si>
  <si>
    <t>Media</t>
  </si>
  <si>
    <t>Desviación estandar</t>
  </si>
  <si>
    <t>Varianza</t>
  </si>
  <si>
    <t>3,1 - 3.5</t>
  </si>
  <si>
    <t>3.6 - 4</t>
  </si>
  <si>
    <t>4,1 - 4.5</t>
  </si>
  <si>
    <t>4.6 - 5</t>
  </si>
  <si>
    <t>5,1 - 5.5</t>
  </si>
  <si>
    <t>5.,6 - 6</t>
  </si>
  <si>
    <t>6,1 - 6.5</t>
  </si>
  <si>
    <t>6.6 - 7</t>
  </si>
  <si>
    <t>7,1 - 7,5</t>
  </si>
  <si>
    <t>7,6 - 8</t>
  </si>
  <si>
    <t>Año 2018</t>
  </si>
  <si>
    <t>Deviasion estandar</t>
  </si>
  <si>
    <t>distibucion normal</t>
  </si>
  <si>
    <t>Año 2019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</si>
  <si>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</si>
  <si>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</si>
  <si>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</si>
  <si>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</si>
  <si>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</si>
  <si>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</si>
  <si>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</si>
  <si>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</si>
  <si>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</si>
  <si>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</si>
  <si>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</si>
  <si>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</si>
  <si>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</si>
  <si>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</si>
  <si>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</si>
  <si>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</si>
  <si>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</si>
  <si>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</si>
  <si>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</si>
  <si>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</si>
  <si>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</si>
  <si>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</si>
  <si>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</si>
  <si>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RESIDUAL OUTPUT</t>
  </si>
  <si>
    <t>PROBABILITY OUTPUT</t>
  </si>
  <si>
    <t>Observation</t>
  </si>
  <si>
    <t>Predicted Y</t>
  </si>
  <si>
    <t>Residuals</t>
  </si>
  <si>
    <t>Standard Residuals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</si>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</sst>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  <scheme val="minor"/>
    </font>
    <font>
      <sz val="9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i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0" borderId="5" xfId="0" applyFont="1" applyBorder="1"/>
    <xf numFmtId="2" fontId="4" fillId="0" borderId="5" xfId="0" applyNumberFormat="1" applyFont="1" applyBorder="1"/>
    <xf numFmtId="2" fontId="6" fillId="0" borderId="3" xfId="0" applyNumberFormat="1" applyFont="1" applyBorder="1" applyAlignment="1">
      <alignment horizontal="right"/>
    </xf>
    <xf numFmtId="2" fontId="6" fillId="0" borderId="4" xfId="0" applyNumberFormat="1" applyFont="1" applyBorder="1" applyAlignment="1">
      <alignment horizontal="right" wrapText="1"/>
    </xf>
    <xf numFmtId="0" fontId="4" fillId="0" borderId="0" xfId="0" applyFont="1"/>
    <xf numFmtId="0" fontId="5" fillId="0" borderId="0" xfId="0" applyFont="1"/>
    <xf numFmtId="0" fontId="8" fillId="0" borderId="6" xfId="0" applyFont="1" applyBorder="1" applyAlignment="1">
      <alignment horizontal="center"/>
    </xf>
    <xf numFmtId="0" fontId="1" fillId="0" borderId="7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6" xfId="0" applyFont="1" applyBorder="1"/>
    <xf numFmtId="0" fontId="8" fillId="0" borderId="6" xfId="0" applyFont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0" borderId="4" xfId="0" applyFont="1" applyBorder="1"/>
    <xf numFmtId="0" fontId="7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Frecuencia absoluta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Histogramas!$F$1</c:f>
              <c:strCache>
                <c:ptCount val="1"/>
                <c:pt idx="0">
                  <c:v>Frecuencia absoluta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Histogramas!$F$2:$F$12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55-467F-BFCC-34B06C81F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283914"/>
        <c:axId val="1623805286"/>
      </c:barChart>
      <c:catAx>
        <c:axId val="1770283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3805286"/>
        <c:crosses val="autoZero"/>
        <c:auto val="1"/>
        <c:lblAlgn val="ctr"/>
        <c:lblOffset val="100"/>
        <c:noMultiLvlLbl val="1"/>
      </c:catAx>
      <c:valAx>
        <c:axId val="1623805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 absoluta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02839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Fr. absoluta acumulada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Histogramas!$G$1</c:f>
              <c:strCache>
                <c:ptCount val="1"/>
                <c:pt idx="0">
                  <c:v>Fr. absoluta acumulada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Histogramas!$G$2:$G$12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D7-4D0B-8FBF-A1CB2F86B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883373"/>
        <c:axId val="703125395"/>
      </c:barChart>
      <c:catAx>
        <c:axId val="78488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3125395"/>
        <c:crosses val="autoZero"/>
        <c:auto val="1"/>
        <c:lblAlgn val="ctr"/>
        <c:lblOffset val="100"/>
        <c:noMultiLvlLbl val="1"/>
      </c:catAx>
      <c:valAx>
        <c:axId val="703125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Fr. absoluta acumulada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48833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Frecuencia relativa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Histogramas!$H$1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Histogramas!$H$2:$H$12</c:f>
              <c:numCache>
                <c:formatCode>0.00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24-48B3-A998-42B9E3BE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203894"/>
        <c:axId val="1961348607"/>
      </c:barChart>
      <c:catAx>
        <c:axId val="110203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1348607"/>
        <c:crosses val="autoZero"/>
        <c:auto val="1"/>
        <c:lblAlgn val="ctr"/>
        <c:lblOffset val="100"/>
        <c:noMultiLvlLbl val="1"/>
      </c:catAx>
      <c:valAx>
        <c:axId val="1961348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Frecuencia relativa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2038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Fr. relativa acumulada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Histogramas!$I$1</c:f>
              <c:strCache>
                <c:ptCount val="1"/>
                <c:pt idx="0">
                  <c:v>Fr. relativa acumulada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Histogramas!$I$2:$I$12</c:f>
              <c:numCache>
                <c:formatCode>0.00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85-4DB6-9231-282BDECE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387912"/>
        <c:axId val="1294311071"/>
      </c:barChart>
      <c:catAx>
        <c:axId val="141838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4311071"/>
        <c:crosses val="autoZero"/>
        <c:auto val="1"/>
        <c:lblAlgn val="ctr"/>
        <c:lblOffset val="100"/>
        <c:noMultiLvlLbl val="1"/>
      </c:catAx>
      <c:valAx>
        <c:axId val="12943110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Fr. relativa acumulada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8387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Regresión!$C$2:$C$161</c:f>
              <c:numCache>
                <c:formatCode>General</c:formatCode>
                <c:ptCount val="160"/>
                <c:pt idx="0">
                  <c:v>3.2029999999999998</c:v>
                </c:pt>
                <c:pt idx="1">
                  <c:v>4.7190000000000003</c:v>
                </c:pt>
                <c:pt idx="2">
                  <c:v>5.2110000000000003</c:v>
                </c:pt>
                <c:pt idx="3">
                  <c:v>6.0860000000000003</c:v>
                </c:pt>
                <c:pt idx="4">
                  <c:v>4.5590000000000002</c:v>
                </c:pt>
                <c:pt idx="5">
                  <c:v>7.2279999999999998</c:v>
                </c:pt>
                <c:pt idx="6">
                  <c:v>7.2460000000000004</c:v>
                </c:pt>
                <c:pt idx="7">
                  <c:v>5.2080000000000002</c:v>
                </c:pt>
                <c:pt idx="8">
                  <c:v>6.1989999999999998</c:v>
                </c:pt>
                <c:pt idx="9">
                  <c:v>4.4560000000000004</c:v>
                </c:pt>
                <c:pt idx="10">
                  <c:v>5.3230000000000004</c:v>
                </c:pt>
                <c:pt idx="11">
                  <c:v>6.923</c:v>
                </c:pt>
                <c:pt idx="12">
                  <c:v>4.883</c:v>
                </c:pt>
                <c:pt idx="13">
                  <c:v>5.0819999999999999</c:v>
                </c:pt>
                <c:pt idx="14">
                  <c:v>5.7789999999999999</c:v>
                </c:pt>
                <c:pt idx="15">
                  <c:v>5.3860000000000001</c:v>
                </c:pt>
                <c:pt idx="16">
                  <c:v>3.488</c:v>
                </c:pt>
                <c:pt idx="17">
                  <c:v>6.3</c:v>
                </c:pt>
                <c:pt idx="18">
                  <c:v>5.0110000000000001</c:v>
                </c:pt>
                <c:pt idx="19">
                  <c:v>4.5869999999999997</c:v>
                </c:pt>
                <c:pt idx="20">
                  <c:v>3.7749999999999999</c:v>
                </c:pt>
                <c:pt idx="21">
                  <c:v>4.7</c:v>
                </c:pt>
                <c:pt idx="22">
                  <c:v>5.0439999999999996</c:v>
                </c:pt>
                <c:pt idx="23">
                  <c:v>7.2779999999999996</c:v>
                </c:pt>
                <c:pt idx="24">
                  <c:v>3.0830000000000002</c:v>
                </c:pt>
                <c:pt idx="25">
                  <c:v>4.3499999999999996</c:v>
                </c:pt>
                <c:pt idx="26">
                  <c:v>6.444</c:v>
                </c:pt>
                <c:pt idx="27">
                  <c:v>5.1909999999999998</c:v>
                </c:pt>
                <c:pt idx="28">
                  <c:v>6.125</c:v>
                </c:pt>
                <c:pt idx="29">
                  <c:v>4.8120000000000003</c:v>
                </c:pt>
                <c:pt idx="30">
                  <c:v>4.4180000000000001</c:v>
                </c:pt>
                <c:pt idx="31">
                  <c:v>7.1669999999999998</c:v>
                </c:pt>
                <c:pt idx="32">
                  <c:v>5.4320000000000004</c:v>
                </c:pt>
                <c:pt idx="33">
                  <c:v>6.0460000000000003</c:v>
                </c:pt>
                <c:pt idx="34">
                  <c:v>6.8520000000000003</c:v>
                </c:pt>
                <c:pt idx="35">
                  <c:v>7.6</c:v>
                </c:pt>
                <c:pt idx="36">
                  <c:v>5.4249999999999998</c:v>
                </c:pt>
                <c:pt idx="37">
                  <c:v>6.0279999999999996</c:v>
                </c:pt>
                <c:pt idx="38">
                  <c:v>4.1660000000000004</c:v>
                </c:pt>
                <c:pt idx="39">
                  <c:v>6.2530000000000001</c:v>
                </c:pt>
                <c:pt idx="40">
                  <c:v>5.8929999999999998</c:v>
                </c:pt>
                <c:pt idx="41">
                  <c:v>4.2859999999999996</c:v>
                </c:pt>
                <c:pt idx="42">
                  <c:v>7.7690000000000001</c:v>
                </c:pt>
                <c:pt idx="43">
                  <c:v>6.5919999999999996</c:v>
                </c:pt>
                <c:pt idx="44">
                  <c:v>4.7990000000000004</c:v>
                </c:pt>
                <c:pt idx="45">
                  <c:v>4.5190000000000001</c:v>
                </c:pt>
                <c:pt idx="46">
                  <c:v>6.9850000000000003</c:v>
                </c:pt>
                <c:pt idx="47">
                  <c:v>4.9960000000000004</c:v>
                </c:pt>
                <c:pt idx="48">
                  <c:v>5.2869999999999999</c:v>
                </c:pt>
                <c:pt idx="49">
                  <c:v>6.4359999999999999</c:v>
                </c:pt>
                <c:pt idx="50">
                  <c:v>4.5339999999999998</c:v>
                </c:pt>
                <c:pt idx="51">
                  <c:v>3.597</c:v>
                </c:pt>
                <c:pt idx="52">
                  <c:v>5.86</c:v>
                </c:pt>
                <c:pt idx="53">
                  <c:v>5.43</c:v>
                </c:pt>
                <c:pt idx="54">
                  <c:v>5.758</c:v>
                </c:pt>
                <c:pt idx="55">
                  <c:v>7.4939999999999998</c:v>
                </c:pt>
                <c:pt idx="56">
                  <c:v>4.0149999999999997</c:v>
                </c:pt>
                <c:pt idx="57">
                  <c:v>5.1920000000000002</c:v>
                </c:pt>
                <c:pt idx="58">
                  <c:v>4.548</c:v>
                </c:pt>
                <c:pt idx="59">
                  <c:v>4.4370000000000003</c:v>
                </c:pt>
                <c:pt idx="60">
                  <c:v>7.0209999999999999</c:v>
                </c:pt>
                <c:pt idx="61">
                  <c:v>7.1390000000000002</c:v>
                </c:pt>
                <c:pt idx="62">
                  <c:v>6.2229999999999999</c:v>
                </c:pt>
                <c:pt idx="63">
                  <c:v>4.944</c:v>
                </c:pt>
                <c:pt idx="64">
                  <c:v>5.89</c:v>
                </c:pt>
                <c:pt idx="65">
                  <c:v>5.8860000000000001</c:v>
                </c:pt>
                <c:pt idx="66">
                  <c:v>4.9059999999999997</c:v>
                </c:pt>
                <c:pt idx="67">
                  <c:v>5.8090000000000002</c:v>
                </c:pt>
                <c:pt idx="68">
                  <c:v>4.5090000000000003</c:v>
                </c:pt>
                <c:pt idx="69">
                  <c:v>6.1</c:v>
                </c:pt>
                <c:pt idx="70">
                  <c:v>6.0209999999999999</c:v>
                </c:pt>
                <c:pt idx="71">
                  <c:v>5.2610000000000001</c:v>
                </c:pt>
                <c:pt idx="72">
                  <c:v>4.7960000000000003</c:v>
                </c:pt>
                <c:pt idx="73">
                  <c:v>5.94</c:v>
                </c:pt>
                <c:pt idx="74">
                  <c:v>5.1970000000000001</c:v>
                </c:pt>
                <c:pt idx="75">
                  <c:v>3.802</c:v>
                </c:pt>
                <c:pt idx="76">
                  <c:v>3.9750000000000001</c:v>
                </c:pt>
                <c:pt idx="77">
                  <c:v>5.5250000000000004</c:v>
                </c:pt>
                <c:pt idx="78">
                  <c:v>6.149</c:v>
                </c:pt>
                <c:pt idx="79">
                  <c:v>7.09</c:v>
                </c:pt>
                <c:pt idx="80">
                  <c:v>3.9329999999999998</c:v>
                </c:pt>
                <c:pt idx="81">
                  <c:v>3.41</c:v>
                </c:pt>
                <c:pt idx="82">
                  <c:v>5.3390000000000004</c:v>
                </c:pt>
                <c:pt idx="83">
                  <c:v>4.3899999999999997</c:v>
                </c:pt>
                <c:pt idx="84">
                  <c:v>6.726</c:v>
                </c:pt>
                <c:pt idx="85">
                  <c:v>4.49</c:v>
                </c:pt>
                <c:pt idx="86">
                  <c:v>5.8879999999999999</c:v>
                </c:pt>
                <c:pt idx="87">
                  <c:v>6.5949999999999998</c:v>
                </c:pt>
                <c:pt idx="88">
                  <c:v>5.5289999999999999</c:v>
                </c:pt>
                <c:pt idx="89">
                  <c:v>5.2850000000000001</c:v>
                </c:pt>
                <c:pt idx="90">
                  <c:v>5.5229999999999997</c:v>
                </c:pt>
                <c:pt idx="91">
                  <c:v>5.2080000000000002</c:v>
                </c:pt>
                <c:pt idx="92">
                  <c:v>4.4660000000000002</c:v>
                </c:pt>
                <c:pt idx="93">
                  <c:v>4.3600000000000003</c:v>
                </c:pt>
                <c:pt idx="94">
                  <c:v>4.6390000000000002</c:v>
                </c:pt>
                <c:pt idx="95">
                  <c:v>4.9130000000000003</c:v>
                </c:pt>
                <c:pt idx="96">
                  <c:v>7.4880000000000004</c:v>
                </c:pt>
                <c:pt idx="97">
                  <c:v>7.3070000000000004</c:v>
                </c:pt>
                <c:pt idx="98">
                  <c:v>6.1050000000000004</c:v>
                </c:pt>
                <c:pt idx="99">
                  <c:v>4.6280000000000001</c:v>
                </c:pt>
                <c:pt idx="100">
                  <c:v>5.2649999999999997</c:v>
                </c:pt>
                <c:pt idx="101">
                  <c:v>5.718</c:v>
                </c:pt>
                <c:pt idx="102">
                  <c:v>7.5540000000000003</c:v>
                </c:pt>
                <c:pt idx="103">
                  <c:v>5.6529999999999996</c:v>
                </c:pt>
                <c:pt idx="104">
                  <c:v>4.6959999999999997</c:v>
                </c:pt>
                <c:pt idx="105">
                  <c:v>6.3209999999999997</c:v>
                </c:pt>
                <c:pt idx="106">
                  <c:v>5.7430000000000003</c:v>
                </c:pt>
                <c:pt idx="107">
                  <c:v>5.6970000000000001</c:v>
                </c:pt>
                <c:pt idx="108">
                  <c:v>5.6310000000000002</c:v>
                </c:pt>
                <c:pt idx="109">
                  <c:v>6.1820000000000004</c:v>
                </c:pt>
                <c:pt idx="110">
                  <c:v>5.6929999999999996</c:v>
                </c:pt>
                <c:pt idx="111">
                  <c:v>6.3739999999999997</c:v>
                </c:pt>
                <c:pt idx="112">
                  <c:v>6.07</c:v>
                </c:pt>
                <c:pt idx="113">
                  <c:v>5.6479999999999997</c:v>
                </c:pt>
                <c:pt idx="114">
                  <c:v>3.3340000000000001</c:v>
                </c:pt>
                <c:pt idx="115">
                  <c:v>6.375</c:v>
                </c:pt>
                <c:pt idx="116">
                  <c:v>4.681</c:v>
                </c:pt>
                <c:pt idx="117">
                  <c:v>5.6029999999999998</c:v>
                </c:pt>
                <c:pt idx="118">
                  <c:v>4.3739999999999997</c:v>
                </c:pt>
                <c:pt idx="119">
                  <c:v>6.2619999999999996</c:v>
                </c:pt>
                <c:pt idx="120">
                  <c:v>6.1980000000000004</c:v>
                </c:pt>
                <c:pt idx="121">
                  <c:v>6.1180000000000003</c:v>
                </c:pt>
                <c:pt idx="122">
                  <c:v>4.6680000000000001</c:v>
                </c:pt>
                <c:pt idx="123">
                  <c:v>4.7220000000000004</c:v>
                </c:pt>
                <c:pt idx="124">
                  <c:v>5.8949999999999996</c:v>
                </c:pt>
                <c:pt idx="125">
                  <c:v>2.8530000000000002</c:v>
                </c:pt>
                <c:pt idx="126">
                  <c:v>6.3540000000000001</c:v>
                </c:pt>
                <c:pt idx="127">
                  <c:v>4.3659999999999997</c:v>
                </c:pt>
                <c:pt idx="128">
                  <c:v>7.343</c:v>
                </c:pt>
                <c:pt idx="129">
                  <c:v>7.48</c:v>
                </c:pt>
                <c:pt idx="130">
                  <c:v>3.4620000000000002</c:v>
                </c:pt>
                <c:pt idx="131">
                  <c:v>6.4459999999999997</c:v>
                </c:pt>
                <c:pt idx="132">
                  <c:v>5.4669999999999996</c:v>
                </c:pt>
                <c:pt idx="133">
                  <c:v>3.2309999999999999</c:v>
                </c:pt>
                <c:pt idx="134">
                  <c:v>6.008</c:v>
                </c:pt>
                <c:pt idx="135">
                  <c:v>4.085</c:v>
                </c:pt>
                <c:pt idx="136">
                  <c:v>6.1920000000000002</c:v>
                </c:pt>
                <c:pt idx="137">
                  <c:v>4.4610000000000003</c:v>
                </c:pt>
                <c:pt idx="138">
                  <c:v>5.3730000000000002</c:v>
                </c:pt>
                <c:pt idx="139">
                  <c:v>5.2469999999999999</c:v>
                </c:pt>
                <c:pt idx="140">
                  <c:v>4.1890000000000001</c:v>
                </c:pt>
                <c:pt idx="141">
                  <c:v>4.3319999999999999</c:v>
                </c:pt>
                <c:pt idx="142">
                  <c:v>6.8250000000000002</c:v>
                </c:pt>
                <c:pt idx="143">
                  <c:v>7.0540000000000003</c:v>
                </c:pt>
                <c:pt idx="144">
                  <c:v>6.8920000000000003</c:v>
                </c:pt>
                <c:pt idx="145">
                  <c:v>6.2930000000000001</c:v>
                </c:pt>
                <c:pt idx="146">
                  <c:v>6.1740000000000004</c:v>
                </c:pt>
                <c:pt idx="147">
                  <c:v>4.7069999999999999</c:v>
                </c:pt>
                <c:pt idx="148">
                  <c:v>5.1749999999999998</c:v>
                </c:pt>
                <c:pt idx="149">
                  <c:v>3.38</c:v>
                </c:pt>
                <c:pt idx="150">
                  <c:v>4.1070000000000002</c:v>
                </c:pt>
                <c:pt idx="151">
                  <c:v>3.6629999999999998</c:v>
                </c:pt>
                <c:pt idx="152">
                  <c:v>6.8920000000000003</c:v>
                </c:pt>
                <c:pt idx="153">
                  <c:v>6.2930000000000001</c:v>
                </c:pt>
                <c:pt idx="154">
                  <c:v>6.1740000000000004</c:v>
                </c:pt>
                <c:pt idx="155">
                  <c:v>4.7069999999999999</c:v>
                </c:pt>
                <c:pt idx="156">
                  <c:v>5.1749999999999998</c:v>
                </c:pt>
                <c:pt idx="157">
                  <c:v>3.38</c:v>
                </c:pt>
                <c:pt idx="158">
                  <c:v>4.1070000000000002</c:v>
                </c:pt>
                <c:pt idx="159">
                  <c:v>3.6629999999999998</c:v>
                </c:pt>
              </c:numCache>
            </c:numRef>
          </c:xVal>
          <c:yVal>
            <c:numRef>
              <c:f>Regresión!$G$25:$G$185</c:f>
              <c:numCache>
                <c:formatCode>General</c:formatCode>
                <c:ptCount val="161"/>
                <c:pt idx="0">
                  <c:v>0</c:v>
                </c:pt>
                <c:pt idx="1">
                  <c:v>0.43700371974346996</c:v>
                </c:pt>
                <c:pt idx="2">
                  <c:v>-0.10620769556527954</c:v>
                </c:pt>
                <c:pt idx="3">
                  <c:v>0.11688991899151091</c:v>
                </c:pt>
                <c:pt idx="4">
                  <c:v>0.34573425382320178</c:v>
                </c:pt>
                <c:pt idx="5">
                  <c:v>-0.2131906596487898</c:v>
                </c:pt>
                <c:pt idx="6">
                  <c:v>0.10188765996925042</c:v>
                </c:pt>
                <c:pt idx="7">
                  <c:v>-4.8889256571355233E-2</c:v>
                </c:pt>
                <c:pt idx="8">
                  <c:v>2.5852738414944731E-2</c:v>
                </c:pt>
                <c:pt idx="9">
                  <c:v>-4.886527779281824E-2</c:v>
                </c:pt>
                <c:pt idx="10">
                  <c:v>6.7532807222451474E-2</c:v>
                </c:pt>
                <c:pt idx="11">
                  <c:v>0.19427799384996725</c:v>
                </c:pt>
                <c:pt idx="12">
                  <c:v>5.810763468505975E-2</c:v>
                </c:pt>
                <c:pt idx="13">
                  <c:v>-0.71317515737968318</c:v>
                </c:pt>
                <c:pt idx="14">
                  <c:v>3.1291154199181825E-2</c:v>
                </c:pt>
                <c:pt idx="15">
                  <c:v>1.2929441487968596E-2</c:v>
                </c:pt>
                <c:pt idx="16">
                  <c:v>-0.22194121404215128</c:v>
                </c:pt>
                <c:pt idx="17">
                  <c:v>0.11353587451722058</c:v>
                </c:pt>
                <c:pt idx="18">
                  <c:v>0.165386468284896</c:v>
                </c:pt>
                <c:pt idx="19">
                  <c:v>-4.7588786112875425E-2</c:v>
                </c:pt>
                <c:pt idx="20">
                  <c:v>-0.13784364093417434</c:v>
                </c:pt>
                <c:pt idx="21">
                  <c:v>-0.85490718365798468</c:v>
                </c:pt>
                <c:pt idx="22">
                  <c:v>-0.2404431725501972</c:v>
                </c:pt>
                <c:pt idx="23">
                  <c:v>-3.817979977065189E-2</c:v>
                </c:pt>
                <c:pt idx="24">
                  <c:v>0.10850733624534747</c:v>
                </c:pt>
                <c:pt idx="25">
                  <c:v>6.5164966808377578E-3</c:v>
                </c:pt>
                <c:pt idx="26">
                  <c:v>-2.6780906482872346E-2</c:v>
                </c:pt>
                <c:pt idx="27">
                  <c:v>8.0171135960054762E-2</c:v>
                </c:pt>
                <c:pt idx="28">
                  <c:v>8.7642048481073154E-2</c:v>
                </c:pt>
                <c:pt idx="29">
                  <c:v>0.17921760131855713</c:v>
                </c:pt>
                <c:pt idx="30">
                  <c:v>-0.22505509769174026</c:v>
                </c:pt>
                <c:pt idx="31">
                  <c:v>-0.14993814674738193</c:v>
                </c:pt>
                <c:pt idx="32">
                  <c:v>-3.7868345087587407E-2</c:v>
                </c:pt>
                <c:pt idx="33">
                  <c:v>-7.5371111868142826E-2</c:v>
                </c:pt>
                <c:pt idx="34">
                  <c:v>-0.24076148719767598</c:v>
                </c:pt>
                <c:pt idx="35">
                  <c:v>-8.7772305626996783E-2</c:v>
                </c:pt>
                <c:pt idx="36">
                  <c:v>1.7498051463409325E-2</c:v>
                </c:pt>
                <c:pt idx="37">
                  <c:v>-8.7457866546795771E-2</c:v>
                </c:pt>
                <c:pt idx="38">
                  <c:v>-1.1984570657069149E-2</c:v>
                </c:pt>
                <c:pt idx="39">
                  <c:v>0.2729386848210904</c:v>
                </c:pt>
                <c:pt idx="40">
                  <c:v>-4.0196027414634905E-2</c:v>
                </c:pt>
                <c:pt idx="41">
                  <c:v>-0.11265769660253078</c:v>
                </c:pt>
                <c:pt idx="42">
                  <c:v>8.5425907883722729E-2</c:v>
                </c:pt>
                <c:pt idx="43">
                  <c:v>-7.2407442723385174E-2</c:v>
                </c:pt>
                <c:pt idx="44">
                  <c:v>-5.2994622262699131E-2</c:v>
                </c:pt>
                <c:pt idx="45">
                  <c:v>-1.3216213523525866E-2</c:v>
                </c:pt>
                <c:pt idx="46">
                  <c:v>-0.1546864006696671</c:v>
                </c:pt>
                <c:pt idx="47">
                  <c:v>3.4876033267419615E-2</c:v>
                </c:pt>
                <c:pt idx="48">
                  <c:v>-0.30877468899570459</c:v>
                </c:pt>
                <c:pt idx="49">
                  <c:v>0.10483182693117765</c:v>
                </c:pt>
                <c:pt idx="50">
                  <c:v>-5.9280122441212058E-3</c:v>
                </c:pt>
                <c:pt idx="51">
                  <c:v>-0.54550049778683762</c:v>
                </c:pt>
                <c:pt idx="52">
                  <c:v>-2.1132312008886878E-3</c:v>
                </c:pt>
                <c:pt idx="53">
                  <c:v>-0.31506668294475482</c:v>
                </c:pt>
                <c:pt idx="54">
                  <c:v>3.5604101080814132E-2</c:v>
                </c:pt>
                <c:pt idx="55">
                  <c:v>-9.8330822547991303E-2</c:v>
                </c:pt>
                <c:pt idx="56">
                  <c:v>6.2184337758083963E-2</c:v>
                </c:pt>
                <c:pt idx="57">
                  <c:v>0.19306726246728001</c:v>
                </c:pt>
                <c:pt idx="58">
                  <c:v>-6.6345557993406246E-2</c:v>
                </c:pt>
                <c:pt idx="59">
                  <c:v>0.18367301157046967</c:v>
                </c:pt>
                <c:pt idx="60">
                  <c:v>4.229733023753468E-2</c:v>
                </c:pt>
                <c:pt idx="61">
                  <c:v>1.1322200186210551E-2</c:v>
                </c:pt>
                <c:pt idx="62">
                  <c:v>-0.26821536380220223</c:v>
                </c:pt>
                <c:pt idx="63">
                  <c:v>-0.17756783318029257</c:v>
                </c:pt>
                <c:pt idx="64">
                  <c:v>-0.24341915232284439</c:v>
                </c:pt>
                <c:pt idx="65">
                  <c:v>4.1305122820903151E-2</c:v>
                </c:pt>
                <c:pt idx="66">
                  <c:v>7.0255548718815675E-2</c:v>
                </c:pt>
                <c:pt idx="67">
                  <c:v>0.28410989370732143</c:v>
                </c:pt>
                <c:pt idx="68">
                  <c:v>2.1301247253626698E-2</c:v>
                </c:pt>
                <c:pt idx="69">
                  <c:v>-7.4810335924886395E-2</c:v>
                </c:pt>
                <c:pt idx="70">
                  <c:v>-0.39409223681948991</c:v>
                </c:pt>
                <c:pt idx="71">
                  <c:v>0.10492867466427747</c:v>
                </c:pt>
                <c:pt idx="72">
                  <c:v>-9.6490404732391788E-2</c:v>
                </c:pt>
                <c:pt idx="73">
                  <c:v>-0.14525339410009153</c:v>
                </c:pt>
                <c:pt idx="74">
                  <c:v>3.4924799096999415E-2</c:v>
                </c:pt>
                <c:pt idx="75">
                  <c:v>0.19371640963420322</c:v>
                </c:pt>
                <c:pt idx="76">
                  <c:v>2.1427441531107316E-2</c:v>
                </c:pt>
                <c:pt idx="77">
                  <c:v>-0.46242847855359814</c:v>
                </c:pt>
                <c:pt idx="78">
                  <c:v>7.7781486005397582E-2</c:v>
                </c:pt>
                <c:pt idx="79">
                  <c:v>-0.15248495406891571</c:v>
                </c:pt>
                <c:pt idx="80">
                  <c:v>-0.12382264655277631</c:v>
                </c:pt>
                <c:pt idx="81">
                  <c:v>-0.14194900662551913</c:v>
                </c:pt>
                <c:pt idx="82">
                  <c:v>0.18756917952650998</c:v>
                </c:pt>
                <c:pt idx="83">
                  <c:v>1.0174762902583181</c:v>
                </c:pt>
                <c:pt idx="84">
                  <c:v>7.9714834538004098E-2</c:v>
                </c:pt>
                <c:pt idx="85">
                  <c:v>-4.7333889842760435E-2</c:v>
                </c:pt>
                <c:pt idx="86">
                  <c:v>-0.11004581290980298</c:v>
                </c:pt>
                <c:pt idx="87">
                  <c:v>4.4280335769859569E-2</c:v>
                </c:pt>
                <c:pt idx="88">
                  <c:v>-5.6957441686132704E-2</c:v>
                </c:pt>
                <c:pt idx="89">
                  <c:v>0.14783106010748526</c:v>
                </c:pt>
                <c:pt idx="90">
                  <c:v>-0.12619296011986592</c:v>
                </c:pt>
                <c:pt idx="91">
                  <c:v>-0.13924330104564486</c:v>
                </c:pt>
                <c:pt idx="92">
                  <c:v>7.8852738414944668E-2</c:v>
                </c:pt>
                <c:pt idx="93">
                  <c:v>-2.5343257522329132E-2</c:v>
                </c:pt>
                <c:pt idx="94">
                  <c:v>-2.9656971227653983E-2</c:v>
                </c:pt>
                <c:pt idx="95">
                  <c:v>-0.17219917760703485</c:v>
                </c:pt>
                <c:pt idx="96">
                  <c:v>-3.803351614025452E-3</c:v>
                </c:pt>
                <c:pt idx="97">
                  <c:v>1.4109976604951946E-2</c:v>
                </c:pt>
                <c:pt idx="98">
                  <c:v>7.5866748485482027E-2</c:v>
                </c:pt>
                <c:pt idx="99">
                  <c:v>7.9969730808119088E-2</c:v>
                </c:pt>
                <c:pt idx="100">
                  <c:v>-0.43633550638777585</c:v>
                </c:pt>
                <c:pt idx="101">
                  <c:v>-7.6440830630303935E-2</c:v>
                </c:pt>
                <c:pt idx="102">
                  <c:v>0.15617343643113113</c:v>
                </c:pt>
                <c:pt idx="103">
                  <c:v>0.10192794928939986</c:v>
                </c:pt>
                <c:pt idx="104">
                  <c:v>-0.1426321427277939</c:v>
                </c:pt>
                <c:pt idx="105">
                  <c:v>7.350725334771635E-2</c:v>
                </c:pt>
                <c:pt idx="106">
                  <c:v>0.15564673232085635</c:v>
                </c:pt>
                <c:pt idx="107">
                  <c:v>-2.2516725430820728E-2</c:v>
                </c:pt>
                <c:pt idx="108">
                  <c:v>4.9131723951703066E-3</c:v>
                </c:pt>
                <c:pt idx="109">
                  <c:v>-6.8904800289277368E-2</c:v>
                </c:pt>
                <c:pt idx="110">
                  <c:v>-1.4075967726692618E-2</c:v>
                </c:pt>
                <c:pt idx="111">
                  <c:v>-0.24413640170691675</c:v>
                </c:pt>
                <c:pt idx="112">
                  <c:v>4.7303589173519178E-2</c:v>
                </c:pt>
                <c:pt idx="113">
                  <c:v>-8.1464042585148277E-2</c:v>
                </c:pt>
                <c:pt idx="114">
                  <c:v>0.2003058896445955</c:v>
                </c:pt>
                <c:pt idx="115">
                  <c:v>8.3627271586842689E-2</c:v>
                </c:pt>
                <c:pt idx="116">
                  <c:v>4.3315982699041911E-2</c:v>
                </c:pt>
                <c:pt idx="117">
                  <c:v>-2.3678649535113117E-2</c:v>
                </c:pt>
                <c:pt idx="118">
                  <c:v>-0.16725181900389163</c:v>
                </c:pt>
                <c:pt idx="119">
                  <c:v>0.21951653812965333</c:v>
                </c:pt>
                <c:pt idx="120">
                  <c:v>0.12691551431506287</c:v>
                </c:pt>
                <c:pt idx="121">
                  <c:v>2.012232868165853E-2</c:v>
                </c:pt>
                <c:pt idx="122">
                  <c:v>-0.12586915336009596</c:v>
                </c:pt>
                <c:pt idx="123">
                  <c:v>0.34016023463310141</c:v>
                </c:pt>
                <c:pt idx="124">
                  <c:v>2.882948501128535E-2</c:v>
                </c:pt>
                <c:pt idx="125">
                  <c:v>2.136709044851326E-2</c:v>
                </c:pt>
                <c:pt idx="126">
                  <c:v>0.40466598581079305</c:v>
                </c:pt>
                <c:pt idx="127">
                  <c:v>3.0557186630799649E-3</c:v>
                </c:pt>
                <c:pt idx="128">
                  <c:v>0.12741738992547802</c:v>
                </c:pt>
                <c:pt idx="129">
                  <c:v>3.0312915404271834E-2</c:v>
                </c:pt>
                <c:pt idx="130">
                  <c:v>6.8010828400776546E-2</c:v>
                </c:pt>
                <c:pt idx="131">
                  <c:v>1.1213642853650452E-2</c:v>
                </c:pt>
                <c:pt idx="132">
                  <c:v>4.3195923011098536E-2</c:v>
                </c:pt>
                <c:pt idx="133">
                  <c:v>-0.23193733847487419</c:v>
                </c:pt>
                <c:pt idx="134">
                  <c:v>8.0350738458083715E-2</c:v>
                </c:pt>
                <c:pt idx="135">
                  <c:v>0.10676755883249189</c:v>
                </c:pt>
                <c:pt idx="136">
                  <c:v>-6.7065190746184999E-2</c:v>
                </c:pt>
                <c:pt idx="137">
                  <c:v>4.5047967528526911E-2</c:v>
                </c:pt>
                <c:pt idx="138">
                  <c:v>0.1545947748500609</c:v>
                </c:pt>
                <c:pt idx="139">
                  <c:v>0.14489767012606336</c:v>
                </c:pt>
                <c:pt idx="140">
                  <c:v>0.4223360859103007</c:v>
                </c:pt>
                <c:pt idx="141">
                  <c:v>-7.7762640919045722E-3</c:v>
                </c:pt>
                <c:pt idx="142">
                  <c:v>-0.20700398994226799</c:v>
                </c:pt>
                <c:pt idx="143">
                  <c:v>1.893069183910967E-3</c:v>
                </c:pt>
                <c:pt idx="144">
                  <c:v>0.19173118652843346</c:v>
                </c:pt>
                <c:pt idx="145">
                  <c:v>4.7723435393880465E-2</c:v>
                </c:pt>
                <c:pt idx="146">
                  <c:v>0.13229971360624226</c:v>
                </c:pt>
                <c:pt idx="147">
                  <c:v>-3.3175115930867527E-2</c:v>
                </c:pt>
                <c:pt idx="148">
                  <c:v>0.12564358212845672</c:v>
                </c:pt>
                <c:pt idx="149">
                  <c:v>-3.9556247927278854E-2</c:v>
                </c:pt>
                <c:pt idx="150">
                  <c:v>-1.4802626239148076E-2</c:v>
                </c:pt>
                <c:pt idx="151">
                  <c:v>0.28920746681529685</c:v>
                </c:pt>
                <c:pt idx="152">
                  <c:v>4.2704741483559072E-2</c:v>
                </c:pt>
                <c:pt idx="153">
                  <c:v>4.7723435393880465E-2</c:v>
                </c:pt>
                <c:pt idx="154">
                  <c:v>0.13229971360624226</c:v>
                </c:pt>
                <c:pt idx="155">
                  <c:v>-3.3175115930867527E-2</c:v>
                </c:pt>
                <c:pt idx="156">
                  <c:v>0.12564358212845672</c:v>
                </c:pt>
                <c:pt idx="157">
                  <c:v>-3.9556247927278854E-2</c:v>
                </c:pt>
                <c:pt idx="158">
                  <c:v>-1.4802626239148076E-2</c:v>
                </c:pt>
                <c:pt idx="159">
                  <c:v>0.28920746681529685</c:v>
                </c:pt>
                <c:pt idx="160">
                  <c:v>4.2704741483559072E-2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9-4ABA-8FA5-32B07203E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78579"/>
        <c:axId val="1866099202"/>
      </c:scatterChart>
      <c:valAx>
        <c:axId val="8611785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099202"/>
        <c:crosses val="autoZero"/>
        <c:crossBetween val="midCat"/>
      </c:valAx>
      <c:valAx>
        <c:axId val="1866099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117857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Regresión!$J$26:$J$185</c:f>
              <c:numCache>
                <c:formatCode>General</c:formatCode>
                <c:ptCount val="160"/>
                <c:pt idx="0">
                  <c:v>0.3125</c:v>
                </c:pt>
                <c:pt idx="1">
                  <c:v>0.9375</c:v>
                </c:pt>
                <c:pt idx="2">
                  <c:v>1.5625</c:v>
                </c:pt>
                <c:pt idx="3">
                  <c:v>2.1875</c:v>
                </c:pt>
                <c:pt idx="4">
                  <c:v>2.8125</c:v>
                </c:pt>
                <c:pt idx="5">
                  <c:v>3.4375</c:v>
                </c:pt>
                <c:pt idx="6">
                  <c:v>4.0625</c:v>
                </c:pt>
                <c:pt idx="7">
                  <c:v>4.6875</c:v>
                </c:pt>
                <c:pt idx="8">
                  <c:v>5.3125</c:v>
                </c:pt>
                <c:pt idx="9">
                  <c:v>5.9375</c:v>
                </c:pt>
                <c:pt idx="10">
                  <c:v>6.5625</c:v>
                </c:pt>
                <c:pt idx="11">
                  <c:v>7.1875</c:v>
                </c:pt>
                <c:pt idx="12">
                  <c:v>7.8125</c:v>
                </c:pt>
                <c:pt idx="13">
                  <c:v>8.4375</c:v>
                </c:pt>
                <c:pt idx="14">
                  <c:v>9.0625</c:v>
                </c:pt>
                <c:pt idx="15">
                  <c:v>9.6875</c:v>
                </c:pt>
                <c:pt idx="16">
                  <c:v>10.3125</c:v>
                </c:pt>
                <c:pt idx="17">
                  <c:v>10.9375</c:v>
                </c:pt>
                <c:pt idx="18">
                  <c:v>11.5625</c:v>
                </c:pt>
                <c:pt idx="19">
                  <c:v>12.1875</c:v>
                </c:pt>
                <c:pt idx="20">
                  <c:v>12.8125</c:v>
                </c:pt>
                <c:pt idx="21">
                  <c:v>13.4375</c:v>
                </c:pt>
                <c:pt idx="22">
                  <c:v>14.0625</c:v>
                </c:pt>
                <c:pt idx="23">
                  <c:v>14.6875</c:v>
                </c:pt>
                <c:pt idx="24">
                  <c:v>15.3125</c:v>
                </c:pt>
                <c:pt idx="25">
                  <c:v>15.9375</c:v>
                </c:pt>
                <c:pt idx="26">
                  <c:v>16.5625</c:v>
                </c:pt>
                <c:pt idx="27">
                  <c:v>17.1875</c:v>
                </c:pt>
                <c:pt idx="28">
                  <c:v>17.8125</c:v>
                </c:pt>
                <c:pt idx="29">
                  <c:v>18.4375</c:v>
                </c:pt>
                <c:pt idx="30">
                  <c:v>19.0625</c:v>
                </c:pt>
                <c:pt idx="31">
                  <c:v>19.6875</c:v>
                </c:pt>
                <c:pt idx="32">
                  <c:v>20.3125</c:v>
                </c:pt>
                <c:pt idx="33">
                  <c:v>20.9375</c:v>
                </c:pt>
                <c:pt idx="34">
                  <c:v>21.5625</c:v>
                </c:pt>
                <c:pt idx="35">
                  <c:v>22.1875</c:v>
                </c:pt>
                <c:pt idx="36">
                  <c:v>22.8125</c:v>
                </c:pt>
                <c:pt idx="37">
                  <c:v>23.4375</c:v>
                </c:pt>
                <c:pt idx="38">
                  <c:v>24.0625</c:v>
                </c:pt>
                <c:pt idx="39">
                  <c:v>24.6875</c:v>
                </c:pt>
                <c:pt idx="40">
                  <c:v>25.3125</c:v>
                </c:pt>
                <c:pt idx="41">
                  <c:v>25.9375</c:v>
                </c:pt>
                <c:pt idx="42">
                  <c:v>26.5625</c:v>
                </c:pt>
                <c:pt idx="43">
                  <c:v>27.1875</c:v>
                </c:pt>
                <c:pt idx="44">
                  <c:v>27.8125</c:v>
                </c:pt>
                <c:pt idx="45">
                  <c:v>28.4375</c:v>
                </c:pt>
                <c:pt idx="46">
                  <c:v>29.0625</c:v>
                </c:pt>
                <c:pt idx="47">
                  <c:v>29.6875</c:v>
                </c:pt>
                <c:pt idx="48">
                  <c:v>30.3125</c:v>
                </c:pt>
                <c:pt idx="49">
                  <c:v>30.9375</c:v>
                </c:pt>
                <c:pt idx="50">
                  <c:v>31.5625</c:v>
                </c:pt>
                <c:pt idx="51">
                  <c:v>32.1875</c:v>
                </c:pt>
                <c:pt idx="52">
                  <c:v>32.8125</c:v>
                </c:pt>
                <c:pt idx="53">
                  <c:v>33.4375</c:v>
                </c:pt>
                <c:pt idx="54">
                  <c:v>34.0625</c:v>
                </c:pt>
                <c:pt idx="55">
                  <c:v>34.6875</c:v>
                </c:pt>
                <c:pt idx="56">
                  <c:v>35.3125</c:v>
                </c:pt>
                <c:pt idx="57">
                  <c:v>35.9375</c:v>
                </c:pt>
                <c:pt idx="58">
                  <c:v>36.5625</c:v>
                </c:pt>
                <c:pt idx="59">
                  <c:v>37.1875</c:v>
                </c:pt>
                <c:pt idx="60">
                  <c:v>37.8125</c:v>
                </c:pt>
                <c:pt idx="61">
                  <c:v>38.4375</c:v>
                </c:pt>
                <c:pt idx="62">
                  <c:v>39.0625</c:v>
                </c:pt>
                <c:pt idx="63">
                  <c:v>39.6875</c:v>
                </c:pt>
                <c:pt idx="64">
                  <c:v>40.3125</c:v>
                </c:pt>
                <c:pt idx="65">
                  <c:v>40.9375</c:v>
                </c:pt>
                <c:pt idx="66">
                  <c:v>41.5625</c:v>
                </c:pt>
                <c:pt idx="67">
                  <c:v>42.1875</c:v>
                </c:pt>
                <c:pt idx="68">
                  <c:v>42.8125</c:v>
                </c:pt>
                <c:pt idx="69">
                  <c:v>43.4375</c:v>
                </c:pt>
                <c:pt idx="70">
                  <c:v>44.0625</c:v>
                </c:pt>
                <c:pt idx="71">
                  <c:v>44.6875</c:v>
                </c:pt>
                <c:pt idx="72">
                  <c:v>45.3125</c:v>
                </c:pt>
                <c:pt idx="73">
                  <c:v>45.9375</c:v>
                </c:pt>
                <c:pt idx="74">
                  <c:v>46.5625</c:v>
                </c:pt>
                <c:pt idx="75">
                  <c:v>47.1875</c:v>
                </c:pt>
                <c:pt idx="76">
                  <c:v>47.8125</c:v>
                </c:pt>
                <c:pt idx="77">
                  <c:v>48.4375</c:v>
                </c:pt>
                <c:pt idx="78">
                  <c:v>49.0625</c:v>
                </c:pt>
                <c:pt idx="79">
                  <c:v>49.6875</c:v>
                </c:pt>
                <c:pt idx="80">
                  <c:v>50.3125</c:v>
                </c:pt>
                <c:pt idx="81">
                  <c:v>50.9375</c:v>
                </c:pt>
                <c:pt idx="82">
                  <c:v>51.5625</c:v>
                </c:pt>
                <c:pt idx="83">
                  <c:v>52.1875</c:v>
                </c:pt>
                <c:pt idx="84">
                  <c:v>52.8125</c:v>
                </c:pt>
                <c:pt idx="85">
                  <c:v>53.4375</c:v>
                </c:pt>
                <c:pt idx="86">
                  <c:v>54.0625</c:v>
                </c:pt>
                <c:pt idx="87">
                  <c:v>54.6875</c:v>
                </c:pt>
                <c:pt idx="88">
                  <c:v>55.3125</c:v>
                </c:pt>
                <c:pt idx="89">
                  <c:v>55.9375</c:v>
                </c:pt>
                <c:pt idx="90">
                  <c:v>56.5625</c:v>
                </c:pt>
                <c:pt idx="91">
                  <c:v>57.1875</c:v>
                </c:pt>
                <c:pt idx="92">
                  <c:v>57.8125</c:v>
                </c:pt>
                <c:pt idx="93">
                  <c:v>58.4375</c:v>
                </c:pt>
                <c:pt idx="94">
                  <c:v>59.0625</c:v>
                </c:pt>
                <c:pt idx="95">
                  <c:v>59.6875</c:v>
                </c:pt>
                <c:pt idx="96">
                  <c:v>60.3125</c:v>
                </c:pt>
                <c:pt idx="97">
                  <c:v>60.9375</c:v>
                </c:pt>
                <c:pt idx="98">
                  <c:v>61.5625</c:v>
                </c:pt>
                <c:pt idx="99">
                  <c:v>62.1875</c:v>
                </c:pt>
                <c:pt idx="100">
                  <c:v>62.8125</c:v>
                </c:pt>
                <c:pt idx="101">
                  <c:v>63.4375</c:v>
                </c:pt>
                <c:pt idx="102">
                  <c:v>64.0625</c:v>
                </c:pt>
                <c:pt idx="103">
                  <c:v>64.6875</c:v>
                </c:pt>
                <c:pt idx="104">
                  <c:v>65.3125</c:v>
                </c:pt>
                <c:pt idx="105">
                  <c:v>65.9375</c:v>
                </c:pt>
                <c:pt idx="106">
                  <c:v>66.5625</c:v>
                </c:pt>
                <c:pt idx="107">
                  <c:v>67.1875</c:v>
                </c:pt>
                <c:pt idx="108">
                  <c:v>67.8125</c:v>
                </c:pt>
                <c:pt idx="109">
                  <c:v>68.4375</c:v>
                </c:pt>
                <c:pt idx="110">
                  <c:v>69.0625</c:v>
                </c:pt>
                <c:pt idx="111">
                  <c:v>69.6875</c:v>
                </c:pt>
                <c:pt idx="112">
                  <c:v>70.3125</c:v>
                </c:pt>
                <c:pt idx="113">
                  <c:v>70.9375</c:v>
                </c:pt>
                <c:pt idx="114">
                  <c:v>71.5625</c:v>
                </c:pt>
                <c:pt idx="115">
                  <c:v>72.1875</c:v>
                </c:pt>
                <c:pt idx="116">
                  <c:v>72.8125</c:v>
                </c:pt>
                <c:pt idx="117">
                  <c:v>73.4375</c:v>
                </c:pt>
                <c:pt idx="118">
                  <c:v>74.0625</c:v>
                </c:pt>
                <c:pt idx="119">
                  <c:v>74.6875</c:v>
                </c:pt>
                <c:pt idx="120">
                  <c:v>75.3125</c:v>
                </c:pt>
                <c:pt idx="121">
                  <c:v>75.9375</c:v>
                </c:pt>
                <c:pt idx="122">
                  <c:v>76.5625</c:v>
                </c:pt>
                <c:pt idx="123">
                  <c:v>77.1875</c:v>
                </c:pt>
                <c:pt idx="124">
                  <c:v>77.8125</c:v>
                </c:pt>
                <c:pt idx="125">
                  <c:v>78.4375</c:v>
                </c:pt>
                <c:pt idx="126">
                  <c:v>79.0625</c:v>
                </c:pt>
                <c:pt idx="127">
                  <c:v>79.6875</c:v>
                </c:pt>
                <c:pt idx="128">
                  <c:v>80.3125</c:v>
                </c:pt>
                <c:pt idx="129">
                  <c:v>80.9375</c:v>
                </c:pt>
                <c:pt idx="130">
                  <c:v>81.5625</c:v>
                </c:pt>
                <c:pt idx="131">
                  <c:v>82.1875</c:v>
                </c:pt>
                <c:pt idx="132">
                  <c:v>82.8125</c:v>
                </c:pt>
                <c:pt idx="133">
                  <c:v>83.4375</c:v>
                </c:pt>
                <c:pt idx="134">
                  <c:v>84.0625</c:v>
                </c:pt>
                <c:pt idx="135">
                  <c:v>84.6875</c:v>
                </c:pt>
                <c:pt idx="136">
                  <c:v>85.3125</c:v>
                </c:pt>
                <c:pt idx="137">
                  <c:v>85.9375</c:v>
                </c:pt>
                <c:pt idx="138">
                  <c:v>86.5625</c:v>
                </c:pt>
                <c:pt idx="139">
                  <c:v>87.1875</c:v>
                </c:pt>
                <c:pt idx="140">
                  <c:v>87.8125</c:v>
                </c:pt>
                <c:pt idx="141">
                  <c:v>88.4375</c:v>
                </c:pt>
                <c:pt idx="142">
                  <c:v>89.0625</c:v>
                </c:pt>
                <c:pt idx="143">
                  <c:v>89.6875</c:v>
                </c:pt>
                <c:pt idx="144">
                  <c:v>90.3125</c:v>
                </c:pt>
                <c:pt idx="145">
                  <c:v>90.9375</c:v>
                </c:pt>
                <c:pt idx="146">
                  <c:v>91.5625</c:v>
                </c:pt>
                <c:pt idx="147">
                  <c:v>92.1875</c:v>
                </c:pt>
                <c:pt idx="148">
                  <c:v>92.8125</c:v>
                </c:pt>
                <c:pt idx="149">
                  <c:v>93.4375</c:v>
                </c:pt>
                <c:pt idx="150">
                  <c:v>94.0625</c:v>
                </c:pt>
                <c:pt idx="151">
                  <c:v>94.6875</c:v>
                </c:pt>
                <c:pt idx="152">
                  <c:v>95.3125</c:v>
                </c:pt>
                <c:pt idx="153">
                  <c:v>95.9375</c:v>
                </c:pt>
                <c:pt idx="154">
                  <c:v>96.5625</c:v>
                </c:pt>
                <c:pt idx="155">
                  <c:v>97.1875</c:v>
                </c:pt>
                <c:pt idx="156">
                  <c:v>97.8125</c:v>
                </c:pt>
                <c:pt idx="157">
                  <c:v>98.4375</c:v>
                </c:pt>
                <c:pt idx="158">
                  <c:v>99.0625</c:v>
                </c:pt>
                <c:pt idx="159">
                  <c:v>99.6875</c:v>
                </c:pt>
              </c:numCache>
            </c:numRef>
          </c:xVal>
          <c:yVal>
            <c:numRef>
              <c:f>Regresión!$K$26:$K$185</c:f>
              <c:numCache>
                <c:formatCode>General</c:formatCode>
                <c:ptCount val="160"/>
                <c:pt idx="0">
                  <c:v>2.9049999999999998</c:v>
                </c:pt>
                <c:pt idx="1">
                  <c:v>3.0830000000000002</c:v>
                </c:pt>
                <c:pt idx="2">
                  <c:v>3.254</c:v>
                </c:pt>
                <c:pt idx="3">
                  <c:v>3.3029999999999999</c:v>
                </c:pt>
                <c:pt idx="4">
                  <c:v>3.355</c:v>
                </c:pt>
                <c:pt idx="5">
                  <c:v>3.355</c:v>
                </c:pt>
                <c:pt idx="6">
                  <c:v>3.4079999999999999</c:v>
                </c:pt>
                <c:pt idx="7">
                  <c:v>3.4620000000000002</c:v>
                </c:pt>
                <c:pt idx="8">
                  <c:v>3.4950000000000001</c:v>
                </c:pt>
                <c:pt idx="9">
                  <c:v>3.5819999999999999</c:v>
                </c:pt>
                <c:pt idx="10">
                  <c:v>3.5870000000000002</c:v>
                </c:pt>
                <c:pt idx="11">
                  <c:v>3.59</c:v>
                </c:pt>
                <c:pt idx="12">
                  <c:v>3.6320000000000001</c:v>
                </c:pt>
                <c:pt idx="13">
                  <c:v>3.6920000000000002</c:v>
                </c:pt>
                <c:pt idx="14">
                  <c:v>3.6920000000000002</c:v>
                </c:pt>
                <c:pt idx="15">
                  <c:v>3.774</c:v>
                </c:pt>
                <c:pt idx="16">
                  <c:v>3.8079999999999998</c:v>
                </c:pt>
                <c:pt idx="17">
                  <c:v>3.964</c:v>
                </c:pt>
                <c:pt idx="18">
                  <c:v>3.9990000000000001</c:v>
                </c:pt>
                <c:pt idx="19">
                  <c:v>4.1029999999999998</c:v>
                </c:pt>
                <c:pt idx="20">
                  <c:v>4.141</c:v>
                </c:pt>
                <c:pt idx="21">
                  <c:v>4.1609999999999996</c:v>
                </c:pt>
                <c:pt idx="22">
                  <c:v>4.1660000000000004</c:v>
                </c:pt>
                <c:pt idx="23">
                  <c:v>4.1900000000000004</c:v>
                </c:pt>
                <c:pt idx="24">
                  <c:v>4.2450000000000001</c:v>
                </c:pt>
                <c:pt idx="25">
                  <c:v>4.3010000000000002</c:v>
                </c:pt>
                <c:pt idx="26">
                  <c:v>4.3079999999999998</c:v>
                </c:pt>
                <c:pt idx="27">
                  <c:v>4.3209999999999997</c:v>
                </c:pt>
                <c:pt idx="28">
                  <c:v>4.34</c:v>
                </c:pt>
                <c:pt idx="29">
                  <c:v>4.3499999999999996</c:v>
                </c:pt>
                <c:pt idx="30">
                  <c:v>4.3559999999999999</c:v>
                </c:pt>
                <c:pt idx="31">
                  <c:v>4.3769999999999998</c:v>
                </c:pt>
                <c:pt idx="32">
                  <c:v>4.3769999999999998</c:v>
                </c:pt>
                <c:pt idx="33">
                  <c:v>4.41</c:v>
                </c:pt>
                <c:pt idx="34">
                  <c:v>4.4169999999999998</c:v>
                </c:pt>
                <c:pt idx="35">
                  <c:v>4.4189999999999996</c:v>
                </c:pt>
                <c:pt idx="36">
                  <c:v>4.4240000000000004</c:v>
                </c:pt>
                <c:pt idx="37">
                  <c:v>4.4329999999999998</c:v>
                </c:pt>
                <c:pt idx="38">
                  <c:v>4.4409999999999998</c:v>
                </c:pt>
                <c:pt idx="39">
                  <c:v>4.4470000000000001</c:v>
                </c:pt>
                <c:pt idx="40">
                  <c:v>4.4560000000000004</c:v>
                </c:pt>
                <c:pt idx="41">
                  <c:v>4.4710000000000001</c:v>
                </c:pt>
                <c:pt idx="42">
                  <c:v>4.5</c:v>
                </c:pt>
                <c:pt idx="43">
                  <c:v>4.5590000000000002</c:v>
                </c:pt>
                <c:pt idx="44">
                  <c:v>4.5709999999999997</c:v>
                </c:pt>
                <c:pt idx="45">
                  <c:v>4.5860000000000003</c:v>
                </c:pt>
                <c:pt idx="46">
                  <c:v>4.5919999999999996</c:v>
                </c:pt>
                <c:pt idx="47">
                  <c:v>4.6230000000000002</c:v>
                </c:pt>
                <c:pt idx="48">
                  <c:v>4.6310000000000002</c:v>
                </c:pt>
                <c:pt idx="49">
                  <c:v>4.657</c:v>
                </c:pt>
                <c:pt idx="50">
                  <c:v>4.6710000000000003</c:v>
                </c:pt>
                <c:pt idx="51">
                  <c:v>4.7069999999999999</c:v>
                </c:pt>
                <c:pt idx="52">
                  <c:v>4.7240000000000002</c:v>
                </c:pt>
                <c:pt idx="53">
                  <c:v>4.7430000000000003</c:v>
                </c:pt>
                <c:pt idx="54">
                  <c:v>4.758</c:v>
                </c:pt>
                <c:pt idx="55">
                  <c:v>4.806</c:v>
                </c:pt>
                <c:pt idx="56">
                  <c:v>4.806</c:v>
                </c:pt>
                <c:pt idx="57">
                  <c:v>4.88</c:v>
                </c:pt>
                <c:pt idx="58">
                  <c:v>4.9329999999999998</c:v>
                </c:pt>
                <c:pt idx="59">
                  <c:v>4.9749999999999996</c:v>
                </c:pt>
                <c:pt idx="60">
                  <c:v>4.9820000000000002</c:v>
                </c:pt>
                <c:pt idx="61">
                  <c:v>5.0819999999999999</c:v>
                </c:pt>
                <c:pt idx="62">
                  <c:v>5.093</c:v>
                </c:pt>
                <c:pt idx="63">
                  <c:v>5.1029999999999998</c:v>
                </c:pt>
                <c:pt idx="64">
                  <c:v>5.1029999999999998</c:v>
                </c:pt>
                <c:pt idx="65">
                  <c:v>5.125</c:v>
                </c:pt>
                <c:pt idx="66">
                  <c:v>5.1289999999999996</c:v>
                </c:pt>
                <c:pt idx="67">
                  <c:v>5.1310000000000002</c:v>
                </c:pt>
                <c:pt idx="68">
                  <c:v>5.1550000000000002</c:v>
                </c:pt>
                <c:pt idx="69">
                  <c:v>5.1609999999999996</c:v>
                </c:pt>
                <c:pt idx="70">
                  <c:v>5.1989999999999998</c:v>
                </c:pt>
                <c:pt idx="71">
                  <c:v>5.2009999999999996</c:v>
                </c:pt>
                <c:pt idx="72">
                  <c:v>5.2460000000000004</c:v>
                </c:pt>
                <c:pt idx="73">
                  <c:v>5.2539999999999996</c:v>
                </c:pt>
                <c:pt idx="74">
                  <c:v>5.2949999999999999</c:v>
                </c:pt>
                <c:pt idx="75">
                  <c:v>5.3019999999999996</c:v>
                </c:pt>
                <c:pt idx="76">
                  <c:v>5.3209999999999997</c:v>
                </c:pt>
                <c:pt idx="77">
                  <c:v>5.3470000000000004</c:v>
                </c:pt>
                <c:pt idx="78">
                  <c:v>5.3579999999999997</c:v>
                </c:pt>
                <c:pt idx="79">
                  <c:v>5.3579999999999997</c:v>
                </c:pt>
                <c:pt idx="80">
                  <c:v>5.3979999999999997</c:v>
                </c:pt>
                <c:pt idx="81">
                  <c:v>5.41</c:v>
                </c:pt>
                <c:pt idx="82">
                  <c:v>5.43</c:v>
                </c:pt>
                <c:pt idx="83">
                  <c:v>5.4720000000000004</c:v>
                </c:pt>
                <c:pt idx="84">
                  <c:v>5.4829999999999997</c:v>
                </c:pt>
                <c:pt idx="85">
                  <c:v>5.4829999999999997</c:v>
                </c:pt>
                <c:pt idx="86">
                  <c:v>5.5039999999999996</c:v>
                </c:pt>
                <c:pt idx="87">
                  <c:v>5.524</c:v>
                </c:pt>
                <c:pt idx="88">
                  <c:v>5.5659999999999998</c:v>
                </c:pt>
                <c:pt idx="89">
                  <c:v>5.62</c:v>
                </c:pt>
                <c:pt idx="90">
                  <c:v>5.6360000000000001</c:v>
                </c:pt>
                <c:pt idx="91">
                  <c:v>5.64</c:v>
                </c:pt>
                <c:pt idx="92">
                  <c:v>5.6619999999999999</c:v>
                </c:pt>
                <c:pt idx="93">
                  <c:v>5.6630000000000003</c:v>
                </c:pt>
                <c:pt idx="94">
                  <c:v>5.681</c:v>
                </c:pt>
                <c:pt idx="95">
                  <c:v>5.7389999999999999</c:v>
                </c:pt>
                <c:pt idx="96">
                  <c:v>5.7519999999999998</c:v>
                </c:pt>
                <c:pt idx="97">
                  <c:v>5.7619999999999996</c:v>
                </c:pt>
                <c:pt idx="98">
                  <c:v>5.79</c:v>
                </c:pt>
                <c:pt idx="99">
                  <c:v>5.81</c:v>
                </c:pt>
                <c:pt idx="100">
                  <c:v>5.835</c:v>
                </c:pt>
                <c:pt idx="101">
                  <c:v>5.875</c:v>
                </c:pt>
                <c:pt idx="102">
                  <c:v>5.89</c:v>
                </c:pt>
                <c:pt idx="103">
                  <c:v>5.891</c:v>
                </c:pt>
                <c:pt idx="104">
                  <c:v>5.915</c:v>
                </c:pt>
                <c:pt idx="105">
                  <c:v>5.9329999999999998</c:v>
                </c:pt>
                <c:pt idx="106">
                  <c:v>5.9450000000000003</c:v>
                </c:pt>
                <c:pt idx="107">
                  <c:v>5.9480000000000004</c:v>
                </c:pt>
                <c:pt idx="108">
                  <c:v>5.952</c:v>
                </c:pt>
                <c:pt idx="109">
                  <c:v>5.9729999999999999</c:v>
                </c:pt>
                <c:pt idx="110">
                  <c:v>6</c:v>
                </c:pt>
                <c:pt idx="111">
                  <c:v>6.0720000000000001</c:v>
                </c:pt>
                <c:pt idx="112">
                  <c:v>6.0830000000000002</c:v>
                </c:pt>
                <c:pt idx="113">
                  <c:v>6.0960000000000001</c:v>
                </c:pt>
                <c:pt idx="114">
                  <c:v>6.0960000000000001</c:v>
                </c:pt>
                <c:pt idx="115">
                  <c:v>6.1050000000000004</c:v>
                </c:pt>
                <c:pt idx="116">
                  <c:v>6.1230000000000002</c:v>
                </c:pt>
                <c:pt idx="117">
                  <c:v>6.141</c:v>
                </c:pt>
                <c:pt idx="118">
                  <c:v>6.1669999999999998</c:v>
                </c:pt>
                <c:pt idx="119">
                  <c:v>6.173</c:v>
                </c:pt>
                <c:pt idx="120">
                  <c:v>6.1920000000000002</c:v>
                </c:pt>
                <c:pt idx="121">
                  <c:v>6.26</c:v>
                </c:pt>
                <c:pt idx="122">
                  <c:v>6.31</c:v>
                </c:pt>
                <c:pt idx="123">
                  <c:v>6.3220000000000001</c:v>
                </c:pt>
                <c:pt idx="124">
                  <c:v>6.343</c:v>
                </c:pt>
                <c:pt idx="125">
                  <c:v>6.3710000000000004</c:v>
                </c:pt>
                <c:pt idx="126">
                  <c:v>6.3739999999999997</c:v>
                </c:pt>
                <c:pt idx="127">
                  <c:v>6.3789999999999996</c:v>
                </c:pt>
                <c:pt idx="128">
                  <c:v>6.3789999999999996</c:v>
                </c:pt>
                <c:pt idx="129">
                  <c:v>6.3819999999999997</c:v>
                </c:pt>
                <c:pt idx="130">
                  <c:v>6.3879999999999999</c:v>
                </c:pt>
                <c:pt idx="131">
                  <c:v>6.4189999999999996</c:v>
                </c:pt>
                <c:pt idx="132">
                  <c:v>6.43</c:v>
                </c:pt>
                <c:pt idx="133">
                  <c:v>6.4409999999999998</c:v>
                </c:pt>
                <c:pt idx="134">
                  <c:v>6.476</c:v>
                </c:pt>
                <c:pt idx="135">
                  <c:v>6.4880000000000004</c:v>
                </c:pt>
                <c:pt idx="136">
                  <c:v>6.4889999999999999</c:v>
                </c:pt>
                <c:pt idx="137">
                  <c:v>6.6269999999999998</c:v>
                </c:pt>
                <c:pt idx="138">
                  <c:v>6.7110000000000003</c:v>
                </c:pt>
                <c:pt idx="139">
                  <c:v>6.774</c:v>
                </c:pt>
                <c:pt idx="140">
                  <c:v>6.8140000000000001</c:v>
                </c:pt>
                <c:pt idx="141">
                  <c:v>6.8860000000000001</c:v>
                </c:pt>
                <c:pt idx="142">
                  <c:v>6.8860000000000001</c:v>
                </c:pt>
                <c:pt idx="143">
                  <c:v>6.91</c:v>
                </c:pt>
                <c:pt idx="144">
                  <c:v>6.9269999999999996</c:v>
                </c:pt>
                <c:pt idx="145">
                  <c:v>6.9649999999999999</c:v>
                </c:pt>
                <c:pt idx="146">
                  <c:v>6.9770000000000003</c:v>
                </c:pt>
                <c:pt idx="147">
                  <c:v>7.0720000000000001</c:v>
                </c:pt>
                <c:pt idx="148">
                  <c:v>7.1390000000000002</c:v>
                </c:pt>
                <c:pt idx="149">
                  <c:v>7.19</c:v>
                </c:pt>
                <c:pt idx="150">
                  <c:v>7.2720000000000002</c:v>
                </c:pt>
                <c:pt idx="151">
                  <c:v>7.3140000000000001</c:v>
                </c:pt>
                <c:pt idx="152">
                  <c:v>7.3239999999999998</c:v>
                </c:pt>
                <c:pt idx="153">
                  <c:v>7.3280000000000003</c:v>
                </c:pt>
                <c:pt idx="154">
                  <c:v>7.4409999999999998</c:v>
                </c:pt>
                <c:pt idx="155">
                  <c:v>7.4870000000000001</c:v>
                </c:pt>
                <c:pt idx="156">
                  <c:v>7.4950000000000001</c:v>
                </c:pt>
                <c:pt idx="157">
                  <c:v>7.5549999999999997</c:v>
                </c:pt>
                <c:pt idx="158">
                  <c:v>7.5940000000000003</c:v>
                </c:pt>
                <c:pt idx="159">
                  <c:v>7.6319999999999997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A9-4539-9E9A-65CAE069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23117"/>
        <c:axId val="540557211"/>
      </c:scatterChart>
      <c:valAx>
        <c:axId val="959923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0557211"/>
        <c:crosses val="autoZero"/>
        <c:crossBetween val="midCat"/>
      </c:valAx>
      <c:valAx>
        <c:axId val="54055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99231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 frente a 2018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Correlación!$C$1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Correlación!$B$2:$B$153</c:f>
              <c:numCache>
                <c:formatCode>General</c:formatCode>
                <c:ptCount val="152"/>
                <c:pt idx="0">
                  <c:v>3.6320000000000001</c:v>
                </c:pt>
                <c:pt idx="1">
                  <c:v>4.5860000000000003</c:v>
                </c:pt>
                <c:pt idx="2">
                  <c:v>5.2949999999999999</c:v>
                </c:pt>
                <c:pt idx="3">
                  <c:v>6.3879999999999999</c:v>
                </c:pt>
                <c:pt idx="4">
                  <c:v>4.3209999999999997</c:v>
                </c:pt>
                <c:pt idx="5">
                  <c:v>7.2720000000000002</c:v>
                </c:pt>
                <c:pt idx="6">
                  <c:v>7.1390000000000002</c:v>
                </c:pt>
                <c:pt idx="7">
                  <c:v>5.2009999999999996</c:v>
                </c:pt>
                <c:pt idx="8">
                  <c:v>6.1050000000000004</c:v>
                </c:pt>
                <c:pt idx="9">
                  <c:v>4.5</c:v>
                </c:pt>
                <c:pt idx="10">
                  <c:v>5.4829999999999997</c:v>
                </c:pt>
                <c:pt idx="11">
                  <c:v>6.9269999999999996</c:v>
                </c:pt>
                <c:pt idx="12">
                  <c:v>4.141</c:v>
                </c:pt>
                <c:pt idx="13">
                  <c:v>5.0819999999999999</c:v>
                </c:pt>
                <c:pt idx="14">
                  <c:v>5.7519999999999998</c:v>
                </c:pt>
                <c:pt idx="15">
                  <c:v>5.1289999999999996</c:v>
                </c:pt>
                <c:pt idx="16">
                  <c:v>3.59</c:v>
                </c:pt>
                <c:pt idx="17">
                  <c:v>6.4189999999999996</c:v>
                </c:pt>
                <c:pt idx="18">
                  <c:v>4.9329999999999998</c:v>
                </c:pt>
                <c:pt idx="19">
                  <c:v>4.4240000000000004</c:v>
                </c:pt>
                <c:pt idx="20">
                  <c:v>2.9049999999999998</c:v>
                </c:pt>
                <c:pt idx="21">
                  <c:v>4.4329999999999998</c:v>
                </c:pt>
                <c:pt idx="22">
                  <c:v>4.9749999999999996</c:v>
                </c:pt>
                <c:pt idx="23">
                  <c:v>7.3280000000000003</c:v>
                </c:pt>
                <c:pt idx="24">
                  <c:v>3.0830000000000002</c:v>
                </c:pt>
                <c:pt idx="25">
                  <c:v>4.3010000000000002</c:v>
                </c:pt>
                <c:pt idx="26">
                  <c:v>6.476</c:v>
                </c:pt>
                <c:pt idx="27">
                  <c:v>5.2460000000000004</c:v>
                </c:pt>
                <c:pt idx="28">
                  <c:v>6.26</c:v>
                </c:pt>
                <c:pt idx="29">
                  <c:v>4.5590000000000002</c:v>
                </c:pt>
                <c:pt idx="30">
                  <c:v>4.2450000000000001</c:v>
                </c:pt>
                <c:pt idx="31">
                  <c:v>7.0720000000000001</c:v>
                </c:pt>
                <c:pt idx="32">
                  <c:v>5.3209999999999997</c:v>
                </c:pt>
                <c:pt idx="33">
                  <c:v>5.7619999999999996</c:v>
                </c:pt>
                <c:pt idx="34">
                  <c:v>6.7110000000000003</c:v>
                </c:pt>
                <c:pt idx="35">
                  <c:v>7.5549999999999997</c:v>
                </c:pt>
                <c:pt idx="36">
                  <c:v>5.3019999999999996</c:v>
                </c:pt>
                <c:pt idx="37">
                  <c:v>5.9729999999999999</c:v>
                </c:pt>
                <c:pt idx="38">
                  <c:v>4.4189999999999996</c:v>
                </c:pt>
                <c:pt idx="39">
                  <c:v>6.1669999999999998</c:v>
                </c:pt>
                <c:pt idx="40">
                  <c:v>5.7389999999999999</c:v>
                </c:pt>
                <c:pt idx="41">
                  <c:v>4.3499999999999996</c:v>
                </c:pt>
                <c:pt idx="42">
                  <c:v>7.6319999999999997</c:v>
                </c:pt>
                <c:pt idx="43">
                  <c:v>6.4889999999999999</c:v>
                </c:pt>
                <c:pt idx="44">
                  <c:v>4.758</c:v>
                </c:pt>
                <c:pt idx="45">
                  <c:v>4.34</c:v>
                </c:pt>
                <c:pt idx="46">
                  <c:v>6.9649999999999999</c:v>
                </c:pt>
                <c:pt idx="47">
                  <c:v>4.657</c:v>
                </c:pt>
                <c:pt idx="48">
                  <c:v>5.3579999999999997</c:v>
                </c:pt>
                <c:pt idx="49">
                  <c:v>6.3819999999999997</c:v>
                </c:pt>
                <c:pt idx="50">
                  <c:v>3.964</c:v>
                </c:pt>
                <c:pt idx="51">
                  <c:v>3.5819999999999999</c:v>
                </c:pt>
                <c:pt idx="52">
                  <c:v>5.5039999999999996</c:v>
                </c:pt>
                <c:pt idx="53">
                  <c:v>5.43</c:v>
                </c:pt>
                <c:pt idx="54">
                  <c:v>5.62</c:v>
                </c:pt>
                <c:pt idx="55">
                  <c:v>7.4950000000000001</c:v>
                </c:pt>
                <c:pt idx="56">
                  <c:v>4.1900000000000004</c:v>
                </c:pt>
                <c:pt idx="57">
                  <c:v>5.093</c:v>
                </c:pt>
                <c:pt idx="58">
                  <c:v>4.7069999999999999</c:v>
                </c:pt>
                <c:pt idx="59">
                  <c:v>4.4560000000000004</c:v>
                </c:pt>
                <c:pt idx="60">
                  <c:v>6.9770000000000003</c:v>
                </c:pt>
                <c:pt idx="61">
                  <c:v>6.8140000000000001</c:v>
                </c:pt>
                <c:pt idx="62">
                  <c:v>6</c:v>
                </c:pt>
                <c:pt idx="63">
                  <c:v>4.6710000000000003</c:v>
                </c:pt>
                <c:pt idx="64">
                  <c:v>5.89</c:v>
                </c:pt>
                <c:pt idx="65">
                  <c:v>5.915</c:v>
                </c:pt>
                <c:pt idx="66">
                  <c:v>5.1609999999999996</c:v>
                </c:pt>
                <c:pt idx="67">
                  <c:v>5.79</c:v>
                </c:pt>
                <c:pt idx="68">
                  <c:v>4.41</c:v>
                </c:pt>
                <c:pt idx="69">
                  <c:v>5.6619999999999999</c:v>
                </c:pt>
                <c:pt idx="70">
                  <c:v>6.0830000000000002</c:v>
                </c:pt>
                <c:pt idx="71">
                  <c:v>5.1310000000000002</c:v>
                </c:pt>
                <c:pt idx="72">
                  <c:v>4.6230000000000002</c:v>
                </c:pt>
                <c:pt idx="73">
                  <c:v>5.9329999999999998</c:v>
                </c:pt>
                <c:pt idx="74">
                  <c:v>5.3579999999999997</c:v>
                </c:pt>
                <c:pt idx="75">
                  <c:v>3.8079999999999998</c:v>
                </c:pt>
                <c:pt idx="76">
                  <c:v>3.4950000000000001</c:v>
                </c:pt>
                <c:pt idx="77">
                  <c:v>5.5659999999999998</c:v>
                </c:pt>
                <c:pt idx="78">
                  <c:v>5.952</c:v>
                </c:pt>
                <c:pt idx="79">
                  <c:v>6.91</c:v>
                </c:pt>
                <c:pt idx="80">
                  <c:v>3.774</c:v>
                </c:pt>
                <c:pt idx="81">
                  <c:v>3.5870000000000002</c:v>
                </c:pt>
                <c:pt idx="82">
                  <c:v>6.3220000000000001</c:v>
                </c:pt>
                <c:pt idx="83">
                  <c:v>4.4470000000000001</c:v>
                </c:pt>
                <c:pt idx="84">
                  <c:v>6.6269999999999998</c:v>
                </c:pt>
                <c:pt idx="85">
                  <c:v>4.3559999999999999</c:v>
                </c:pt>
                <c:pt idx="86">
                  <c:v>5.891</c:v>
                </c:pt>
                <c:pt idx="87">
                  <c:v>6.4880000000000004</c:v>
                </c:pt>
                <c:pt idx="88">
                  <c:v>5.64</c:v>
                </c:pt>
                <c:pt idx="89">
                  <c:v>5.125</c:v>
                </c:pt>
                <c:pt idx="90">
                  <c:v>5.3470000000000004</c:v>
                </c:pt>
                <c:pt idx="91">
                  <c:v>5.2539999999999996</c:v>
                </c:pt>
                <c:pt idx="92">
                  <c:v>4.4169999999999998</c:v>
                </c:pt>
                <c:pt idx="93">
                  <c:v>4.3079999999999998</c:v>
                </c:pt>
                <c:pt idx="94">
                  <c:v>4.4409999999999998</c:v>
                </c:pt>
                <c:pt idx="95">
                  <c:v>4.88</c:v>
                </c:pt>
                <c:pt idx="96">
                  <c:v>7.4409999999999998</c:v>
                </c:pt>
                <c:pt idx="97">
                  <c:v>7.3239999999999998</c:v>
                </c:pt>
                <c:pt idx="98">
                  <c:v>6.141</c:v>
                </c:pt>
                <c:pt idx="99">
                  <c:v>4.1660000000000004</c:v>
                </c:pt>
                <c:pt idx="100">
                  <c:v>5.1550000000000002</c:v>
                </c:pt>
                <c:pt idx="101">
                  <c:v>5.835</c:v>
                </c:pt>
                <c:pt idx="102">
                  <c:v>7.5940000000000003</c:v>
                </c:pt>
                <c:pt idx="103">
                  <c:v>5.4720000000000004</c:v>
                </c:pt>
                <c:pt idx="104">
                  <c:v>4.7430000000000003</c:v>
                </c:pt>
                <c:pt idx="105">
                  <c:v>6.43</c:v>
                </c:pt>
                <c:pt idx="106">
                  <c:v>5.681</c:v>
                </c:pt>
                <c:pt idx="107">
                  <c:v>5.6630000000000003</c:v>
                </c:pt>
                <c:pt idx="108">
                  <c:v>5.524</c:v>
                </c:pt>
                <c:pt idx="109">
                  <c:v>6.1230000000000002</c:v>
                </c:pt>
                <c:pt idx="110">
                  <c:v>5.41</c:v>
                </c:pt>
                <c:pt idx="111">
                  <c:v>6.3739999999999997</c:v>
                </c:pt>
                <c:pt idx="112">
                  <c:v>5.9450000000000003</c:v>
                </c:pt>
                <c:pt idx="113">
                  <c:v>5.81</c:v>
                </c:pt>
                <c:pt idx="114">
                  <c:v>3.4079999999999999</c:v>
                </c:pt>
                <c:pt idx="115">
                  <c:v>6.3710000000000004</c:v>
                </c:pt>
                <c:pt idx="116">
                  <c:v>4.6310000000000002</c:v>
                </c:pt>
                <c:pt idx="117">
                  <c:v>5.3979999999999997</c:v>
                </c:pt>
                <c:pt idx="118">
                  <c:v>4.5709999999999997</c:v>
                </c:pt>
                <c:pt idx="119">
                  <c:v>6.343</c:v>
                </c:pt>
                <c:pt idx="120">
                  <c:v>6.173</c:v>
                </c:pt>
                <c:pt idx="121">
                  <c:v>5.9480000000000004</c:v>
                </c:pt>
                <c:pt idx="122">
                  <c:v>4.9820000000000002</c:v>
                </c:pt>
                <c:pt idx="123">
                  <c:v>4.7240000000000002</c:v>
                </c:pt>
                <c:pt idx="124">
                  <c:v>5.875</c:v>
                </c:pt>
                <c:pt idx="125">
                  <c:v>3.254</c:v>
                </c:pt>
                <c:pt idx="126">
                  <c:v>6.31</c:v>
                </c:pt>
                <c:pt idx="127">
                  <c:v>4.4710000000000001</c:v>
                </c:pt>
                <c:pt idx="128">
                  <c:v>7.3140000000000001</c:v>
                </c:pt>
                <c:pt idx="129">
                  <c:v>7.4870000000000001</c:v>
                </c:pt>
                <c:pt idx="130">
                  <c:v>3.4620000000000002</c:v>
                </c:pt>
                <c:pt idx="131">
                  <c:v>6.4409999999999998</c:v>
                </c:pt>
                <c:pt idx="132">
                  <c:v>5.1989999999999998</c:v>
                </c:pt>
                <c:pt idx="133">
                  <c:v>3.3029999999999999</c:v>
                </c:pt>
                <c:pt idx="134">
                  <c:v>6.0720000000000001</c:v>
                </c:pt>
                <c:pt idx="135">
                  <c:v>3.9990000000000001</c:v>
                </c:pt>
                <c:pt idx="136">
                  <c:v>6.1920000000000002</c:v>
                </c:pt>
                <c:pt idx="137">
                  <c:v>4.5919999999999996</c:v>
                </c:pt>
                <c:pt idx="138">
                  <c:v>5.4829999999999997</c:v>
                </c:pt>
                <c:pt idx="139">
                  <c:v>5.6360000000000001</c:v>
                </c:pt>
                <c:pt idx="140">
                  <c:v>4.1609999999999996</c:v>
                </c:pt>
                <c:pt idx="141">
                  <c:v>4.1029999999999998</c:v>
                </c:pt>
                <c:pt idx="142">
                  <c:v>6.774</c:v>
                </c:pt>
                <c:pt idx="143">
                  <c:v>7.19</c:v>
                </c:pt>
                <c:pt idx="144">
                  <c:v>6.8860000000000001</c:v>
                </c:pt>
                <c:pt idx="145">
                  <c:v>6.3789999999999996</c:v>
                </c:pt>
                <c:pt idx="146">
                  <c:v>6.0960000000000001</c:v>
                </c:pt>
                <c:pt idx="147">
                  <c:v>4.806</c:v>
                </c:pt>
                <c:pt idx="148">
                  <c:v>5.1029999999999998</c:v>
                </c:pt>
                <c:pt idx="149">
                  <c:v>3.355</c:v>
                </c:pt>
                <c:pt idx="150">
                  <c:v>4.3769999999999998</c:v>
                </c:pt>
                <c:pt idx="151">
                  <c:v>3.6920000000000002</c:v>
                </c:pt>
              </c:numCache>
            </c:numRef>
          </c:xVal>
          <c:yVal>
            <c:numRef>
              <c:f>Correlación!$C$2:$C$153</c:f>
              <c:numCache>
                <c:formatCode>General</c:formatCode>
                <c:ptCount val="152"/>
                <c:pt idx="0">
                  <c:v>3.2029999999999998</c:v>
                </c:pt>
                <c:pt idx="1">
                  <c:v>4.7190000000000003</c:v>
                </c:pt>
                <c:pt idx="2">
                  <c:v>5.2110000000000003</c:v>
                </c:pt>
                <c:pt idx="3">
                  <c:v>6.0860000000000003</c:v>
                </c:pt>
                <c:pt idx="4">
                  <c:v>4.5590000000000002</c:v>
                </c:pt>
                <c:pt idx="5">
                  <c:v>7.2279999999999998</c:v>
                </c:pt>
                <c:pt idx="6">
                  <c:v>7.2460000000000004</c:v>
                </c:pt>
                <c:pt idx="7">
                  <c:v>5.2080000000000002</c:v>
                </c:pt>
                <c:pt idx="8">
                  <c:v>6.1989999999999998</c:v>
                </c:pt>
                <c:pt idx="9">
                  <c:v>4.4560000000000004</c:v>
                </c:pt>
                <c:pt idx="10">
                  <c:v>5.3230000000000004</c:v>
                </c:pt>
                <c:pt idx="11">
                  <c:v>6.923</c:v>
                </c:pt>
                <c:pt idx="12">
                  <c:v>4.883</c:v>
                </c:pt>
                <c:pt idx="13">
                  <c:v>5.0819999999999999</c:v>
                </c:pt>
                <c:pt idx="14">
                  <c:v>5.7789999999999999</c:v>
                </c:pt>
                <c:pt idx="15">
                  <c:v>5.3860000000000001</c:v>
                </c:pt>
                <c:pt idx="16">
                  <c:v>3.488</c:v>
                </c:pt>
                <c:pt idx="17">
                  <c:v>6.3</c:v>
                </c:pt>
                <c:pt idx="18">
                  <c:v>5.0110000000000001</c:v>
                </c:pt>
                <c:pt idx="19">
                  <c:v>4.5869999999999997</c:v>
                </c:pt>
                <c:pt idx="20">
                  <c:v>3.7749999999999999</c:v>
                </c:pt>
                <c:pt idx="21">
                  <c:v>4.7</c:v>
                </c:pt>
                <c:pt idx="22">
                  <c:v>5.0439999999999996</c:v>
                </c:pt>
                <c:pt idx="23">
                  <c:v>7.2779999999999996</c:v>
                </c:pt>
                <c:pt idx="24">
                  <c:v>3.0830000000000002</c:v>
                </c:pt>
                <c:pt idx="25">
                  <c:v>4.3499999999999996</c:v>
                </c:pt>
                <c:pt idx="26">
                  <c:v>6.444</c:v>
                </c:pt>
                <c:pt idx="27">
                  <c:v>5.1909999999999998</c:v>
                </c:pt>
                <c:pt idx="28">
                  <c:v>6.125</c:v>
                </c:pt>
                <c:pt idx="29">
                  <c:v>4.8120000000000003</c:v>
                </c:pt>
                <c:pt idx="30">
                  <c:v>4.4180000000000001</c:v>
                </c:pt>
                <c:pt idx="31">
                  <c:v>7.1669999999999998</c:v>
                </c:pt>
                <c:pt idx="32">
                  <c:v>5.4320000000000004</c:v>
                </c:pt>
                <c:pt idx="33">
                  <c:v>6.0460000000000003</c:v>
                </c:pt>
                <c:pt idx="34">
                  <c:v>6.8520000000000003</c:v>
                </c:pt>
                <c:pt idx="35">
                  <c:v>7.6</c:v>
                </c:pt>
                <c:pt idx="36">
                  <c:v>5.4249999999999998</c:v>
                </c:pt>
                <c:pt idx="37">
                  <c:v>6.0279999999999996</c:v>
                </c:pt>
                <c:pt idx="38">
                  <c:v>4.1660000000000004</c:v>
                </c:pt>
                <c:pt idx="39">
                  <c:v>6.2530000000000001</c:v>
                </c:pt>
                <c:pt idx="40">
                  <c:v>5.8929999999999998</c:v>
                </c:pt>
                <c:pt idx="41">
                  <c:v>4.2859999999999996</c:v>
                </c:pt>
                <c:pt idx="42">
                  <c:v>7.7690000000000001</c:v>
                </c:pt>
                <c:pt idx="43">
                  <c:v>6.5919999999999996</c:v>
                </c:pt>
                <c:pt idx="44">
                  <c:v>4.7990000000000004</c:v>
                </c:pt>
                <c:pt idx="45">
                  <c:v>4.5190000000000001</c:v>
                </c:pt>
                <c:pt idx="46">
                  <c:v>6.9850000000000003</c:v>
                </c:pt>
                <c:pt idx="47">
                  <c:v>4.9960000000000004</c:v>
                </c:pt>
                <c:pt idx="48">
                  <c:v>5.2869999999999999</c:v>
                </c:pt>
                <c:pt idx="49">
                  <c:v>6.4359999999999999</c:v>
                </c:pt>
                <c:pt idx="50">
                  <c:v>4.5339999999999998</c:v>
                </c:pt>
                <c:pt idx="51">
                  <c:v>3.597</c:v>
                </c:pt>
                <c:pt idx="52">
                  <c:v>5.86</c:v>
                </c:pt>
                <c:pt idx="53">
                  <c:v>5.43</c:v>
                </c:pt>
                <c:pt idx="54">
                  <c:v>5.758</c:v>
                </c:pt>
                <c:pt idx="55">
                  <c:v>7.4939999999999998</c:v>
                </c:pt>
                <c:pt idx="56">
                  <c:v>4.0149999999999997</c:v>
                </c:pt>
                <c:pt idx="57">
                  <c:v>5.1920000000000002</c:v>
                </c:pt>
                <c:pt idx="58">
                  <c:v>4.548</c:v>
                </c:pt>
                <c:pt idx="59">
                  <c:v>4.4370000000000003</c:v>
                </c:pt>
                <c:pt idx="60">
                  <c:v>7.0209999999999999</c:v>
                </c:pt>
                <c:pt idx="61">
                  <c:v>7.1390000000000002</c:v>
                </c:pt>
                <c:pt idx="62">
                  <c:v>6.2229999999999999</c:v>
                </c:pt>
                <c:pt idx="63">
                  <c:v>4.944</c:v>
                </c:pt>
                <c:pt idx="64">
                  <c:v>5.89</c:v>
                </c:pt>
                <c:pt idx="65">
                  <c:v>5.8860000000000001</c:v>
                </c:pt>
                <c:pt idx="66">
                  <c:v>4.9059999999999997</c:v>
                </c:pt>
                <c:pt idx="67">
                  <c:v>5.8090000000000002</c:v>
                </c:pt>
                <c:pt idx="68">
                  <c:v>4.5090000000000003</c:v>
                </c:pt>
                <c:pt idx="69">
                  <c:v>6.1</c:v>
                </c:pt>
                <c:pt idx="70">
                  <c:v>6.0209999999999999</c:v>
                </c:pt>
                <c:pt idx="71">
                  <c:v>5.2610000000000001</c:v>
                </c:pt>
                <c:pt idx="72">
                  <c:v>4.7960000000000003</c:v>
                </c:pt>
                <c:pt idx="73">
                  <c:v>5.94</c:v>
                </c:pt>
                <c:pt idx="74">
                  <c:v>5.1970000000000001</c:v>
                </c:pt>
                <c:pt idx="75">
                  <c:v>3.802</c:v>
                </c:pt>
                <c:pt idx="76">
                  <c:v>3.9750000000000001</c:v>
                </c:pt>
                <c:pt idx="77">
                  <c:v>5.5250000000000004</c:v>
                </c:pt>
                <c:pt idx="78">
                  <c:v>6.149</c:v>
                </c:pt>
                <c:pt idx="79">
                  <c:v>7.09</c:v>
                </c:pt>
                <c:pt idx="80">
                  <c:v>3.9329999999999998</c:v>
                </c:pt>
                <c:pt idx="81">
                  <c:v>3.41</c:v>
                </c:pt>
                <c:pt idx="82">
                  <c:v>5.3390000000000004</c:v>
                </c:pt>
                <c:pt idx="83">
                  <c:v>4.3899999999999997</c:v>
                </c:pt>
                <c:pt idx="84">
                  <c:v>6.726</c:v>
                </c:pt>
                <c:pt idx="85">
                  <c:v>4.49</c:v>
                </c:pt>
                <c:pt idx="86">
                  <c:v>5.8879999999999999</c:v>
                </c:pt>
                <c:pt idx="87">
                  <c:v>6.5949999999999998</c:v>
                </c:pt>
                <c:pt idx="88">
                  <c:v>5.5289999999999999</c:v>
                </c:pt>
                <c:pt idx="89">
                  <c:v>5.2850000000000001</c:v>
                </c:pt>
                <c:pt idx="90">
                  <c:v>5.5229999999999997</c:v>
                </c:pt>
                <c:pt idx="91">
                  <c:v>5.2080000000000002</c:v>
                </c:pt>
                <c:pt idx="92">
                  <c:v>4.4660000000000002</c:v>
                </c:pt>
                <c:pt idx="93">
                  <c:v>4.3600000000000003</c:v>
                </c:pt>
                <c:pt idx="94">
                  <c:v>4.6390000000000002</c:v>
                </c:pt>
                <c:pt idx="95">
                  <c:v>4.9130000000000003</c:v>
                </c:pt>
                <c:pt idx="96">
                  <c:v>7.4880000000000004</c:v>
                </c:pt>
                <c:pt idx="97">
                  <c:v>7.3070000000000004</c:v>
                </c:pt>
                <c:pt idx="98">
                  <c:v>6.1050000000000004</c:v>
                </c:pt>
                <c:pt idx="99">
                  <c:v>4.6280000000000001</c:v>
                </c:pt>
                <c:pt idx="100">
                  <c:v>5.2649999999999997</c:v>
                </c:pt>
                <c:pt idx="101">
                  <c:v>5.718</c:v>
                </c:pt>
                <c:pt idx="102">
                  <c:v>7.5540000000000003</c:v>
                </c:pt>
                <c:pt idx="103">
                  <c:v>5.6529999999999996</c:v>
                </c:pt>
                <c:pt idx="104">
                  <c:v>4.6959999999999997</c:v>
                </c:pt>
                <c:pt idx="105">
                  <c:v>6.3209999999999997</c:v>
                </c:pt>
                <c:pt idx="106">
                  <c:v>5.7430000000000003</c:v>
                </c:pt>
                <c:pt idx="107">
                  <c:v>5.6970000000000001</c:v>
                </c:pt>
                <c:pt idx="108">
                  <c:v>5.6310000000000002</c:v>
                </c:pt>
                <c:pt idx="109">
                  <c:v>6.1820000000000004</c:v>
                </c:pt>
                <c:pt idx="110">
                  <c:v>5.6929999999999996</c:v>
                </c:pt>
                <c:pt idx="111">
                  <c:v>6.3739999999999997</c:v>
                </c:pt>
                <c:pt idx="112">
                  <c:v>6.07</c:v>
                </c:pt>
                <c:pt idx="113">
                  <c:v>5.6479999999999997</c:v>
                </c:pt>
                <c:pt idx="114">
                  <c:v>3.3340000000000001</c:v>
                </c:pt>
                <c:pt idx="115">
                  <c:v>6.375</c:v>
                </c:pt>
                <c:pt idx="116">
                  <c:v>4.681</c:v>
                </c:pt>
                <c:pt idx="117">
                  <c:v>5.6029999999999998</c:v>
                </c:pt>
                <c:pt idx="118">
                  <c:v>4.3739999999999997</c:v>
                </c:pt>
                <c:pt idx="119">
                  <c:v>6.2619999999999996</c:v>
                </c:pt>
                <c:pt idx="120">
                  <c:v>6.1980000000000004</c:v>
                </c:pt>
                <c:pt idx="121">
                  <c:v>6.1180000000000003</c:v>
                </c:pt>
                <c:pt idx="122">
                  <c:v>4.6680000000000001</c:v>
                </c:pt>
                <c:pt idx="123">
                  <c:v>4.7220000000000004</c:v>
                </c:pt>
                <c:pt idx="124">
                  <c:v>5.8949999999999996</c:v>
                </c:pt>
                <c:pt idx="125">
                  <c:v>2.8530000000000002</c:v>
                </c:pt>
                <c:pt idx="126">
                  <c:v>6.3540000000000001</c:v>
                </c:pt>
                <c:pt idx="127">
                  <c:v>4.3659999999999997</c:v>
                </c:pt>
                <c:pt idx="128">
                  <c:v>7.343</c:v>
                </c:pt>
                <c:pt idx="129">
                  <c:v>7.48</c:v>
                </c:pt>
                <c:pt idx="130">
                  <c:v>3.4620000000000002</c:v>
                </c:pt>
                <c:pt idx="131">
                  <c:v>6.4459999999999997</c:v>
                </c:pt>
                <c:pt idx="132">
                  <c:v>5.4669999999999996</c:v>
                </c:pt>
                <c:pt idx="133">
                  <c:v>3.2309999999999999</c:v>
                </c:pt>
                <c:pt idx="134">
                  <c:v>6.008</c:v>
                </c:pt>
                <c:pt idx="135">
                  <c:v>4.085</c:v>
                </c:pt>
                <c:pt idx="136">
                  <c:v>6.1920000000000002</c:v>
                </c:pt>
                <c:pt idx="137">
                  <c:v>4.4610000000000003</c:v>
                </c:pt>
                <c:pt idx="138">
                  <c:v>5.3730000000000002</c:v>
                </c:pt>
                <c:pt idx="139">
                  <c:v>5.2469999999999999</c:v>
                </c:pt>
                <c:pt idx="140">
                  <c:v>4.1890000000000001</c:v>
                </c:pt>
                <c:pt idx="141">
                  <c:v>4.3319999999999999</c:v>
                </c:pt>
                <c:pt idx="142">
                  <c:v>6.8250000000000002</c:v>
                </c:pt>
                <c:pt idx="143">
                  <c:v>7.0540000000000003</c:v>
                </c:pt>
                <c:pt idx="144">
                  <c:v>6.8920000000000003</c:v>
                </c:pt>
                <c:pt idx="145">
                  <c:v>6.2930000000000001</c:v>
                </c:pt>
                <c:pt idx="146">
                  <c:v>6.1740000000000004</c:v>
                </c:pt>
                <c:pt idx="147">
                  <c:v>4.7069999999999999</c:v>
                </c:pt>
                <c:pt idx="148">
                  <c:v>5.1749999999999998</c:v>
                </c:pt>
                <c:pt idx="149">
                  <c:v>3.38</c:v>
                </c:pt>
                <c:pt idx="150">
                  <c:v>4.1070000000000002</c:v>
                </c:pt>
                <c:pt idx="151">
                  <c:v>3.6629999999999998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8D-4334-830F-6A0046FE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10347"/>
        <c:axId val="312489310"/>
      </c:scatterChart>
      <c:valAx>
        <c:axId val="270210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2018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489310"/>
        <c:crosses val="autoZero"/>
        <c:crossBetween val="midCat"/>
      </c:valAx>
      <c:valAx>
        <c:axId val="312489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2019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02103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371475</xdr:colOff>
      <xdr:row>12</xdr:row>
      <xdr:rowOff>76200</xdr:rowOff>
    </xdr:from>
    <xdr:ext cx="3600450" cy="2209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809625</xdr:colOff>
      <xdr:row>12</xdr:row>
      <xdr:rowOff>76200</xdr:rowOff>
    </xdr:from>
    <xdr:ext cx="3600450" cy="22098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371475</xdr:colOff>
      <xdr:row>25</xdr:row>
      <xdr:rowOff>76200</xdr:rowOff>
    </xdr:from>
    <xdr:ext cx="3600450" cy="220980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809625</xdr:colOff>
      <xdr:row>25</xdr:row>
      <xdr:rowOff>76200</xdr:rowOff>
    </xdr:from>
    <xdr:ext cx="3600450" cy="22098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</xdr:colOff>
      <xdr:row>0</xdr:row>
      <xdr:rowOff>76200</xdr:rowOff>
    </xdr:from>
    <xdr:ext cx="5715000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104775</xdr:colOff>
      <xdr:row>23</xdr:row>
      <xdr:rowOff>142875</xdr:rowOff>
    </xdr:from>
    <xdr:ext cx="5715000" cy="35337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3</xdr:row>
      <xdr:rowOff>142875</xdr:rowOff>
    </xdr:from>
    <xdr:ext cx="4514850" cy="279082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8FD73-7C87-4638-8DB1-649A53B024A5}" name="Table1" displayName="Table1" ref="A1:J313" totalsRowShown="0" headerRowDxfId="0" dataDxfId="1">
  <autoFilter ref="A1:J313" xr:uid="{FAA8FD73-7C87-4638-8DB1-649A53B024A5}"/>
  <tableColumns count="10">
    <tableColumn id="1" xr3:uid="{7408DC33-3D20-405B-ABD2-FD7A63542987}" name="Clasificación general" dataDxfId="11"/>
    <tableColumn id="2" xr3:uid="{21319ECE-00E0-45AF-9329-F6F94D3465A5}" name="País o Región" dataDxfId="10"/>
    <tableColumn id="3" xr3:uid="{F06600BB-950D-4616-B9E9-0A4ACD137A24}" name="Año" dataDxfId="9"/>
    <tableColumn id="4" xr3:uid="{62496BA1-471B-42E1-94BE-37320ECFC03C}" name="Puntaje" dataDxfId="8"/>
    <tableColumn id="5" xr3:uid="{740894DD-F431-4EB5-9C81-B7E09C98934A}" name="PIB per cápita" dataDxfId="7"/>
    <tableColumn id="6" xr3:uid="{FBE7FBCF-B348-45ED-A663-A4CD38FE3A4B}" name="Apoyo social" dataDxfId="6"/>
    <tableColumn id="7" xr3:uid="{3697CD3F-FFBB-4582-9CFA-DBEF9E512F35}" name="Esperanza de vida saludable" dataDxfId="5"/>
    <tableColumn id="8" xr3:uid="{76CDC7D2-E4FE-4DEB-9558-79345F843280}" name="Libertad para tomar decisiones en la vida" dataDxfId="4"/>
    <tableColumn id="9" xr3:uid="{B033AD8C-D0B8-42C2-A8FD-A30A270A63B0}" name="Generosidad" dataDxfId="3"/>
    <tableColumn id="10" xr3:uid="{5FEBF52F-1A3A-4D06-B950-6F72D1AA31D9}" name="Percepciones de corrupció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sqref="A1:J313"/>
    </sheetView>
  </sheetViews>
  <sheetFormatPr defaultColWidth="12.6640625" defaultRowHeight="15" customHeight="1" x14ac:dyDescent="0.25"/>
  <cols>
    <col min="1" max="1" width="20.77734375" customWidth="1"/>
    <col min="2" max="2" width="18.33203125" customWidth="1"/>
    <col min="3" max="3" width="7" customWidth="1"/>
    <col min="4" max="4" width="9.44140625" customWidth="1"/>
    <col min="5" max="5" width="15.44140625" customWidth="1"/>
    <col min="6" max="6" width="14.88671875" customWidth="1"/>
    <col min="7" max="7" width="27.6640625" customWidth="1"/>
    <col min="8" max="8" width="38.77734375" customWidth="1"/>
    <col min="9" max="9" width="14" customWidth="1"/>
    <col min="10" max="10" width="27.44140625" customWidth="1"/>
    <col min="11" max="26" width="11.44140625" customWidth="1"/>
  </cols>
  <sheetData>
    <row r="1" spans="1:10" ht="12.7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</row>
    <row r="2" spans="1:10" ht="12.75" customHeight="1" x14ac:dyDescent="0.25">
      <c r="A2" s="24">
        <v>1</v>
      </c>
      <c r="B2" s="24" t="s">
        <v>10</v>
      </c>
      <c r="C2" s="24">
        <v>2019</v>
      </c>
      <c r="D2" s="24">
        <v>7.7690000000000001</v>
      </c>
      <c r="E2" s="24">
        <v>1.34</v>
      </c>
      <c r="F2" s="24">
        <v>1.587</v>
      </c>
      <c r="G2" s="24">
        <v>0.98599999999999999</v>
      </c>
      <c r="H2" s="24">
        <v>0.59599999999999997</v>
      </c>
      <c r="I2" s="24">
        <v>0.153</v>
      </c>
      <c r="J2" s="24">
        <v>0.39300000000000002</v>
      </c>
    </row>
    <row r="3" spans="1:10" ht="12.75" customHeight="1" x14ac:dyDescent="0.25">
      <c r="A3" s="24">
        <v>1</v>
      </c>
      <c r="B3" s="24" t="s">
        <v>10</v>
      </c>
      <c r="C3" s="24">
        <v>2018</v>
      </c>
      <c r="D3" s="24">
        <v>7.6319999999999997</v>
      </c>
      <c r="E3" s="24">
        <v>1.3049999999999999</v>
      </c>
      <c r="F3" s="24">
        <v>1.5920000000000001</v>
      </c>
      <c r="G3" s="24">
        <v>0.874</v>
      </c>
      <c r="H3" s="24">
        <v>0.68100000000000005</v>
      </c>
      <c r="I3" s="24">
        <v>0.20200000000000001</v>
      </c>
      <c r="J3" s="24">
        <v>0.39300000000000002</v>
      </c>
    </row>
    <row r="4" spans="1:10" ht="12.75" customHeight="1" x14ac:dyDescent="0.25">
      <c r="A4" s="24">
        <v>2</v>
      </c>
      <c r="B4" s="24" t="s">
        <v>11</v>
      </c>
      <c r="C4" s="24">
        <v>2019</v>
      </c>
      <c r="D4" s="24">
        <v>7.6</v>
      </c>
      <c r="E4" s="24">
        <v>1.383</v>
      </c>
      <c r="F4" s="24">
        <v>1.573</v>
      </c>
      <c r="G4" s="24">
        <v>0.996</v>
      </c>
      <c r="H4" s="24">
        <v>0.59199999999999997</v>
      </c>
      <c r="I4" s="24">
        <v>0.252</v>
      </c>
      <c r="J4" s="24">
        <v>0.41</v>
      </c>
    </row>
    <row r="5" spans="1:10" ht="12.75" customHeight="1" x14ac:dyDescent="0.25">
      <c r="A5" s="24">
        <v>2</v>
      </c>
      <c r="B5" s="24" t="s">
        <v>12</v>
      </c>
      <c r="C5" s="24">
        <v>2018</v>
      </c>
      <c r="D5" s="24">
        <v>7.5940000000000003</v>
      </c>
      <c r="E5" s="24">
        <v>1.456</v>
      </c>
      <c r="F5" s="24">
        <v>1.5820000000000001</v>
      </c>
      <c r="G5" s="24">
        <v>0.86099999999999999</v>
      </c>
      <c r="H5" s="24">
        <v>0.68600000000000005</v>
      </c>
      <c r="I5" s="24">
        <v>0.28599999999999998</v>
      </c>
      <c r="J5" s="24">
        <v>0.34</v>
      </c>
    </row>
    <row r="6" spans="1:10" ht="12.75" customHeight="1" x14ac:dyDescent="0.25">
      <c r="A6" s="24">
        <v>3</v>
      </c>
      <c r="B6" s="24" t="s">
        <v>11</v>
      </c>
      <c r="C6" s="24">
        <v>2018</v>
      </c>
      <c r="D6" s="24">
        <v>7.5549999999999997</v>
      </c>
      <c r="E6" s="24">
        <v>1.351</v>
      </c>
      <c r="F6" s="24">
        <v>1.59</v>
      </c>
      <c r="G6" s="24">
        <v>0.86799999999999999</v>
      </c>
      <c r="H6" s="24">
        <v>0.68300000000000005</v>
      </c>
      <c r="I6" s="24">
        <v>0.28399999999999997</v>
      </c>
      <c r="J6" s="24">
        <v>0.40799999999999997</v>
      </c>
    </row>
    <row r="7" spans="1:10" ht="12.75" customHeight="1" x14ac:dyDescent="0.25">
      <c r="A7" s="24">
        <v>3</v>
      </c>
      <c r="B7" s="24" t="s">
        <v>12</v>
      </c>
      <c r="C7" s="24">
        <v>2019</v>
      </c>
      <c r="D7" s="24">
        <v>7.5540000000000003</v>
      </c>
      <c r="E7" s="24">
        <v>1.488</v>
      </c>
      <c r="F7" s="24">
        <v>1.5820000000000001</v>
      </c>
      <c r="G7" s="24">
        <v>1.028</v>
      </c>
      <c r="H7" s="24">
        <v>0.60299999999999998</v>
      </c>
      <c r="I7" s="24">
        <v>0.27100000000000002</v>
      </c>
      <c r="J7" s="24">
        <v>0.34100000000000003</v>
      </c>
    </row>
    <row r="8" spans="1:10" ht="12.75" customHeight="1" x14ac:dyDescent="0.25">
      <c r="A8" s="24">
        <v>4</v>
      </c>
      <c r="B8" s="24" t="s">
        <v>13</v>
      </c>
      <c r="C8" s="24">
        <v>2019</v>
      </c>
      <c r="D8" s="24">
        <v>7.4939999999999998</v>
      </c>
      <c r="E8" s="24">
        <v>1.38</v>
      </c>
      <c r="F8" s="24">
        <v>1.6240000000000001</v>
      </c>
      <c r="G8" s="24">
        <v>1.026</v>
      </c>
      <c r="H8" s="24">
        <v>0.59099999999999997</v>
      </c>
      <c r="I8" s="24">
        <v>0.35399999999999998</v>
      </c>
      <c r="J8" s="24">
        <v>0.11799999999999999</v>
      </c>
    </row>
    <row r="9" spans="1:10" ht="12.75" customHeight="1" x14ac:dyDescent="0.25">
      <c r="A9" s="24">
        <v>4</v>
      </c>
      <c r="B9" s="24" t="s">
        <v>13</v>
      </c>
      <c r="C9" s="24">
        <v>2018</v>
      </c>
      <c r="D9" s="24">
        <v>7.4950000000000001</v>
      </c>
      <c r="E9" s="24">
        <v>1.343</v>
      </c>
      <c r="F9" s="24">
        <v>1.6439999999999999</v>
      </c>
      <c r="G9" s="24">
        <v>0.91400000000000003</v>
      </c>
      <c r="H9" s="24">
        <v>0.67700000000000005</v>
      </c>
      <c r="I9" s="24">
        <v>0.35299999999999998</v>
      </c>
      <c r="J9" s="24">
        <v>0.13800000000000001</v>
      </c>
    </row>
    <row r="10" spans="1:10" ht="12.75" customHeight="1" x14ac:dyDescent="0.25">
      <c r="A10" s="24">
        <v>5</v>
      </c>
      <c r="B10" s="24" t="s">
        <v>14</v>
      </c>
      <c r="C10" s="24">
        <v>2019</v>
      </c>
      <c r="D10" s="24">
        <v>7.4880000000000004</v>
      </c>
      <c r="E10" s="24">
        <v>1.3959999999999999</v>
      </c>
      <c r="F10" s="24">
        <v>1.522</v>
      </c>
      <c r="G10" s="24">
        <v>0.999</v>
      </c>
      <c r="H10" s="24">
        <v>0.55700000000000005</v>
      </c>
      <c r="I10" s="24">
        <v>0.32200000000000001</v>
      </c>
      <c r="J10" s="24">
        <v>0.29799999999999999</v>
      </c>
    </row>
    <row r="11" spans="1:10" ht="12.75" customHeight="1" x14ac:dyDescent="0.25">
      <c r="A11" s="24">
        <v>5</v>
      </c>
      <c r="B11" s="24" t="s">
        <v>15</v>
      </c>
      <c r="C11" s="24">
        <v>2018</v>
      </c>
      <c r="D11" s="24">
        <v>7.4870000000000001</v>
      </c>
      <c r="E11" s="24">
        <v>1.42</v>
      </c>
      <c r="F11" s="24">
        <v>1.5489999999999999</v>
      </c>
      <c r="G11" s="24">
        <v>0.92700000000000005</v>
      </c>
      <c r="H11" s="24">
        <v>0.66</v>
      </c>
      <c r="I11" s="24">
        <v>0.25600000000000001</v>
      </c>
      <c r="J11" s="24">
        <v>0.35699999999999998</v>
      </c>
    </row>
    <row r="12" spans="1:10" ht="12.75" customHeight="1" x14ac:dyDescent="0.25">
      <c r="A12" s="24">
        <v>6</v>
      </c>
      <c r="B12" s="24" t="s">
        <v>14</v>
      </c>
      <c r="C12" s="24">
        <v>2018</v>
      </c>
      <c r="D12" s="24">
        <v>7.4409999999999998</v>
      </c>
      <c r="E12" s="24">
        <v>1.361</v>
      </c>
      <c r="F12" s="24">
        <v>1.488</v>
      </c>
      <c r="G12" s="24">
        <v>0.878</v>
      </c>
      <c r="H12" s="24">
        <v>0.63800000000000001</v>
      </c>
      <c r="I12" s="24">
        <v>0.33300000000000002</v>
      </c>
      <c r="J12" s="24">
        <v>0.29499999999999998</v>
      </c>
    </row>
    <row r="13" spans="1:10" ht="12.75" customHeight="1" x14ac:dyDescent="0.25">
      <c r="A13" s="24">
        <v>6</v>
      </c>
      <c r="B13" s="24" t="s">
        <v>15</v>
      </c>
      <c r="C13" s="24">
        <v>2019</v>
      </c>
      <c r="D13" s="24">
        <v>7.48</v>
      </c>
      <c r="E13" s="24">
        <v>1.452</v>
      </c>
      <c r="F13" s="24">
        <v>1.526</v>
      </c>
      <c r="G13" s="24">
        <v>1.052</v>
      </c>
      <c r="H13" s="24">
        <v>0.57199999999999995</v>
      </c>
      <c r="I13" s="24">
        <v>0.26300000000000001</v>
      </c>
      <c r="J13" s="24">
        <v>0.34300000000000003</v>
      </c>
    </row>
    <row r="14" spans="1:10" ht="12.75" customHeight="1" x14ac:dyDescent="0.25">
      <c r="A14" s="24">
        <v>7</v>
      </c>
      <c r="B14" s="24" t="s">
        <v>16</v>
      </c>
      <c r="C14" s="24">
        <v>2018</v>
      </c>
      <c r="D14" s="24">
        <v>7.3280000000000003</v>
      </c>
      <c r="E14" s="24">
        <v>1.33</v>
      </c>
      <c r="F14" s="24">
        <v>1.532</v>
      </c>
      <c r="G14" s="24">
        <v>0.89600000000000002</v>
      </c>
      <c r="H14" s="24">
        <v>0.65300000000000002</v>
      </c>
      <c r="I14" s="24">
        <v>0.32100000000000001</v>
      </c>
      <c r="J14" s="24">
        <v>0.29099999999999998</v>
      </c>
    </row>
    <row r="15" spans="1:10" ht="12.75" customHeight="1" x14ac:dyDescent="0.25">
      <c r="A15" s="24">
        <v>7</v>
      </c>
      <c r="B15" s="24" t="s">
        <v>17</v>
      </c>
      <c r="C15" s="24">
        <v>2019</v>
      </c>
      <c r="D15" s="24">
        <v>7.343</v>
      </c>
      <c r="E15" s="24">
        <v>1.387</v>
      </c>
      <c r="F15" s="24">
        <v>1.4870000000000001</v>
      </c>
      <c r="G15" s="24">
        <v>1.0089999999999999</v>
      </c>
      <c r="H15" s="24">
        <v>0.57399999999999995</v>
      </c>
      <c r="I15" s="24">
        <v>0.26700000000000002</v>
      </c>
      <c r="J15" s="24">
        <v>0.373</v>
      </c>
    </row>
    <row r="16" spans="1:10" ht="12.75" customHeight="1" x14ac:dyDescent="0.25">
      <c r="A16" s="24">
        <v>8</v>
      </c>
      <c r="B16" s="24" t="s">
        <v>18</v>
      </c>
      <c r="C16" s="24">
        <v>2019</v>
      </c>
      <c r="D16" s="24">
        <v>7.3070000000000004</v>
      </c>
      <c r="E16" s="24">
        <v>1.3029999999999999</v>
      </c>
      <c r="F16" s="24">
        <v>1.5569999999999999</v>
      </c>
      <c r="G16" s="24">
        <v>1.026</v>
      </c>
      <c r="H16" s="24">
        <v>0.58499999999999996</v>
      </c>
      <c r="I16" s="24">
        <v>0.33</v>
      </c>
      <c r="J16" s="24">
        <v>0.38</v>
      </c>
    </row>
    <row r="17" spans="1:10" ht="12.75" customHeight="1" x14ac:dyDescent="0.25">
      <c r="A17" s="24">
        <v>8</v>
      </c>
      <c r="B17" s="24" t="s">
        <v>18</v>
      </c>
      <c r="C17" s="24">
        <v>2018</v>
      </c>
      <c r="D17" s="24">
        <v>7.3239999999999998</v>
      </c>
      <c r="E17" s="24">
        <v>1.268</v>
      </c>
      <c r="F17" s="24">
        <v>1.601</v>
      </c>
      <c r="G17" s="24">
        <v>0.876</v>
      </c>
      <c r="H17" s="24">
        <v>0.66900000000000004</v>
      </c>
      <c r="I17" s="24">
        <v>0.36499999999999999</v>
      </c>
      <c r="J17" s="24">
        <v>0.38900000000000001</v>
      </c>
    </row>
    <row r="18" spans="1:10" ht="12.75" customHeight="1" x14ac:dyDescent="0.25">
      <c r="A18" s="24">
        <v>9</v>
      </c>
      <c r="B18" s="24" t="s">
        <v>16</v>
      </c>
      <c r="C18" s="24">
        <v>2019</v>
      </c>
      <c r="D18" s="24">
        <v>7.2779999999999996</v>
      </c>
      <c r="E18" s="24">
        <v>1.365</v>
      </c>
      <c r="F18" s="24">
        <v>1.5049999999999999</v>
      </c>
      <c r="G18" s="24">
        <v>1.0389999999999999</v>
      </c>
      <c r="H18" s="24">
        <v>0.58399999999999996</v>
      </c>
      <c r="I18" s="24">
        <v>0.28499999999999998</v>
      </c>
      <c r="J18" s="24">
        <v>0.308</v>
      </c>
    </row>
    <row r="19" spans="1:10" ht="12.75" customHeight="1" x14ac:dyDescent="0.25">
      <c r="A19" s="24">
        <v>9</v>
      </c>
      <c r="B19" s="24" t="s">
        <v>17</v>
      </c>
      <c r="C19" s="24">
        <v>2018</v>
      </c>
      <c r="D19" s="24">
        <v>7.3140000000000001</v>
      </c>
      <c r="E19" s="24">
        <v>1.355</v>
      </c>
      <c r="F19" s="24">
        <v>1.5009999999999999</v>
      </c>
      <c r="G19" s="24">
        <v>0.91300000000000003</v>
      </c>
      <c r="H19" s="24">
        <v>0.65900000000000003</v>
      </c>
      <c r="I19" s="24">
        <v>0.28499999999999998</v>
      </c>
      <c r="J19" s="24">
        <v>0.38300000000000001</v>
      </c>
    </row>
    <row r="20" spans="1:10" ht="12.75" customHeight="1" x14ac:dyDescent="0.25">
      <c r="A20" s="24">
        <v>10</v>
      </c>
      <c r="B20" s="24" t="s">
        <v>19</v>
      </c>
      <c r="C20" s="24">
        <v>2018</v>
      </c>
      <c r="D20" s="24">
        <v>7.2720000000000002</v>
      </c>
      <c r="E20" s="24">
        <v>1.34</v>
      </c>
      <c r="F20" s="24">
        <v>1.573</v>
      </c>
      <c r="G20" s="24">
        <v>0.91</v>
      </c>
      <c r="H20" s="24">
        <v>0.64700000000000002</v>
      </c>
      <c r="I20" s="24">
        <v>0.36099999999999999</v>
      </c>
      <c r="J20" s="24">
        <v>0.30199999999999999</v>
      </c>
    </row>
    <row r="21" spans="1:10" ht="12.75" customHeight="1" x14ac:dyDescent="0.25">
      <c r="A21" s="24">
        <v>10</v>
      </c>
      <c r="B21" s="24" t="s">
        <v>20</v>
      </c>
      <c r="C21" s="24">
        <v>2019</v>
      </c>
      <c r="D21" s="24">
        <v>7.2460000000000004</v>
      </c>
      <c r="E21" s="24">
        <v>1.3759999999999999</v>
      </c>
      <c r="F21" s="24">
        <v>1.4750000000000001</v>
      </c>
      <c r="G21" s="24">
        <v>1.016</v>
      </c>
      <c r="H21" s="24">
        <v>0.53200000000000003</v>
      </c>
      <c r="I21" s="24">
        <v>0.24399999999999999</v>
      </c>
      <c r="J21" s="24">
        <v>0.22600000000000001</v>
      </c>
    </row>
    <row r="22" spans="1:10" ht="12.75" customHeight="1" x14ac:dyDescent="0.25">
      <c r="A22" s="24">
        <v>11</v>
      </c>
      <c r="B22" s="24" t="s">
        <v>19</v>
      </c>
      <c r="C22" s="24">
        <v>2019</v>
      </c>
      <c r="D22" s="24">
        <v>7.2279999999999998</v>
      </c>
      <c r="E22" s="24">
        <v>1.3720000000000001</v>
      </c>
      <c r="F22" s="24">
        <v>1.548</v>
      </c>
      <c r="G22" s="24">
        <v>1.036</v>
      </c>
      <c r="H22" s="24">
        <v>0.55700000000000005</v>
      </c>
      <c r="I22" s="24">
        <v>0.33200000000000002</v>
      </c>
      <c r="J22" s="24">
        <v>0.28999999999999998</v>
      </c>
    </row>
    <row r="23" spans="1:10" ht="12.75" customHeight="1" x14ac:dyDescent="0.25">
      <c r="A23" s="24">
        <v>11</v>
      </c>
      <c r="B23" s="24" t="s">
        <v>21</v>
      </c>
      <c r="C23" s="24">
        <v>2018</v>
      </c>
      <c r="D23" s="24">
        <v>7.19</v>
      </c>
      <c r="E23" s="24">
        <v>1.244</v>
      </c>
      <c r="F23" s="24">
        <v>1.4330000000000001</v>
      </c>
      <c r="G23" s="24">
        <v>0.88800000000000001</v>
      </c>
      <c r="H23" s="24">
        <v>0.46400000000000002</v>
      </c>
      <c r="I23" s="24">
        <v>0.26200000000000001</v>
      </c>
      <c r="J23" s="24">
        <v>8.2000000000000003E-2</v>
      </c>
    </row>
    <row r="24" spans="1:10" ht="12.75" customHeight="1" x14ac:dyDescent="0.25">
      <c r="A24" s="24">
        <v>12</v>
      </c>
      <c r="B24" s="24" t="s">
        <v>20</v>
      </c>
      <c r="C24" s="24">
        <v>2018</v>
      </c>
      <c r="D24" s="24">
        <v>7.1390000000000002</v>
      </c>
      <c r="E24" s="24">
        <v>1.341</v>
      </c>
      <c r="F24" s="24">
        <v>1.504</v>
      </c>
      <c r="G24" s="24">
        <v>0.89100000000000001</v>
      </c>
      <c r="H24" s="24">
        <v>0.61699999999999999</v>
      </c>
      <c r="I24" s="24">
        <v>0.24199999999999999</v>
      </c>
      <c r="J24" s="24">
        <v>0.224</v>
      </c>
    </row>
    <row r="25" spans="1:10" ht="12.75" customHeight="1" x14ac:dyDescent="0.25">
      <c r="A25" s="24">
        <v>12</v>
      </c>
      <c r="B25" s="24" t="s">
        <v>22</v>
      </c>
      <c r="C25" s="24">
        <v>2019</v>
      </c>
      <c r="D25" s="24">
        <v>7.1669999999999998</v>
      </c>
      <c r="E25" s="24">
        <v>1.034</v>
      </c>
      <c r="F25" s="24">
        <v>1.4410000000000001</v>
      </c>
      <c r="G25" s="24">
        <v>0.96299999999999997</v>
      </c>
      <c r="H25" s="24">
        <v>0.55800000000000005</v>
      </c>
      <c r="I25" s="24">
        <v>0.14399999999999999</v>
      </c>
      <c r="J25" s="24">
        <v>9.2999999999999999E-2</v>
      </c>
    </row>
    <row r="26" spans="1:10" ht="12.75" customHeight="1" x14ac:dyDescent="0.25">
      <c r="A26" s="24">
        <v>13</v>
      </c>
      <c r="B26" s="24" t="s">
        <v>22</v>
      </c>
      <c r="C26" s="24">
        <v>2018</v>
      </c>
      <c r="D26" s="24">
        <v>7.0720000000000001</v>
      </c>
      <c r="E26" s="24">
        <v>1.01</v>
      </c>
      <c r="F26" s="24">
        <v>1.4590000000000001</v>
      </c>
      <c r="G26" s="24">
        <v>0.81699999999999995</v>
      </c>
      <c r="H26" s="24">
        <v>0.63200000000000001</v>
      </c>
      <c r="I26" s="24">
        <v>0.14299999999999999</v>
      </c>
      <c r="J26" s="24">
        <v>0.10100000000000001</v>
      </c>
    </row>
    <row r="27" spans="1:10" ht="12.75" customHeight="1" x14ac:dyDescent="0.25">
      <c r="A27" s="24">
        <v>13</v>
      </c>
      <c r="B27" s="24" t="s">
        <v>23</v>
      </c>
      <c r="C27" s="24">
        <v>2019</v>
      </c>
      <c r="D27" s="24">
        <v>7.1390000000000002</v>
      </c>
      <c r="E27" s="24">
        <v>1.276</v>
      </c>
      <c r="F27" s="24">
        <v>1.4550000000000001</v>
      </c>
      <c r="G27" s="24">
        <v>1.0289999999999999</v>
      </c>
      <c r="H27" s="24">
        <v>0.371</v>
      </c>
      <c r="I27" s="24">
        <v>0.26100000000000001</v>
      </c>
      <c r="J27" s="24">
        <v>8.2000000000000003E-2</v>
      </c>
    </row>
    <row r="28" spans="1:10" ht="12.75" customHeight="1" x14ac:dyDescent="0.25">
      <c r="A28" s="24">
        <v>14</v>
      </c>
      <c r="B28" s="24" t="s">
        <v>24</v>
      </c>
      <c r="C28" s="24">
        <v>2018</v>
      </c>
      <c r="D28" s="24">
        <v>6.9770000000000003</v>
      </c>
      <c r="E28" s="24">
        <v>1.448</v>
      </c>
      <c r="F28" s="24">
        <v>1.583</v>
      </c>
      <c r="G28" s="24">
        <v>0.876</v>
      </c>
      <c r="H28" s="24">
        <v>0.61399999999999999</v>
      </c>
      <c r="I28" s="24">
        <v>0.307</v>
      </c>
      <c r="J28" s="24">
        <v>0.30599999999999999</v>
      </c>
    </row>
    <row r="29" spans="1:10" ht="12.75" customHeight="1" x14ac:dyDescent="0.25">
      <c r="A29" s="24">
        <v>14</v>
      </c>
      <c r="B29" s="24" t="s">
        <v>25</v>
      </c>
      <c r="C29" s="24">
        <v>2019</v>
      </c>
      <c r="D29" s="24">
        <v>7.09</v>
      </c>
      <c r="E29" s="24">
        <v>1.609</v>
      </c>
      <c r="F29" s="24">
        <v>1.4790000000000001</v>
      </c>
      <c r="G29" s="24">
        <v>1.012</v>
      </c>
      <c r="H29" s="24">
        <v>0.52600000000000002</v>
      </c>
      <c r="I29" s="24">
        <v>0.19400000000000001</v>
      </c>
      <c r="J29" s="24">
        <v>0.316</v>
      </c>
    </row>
    <row r="30" spans="1:10" ht="12.75" customHeight="1" x14ac:dyDescent="0.25">
      <c r="A30" s="24">
        <v>15</v>
      </c>
      <c r="B30" s="24" t="s">
        <v>26</v>
      </c>
      <c r="C30" s="24">
        <v>2018</v>
      </c>
      <c r="D30" s="24">
        <v>6.9649999999999999</v>
      </c>
      <c r="E30" s="24">
        <v>1.34</v>
      </c>
      <c r="F30" s="24">
        <v>1.474</v>
      </c>
      <c r="G30" s="24">
        <v>0.86099999999999999</v>
      </c>
      <c r="H30" s="24">
        <v>0.58599999999999997</v>
      </c>
      <c r="I30" s="24">
        <v>0.27300000000000002</v>
      </c>
      <c r="J30" s="24">
        <v>0.28000000000000003</v>
      </c>
    </row>
    <row r="31" spans="1:10" ht="12.75" customHeight="1" x14ac:dyDescent="0.25">
      <c r="A31" s="24">
        <v>15</v>
      </c>
      <c r="B31" s="24" t="s">
        <v>21</v>
      </c>
      <c r="C31" s="24">
        <v>2019</v>
      </c>
      <c r="D31" s="24">
        <v>7.0540000000000003</v>
      </c>
      <c r="E31" s="24">
        <v>1.333</v>
      </c>
      <c r="F31" s="24">
        <v>1.538</v>
      </c>
      <c r="G31" s="24">
        <v>0.996</v>
      </c>
      <c r="H31" s="24">
        <v>0.45</v>
      </c>
      <c r="I31" s="24">
        <v>0.34799999999999998</v>
      </c>
      <c r="J31" s="24">
        <v>0.27800000000000002</v>
      </c>
    </row>
    <row r="32" spans="1:10" ht="12.75" customHeight="1" x14ac:dyDescent="0.25">
      <c r="A32" s="24">
        <v>16</v>
      </c>
      <c r="B32" s="24" t="s">
        <v>27</v>
      </c>
      <c r="C32" s="24">
        <v>2018</v>
      </c>
      <c r="D32" s="24">
        <v>6.9269999999999996</v>
      </c>
      <c r="E32" s="24">
        <v>1.3240000000000001</v>
      </c>
      <c r="F32" s="24">
        <v>1.4830000000000001</v>
      </c>
      <c r="G32" s="24">
        <v>0.89400000000000002</v>
      </c>
      <c r="H32" s="24">
        <v>0.58299999999999996</v>
      </c>
      <c r="I32" s="24">
        <v>0.188</v>
      </c>
      <c r="J32" s="24">
        <v>0.24</v>
      </c>
    </row>
    <row r="33" spans="1:10" ht="12.75" customHeight="1" x14ac:dyDescent="0.25">
      <c r="A33" s="24">
        <v>16</v>
      </c>
      <c r="B33" s="24" t="s">
        <v>24</v>
      </c>
      <c r="C33" s="24">
        <v>2019</v>
      </c>
      <c r="D33" s="24">
        <v>7.0209999999999999</v>
      </c>
      <c r="E33" s="24">
        <v>1.4990000000000001</v>
      </c>
      <c r="F33" s="24">
        <v>1.5529999999999999</v>
      </c>
      <c r="G33" s="24">
        <v>0.999</v>
      </c>
      <c r="H33" s="24">
        <v>0.51600000000000001</v>
      </c>
      <c r="I33" s="24">
        <v>0.29799999999999999</v>
      </c>
      <c r="J33" s="24">
        <v>0.31</v>
      </c>
    </row>
    <row r="34" spans="1:10" ht="12.75" customHeight="1" x14ac:dyDescent="0.25">
      <c r="A34" s="24">
        <v>17</v>
      </c>
      <c r="B34" s="24" t="s">
        <v>26</v>
      </c>
      <c r="C34" s="24">
        <v>2019</v>
      </c>
      <c r="D34" s="24">
        <v>6.9850000000000003</v>
      </c>
      <c r="E34" s="24">
        <v>1.373</v>
      </c>
      <c r="F34" s="24">
        <v>1.454</v>
      </c>
      <c r="G34" s="24">
        <v>0.98699999999999999</v>
      </c>
      <c r="H34" s="24">
        <v>0.495</v>
      </c>
      <c r="I34" s="24">
        <v>0.26100000000000001</v>
      </c>
      <c r="J34" s="24">
        <v>0.26500000000000001</v>
      </c>
    </row>
    <row r="35" spans="1:10" ht="12.75" customHeight="1" x14ac:dyDescent="0.25">
      <c r="A35" s="24">
        <v>17</v>
      </c>
      <c r="B35" s="24" t="s">
        <v>25</v>
      </c>
      <c r="C35" s="24">
        <v>2018</v>
      </c>
      <c r="D35" s="24">
        <v>6.91</v>
      </c>
      <c r="E35" s="24">
        <v>1.5760000000000001</v>
      </c>
      <c r="F35" s="24">
        <v>1.52</v>
      </c>
      <c r="G35" s="24">
        <v>0.89600000000000002</v>
      </c>
      <c r="H35" s="24">
        <v>0.63200000000000001</v>
      </c>
      <c r="I35" s="24">
        <v>0.19600000000000001</v>
      </c>
      <c r="J35" s="24">
        <v>0.32100000000000001</v>
      </c>
    </row>
    <row r="36" spans="1:10" ht="12.75" customHeight="1" x14ac:dyDescent="0.25">
      <c r="A36" s="24">
        <v>18</v>
      </c>
      <c r="B36" s="24" t="s">
        <v>27</v>
      </c>
      <c r="C36" s="24">
        <v>2019</v>
      </c>
      <c r="D36" s="24">
        <v>6.923</v>
      </c>
      <c r="E36" s="24">
        <v>1.3560000000000001</v>
      </c>
      <c r="F36" s="24">
        <v>1.504</v>
      </c>
      <c r="G36" s="24">
        <v>0.98599999999999999</v>
      </c>
      <c r="H36" s="24">
        <v>0.47299999999999998</v>
      </c>
      <c r="I36" s="24">
        <v>0.16</v>
      </c>
      <c r="J36" s="24">
        <v>0.21</v>
      </c>
    </row>
    <row r="37" spans="1:10" ht="12.75" customHeight="1" x14ac:dyDescent="0.25">
      <c r="A37" s="24">
        <v>18</v>
      </c>
      <c r="B37" s="24" t="s">
        <v>28</v>
      </c>
      <c r="C37" s="24">
        <v>2018</v>
      </c>
      <c r="D37" s="24">
        <v>6.8860000000000001</v>
      </c>
      <c r="E37" s="24">
        <v>1.3979999999999999</v>
      </c>
      <c r="F37" s="24">
        <v>1.4710000000000001</v>
      </c>
      <c r="G37" s="24">
        <v>0.81899999999999995</v>
      </c>
      <c r="H37" s="24">
        <v>0.54700000000000004</v>
      </c>
      <c r="I37" s="24">
        <v>0.29099999999999998</v>
      </c>
      <c r="J37" s="24">
        <v>0.13300000000000001</v>
      </c>
    </row>
    <row r="38" spans="1:10" ht="12.75" customHeight="1" x14ac:dyDescent="0.25">
      <c r="A38" s="24">
        <v>19</v>
      </c>
      <c r="B38" s="24" t="s">
        <v>23</v>
      </c>
      <c r="C38" s="24">
        <v>2018</v>
      </c>
      <c r="D38" s="24">
        <v>6.8140000000000001</v>
      </c>
      <c r="E38" s="24">
        <v>1.3009999999999999</v>
      </c>
      <c r="F38" s="24">
        <v>1.5589999999999999</v>
      </c>
      <c r="G38" s="24">
        <v>0.88300000000000001</v>
      </c>
      <c r="H38" s="24">
        <v>0.53300000000000003</v>
      </c>
      <c r="I38" s="24">
        <v>0.35399999999999998</v>
      </c>
      <c r="J38" s="24">
        <v>0.27200000000000002</v>
      </c>
    </row>
    <row r="39" spans="1:10" ht="12.75" customHeight="1" x14ac:dyDescent="0.25">
      <c r="A39" s="24">
        <v>19</v>
      </c>
      <c r="B39" s="24" t="s">
        <v>28</v>
      </c>
      <c r="C39" s="24">
        <v>2019</v>
      </c>
      <c r="D39" s="24">
        <v>6.8920000000000003</v>
      </c>
      <c r="E39" s="24">
        <v>1.4330000000000001</v>
      </c>
      <c r="F39" s="24">
        <v>1.4570000000000001</v>
      </c>
      <c r="G39" s="24">
        <v>0.874</v>
      </c>
      <c r="H39" s="24">
        <v>0.45400000000000001</v>
      </c>
      <c r="I39" s="24">
        <v>0.28000000000000003</v>
      </c>
      <c r="J39" s="24">
        <v>0.128</v>
      </c>
    </row>
    <row r="40" spans="1:10" ht="12.75" customHeight="1" x14ac:dyDescent="0.25">
      <c r="A40" s="24">
        <v>20</v>
      </c>
      <c r="B40" s="24" t="s">
        <v>29</v>
      </c>
      <c r="C40" s="24">
        <v>2019</v>
      </c>
      <c r="D40" s="24">
        <v>6.8520000000000003</v>
      </c>
      <c r="E40" s="24">
        <v>1.2689999999999999</v>
      </c>
      <c r="F40" s="24">
        <v>1.4870000000000001</v>
      </c>
      <c r="G40" s="24">
        <v>0.92</v>
      </c>
      <c r="H40" s="24">
        <v>0.45700000000000002</v>
      </c>
      <c r="I40" s="24">
        <v>4.5999999999999999E-2</v>
      </c>
      <c r="J40" s="24">
        <v>3.5999999999999997E-2</v>
      </c>
    </row>
    <row r="41" spans="1:10" ht="12.75" customHeight="1" x14ac:dyDescent="0.25">
      <c r="A41" s="24">
        <v>20</v>
      </c>
      <c r="B41" s="24" t="s">
        <v>30</v>
      </c>
      <c r="C41" s="24">
        <v>2018</v>
      </c>
      <c r="D41" s="24">
        <v>6.774</v>
      </c>
      <c r="E41" s="24">
        <v>2.0960000000000001</v>
      </c>
      <c r="F41" s="24">
        <v>0.77600000000000002</v>
      </c>
      <c r="G41" s="24">
        <v>0.67</v>
      </c>
      <c r="H41" s="24">
        <v>0.28399999999999997</v>
      </c>
      <c r="I41" s="24">
        <v>0.186</v>
      </c>
      <c r="J41" s="24">
        <v>0.182</v>
      </c>
    </row>
    <row r="42" spans="1:10" ht="12.75" customHeight="1" x14ac:dyDescent="0.25">
      <c r="A42" s="24">
        <v>21</v>
      </c>
      <c r="B42" s="24" t="s">
        <v>29</v>
      </c>
      <c r="C42" s="24">
        <v>2018</v>
      </c>
      <c r="D42" s="24">
        <v>6.7110000000000003</v>
      </c>
      <c r="E42" s="24">
        <v>1.2330000000000001</v>
      </c>
      <c r="F42" s="24">
        <v>1.4890000000000001</v>
      </c>
      <c r="G42" s="24">
        <v>0.85399999999999998</v>
      </c>
      <c r="H42" s="24">
        <v>0.54300000000000004</v>
      </c>
      <c r="I42" s="24">
        <v>6.4000000000000001E-2</v>
      </c>
      <c r="J42" s="24">
        <v>3.4000000000000002E-2</v>
      </c>
    </row>
    <row r="43" spans="1:10" ht="12.75" customHeight="1" x14ac:dyDescent="0.25">
      <c r="A43" s="24">
        <v>21</v>
      </c>
      <c r="B43" s="24" t="s">
        <v>30</v>
      </c>
      <c r="C43" s="24">
        <v>2019</v>
      </c>
      <c r="D43" s="24">
        <v>6.8250000000000002</v>
      </c>
      <c r="E43" s="24">
        <v>1.5029999999999999</v>
      </c>
      <c r="F43" s="24">
        <v>1.31</v>
      </c>
      <c r="G43" s="24">
        <v>0.82499999999999996</v>
      </c>
      <c r="H43" s="24">
        <v>0.59799999999999998</v>
      </c>
      <c r="I43" s="24">
        <v>0.26200000000000001</v>
      </c>
      <c r="J43" s="24">
        <v>0.182</v>
      </c>
    </row>
    <row r="44" spans="1:10" ht="12.75" customHeight="1" x14ac:dyDescent="0.25">
      <c r="A44" s="24">
        <v>22</v>
      </c>
      <c r="B44" s="24" t="s">
        <v>31</v>
      </c>
      <c r="C44" s="24">
        <v>2019</v>
      </c>
      <c r="D44" s="24">
        <v>6.726</v>
      </c>
      <c r="E44" s="24">
        <v>1.3</v>
      </c>
      <c r="F44" s="24">
        <v>1.52</v>
      </c>
      <c r="G44" s="24">
        <v>0.999</v>
      </c>
      <c r="H44" s="24">
        <v>0.56399999999999995</v>
      </c>
      <c r="I44" s="24">
        <v>0.375</v>
      </c>
      <c r="J44" s="24">
        <v>0.151</v>
      </c>
    </row>
    <row r="45" spans="1:10" ht="12.75" customHeight="1" x14ac:dyDescent="0.25">
      <c r="A45" s="24">
        <v>22</v>
      </c>
      <c r="B45" s="24" t="s">
        <v>31</v>
      </c>
      <c r="C45" s="24">
        <v>2018</v>
      </c>
      <c r="D45" s="24">
        <v>6.6269999999999998</v>
      </c>
      <c r="E45" s="24">
        <v>1.27</v>
      </c>
      <c r="F45" s="24">
        <v>1.5249999999999999</v>
      </c>
      <c r="G45" s="24">
        <v>0.88400000000000001</v>
      </c>
      <c r="H45" s="24">
        <v>0.64500000000000002</v>
      </c>
      <c r="I45" s="24">
        <v>0.376</v>
      </c>
      <c r="J45" s="24">
        <v>0.14199999999999999</v>
      </c>
    </row>
    <row r="46" spans="1:10" ht="12.75" customHeight="1" x14ac:dyDescent="0.25">
      <c r="A46" s="24">
        <v>23</v>
      </c>
      <c r="B46" s="24" t="s">
        <v>32</v>
      </c>
      <c r="C46" s="24">
        <v>2018</v>
      </c>
      <c r="D46" s="24">
        <v>6.4889999999999999</v>
      </c>
      <c r="E46" s="24">
        <v>1.2929999999999999</v>
      </c>
      <c r="F46" s="24">
        <v>1.466</v>
      </c>
      <c r="G46" s="24">
        <v>0.90800000000000003</v>
      </c>
      <c r="H46" s="24">
        <v>0.52</v>
      </c>
      <c r="I46" s="24">
        <v>9.8000000000000004E-2</v>
      </c>
      <c r="J46" s="24">
        <v>0.17599999999999999</v>
      </c>
    </row>
    <row r="47" spans="1:10" ht="12.75" customHeight="1" x14ac:dyDescent="0.25">
      <c r="A47" s="24">
        <v>23</v>
      </c>
      <c r="B47" s="24" t="s">
        <v>33</v>
      </c>
      <c r="C47" s="24">
        <v>2019</v>
      </c>
      <c r="D47" s="24">
        <v>6.5949999999999998</v>
      </c>
      <c r="E47" s="24">
        <v>1.07</v>
      </c>
      <c r="F47" s="24">
        <v>1.323</v>
      </c>
      <c r="G47" s="24">
        <v>0.86099999999999999</v>
      </c>
      <c r="H47" s="24">
        <v>0.433</v>
      </c>
      <c r="I47" s="24">
        <v>7.3999999999999996E-2</v>
      </c>
      <c r="J47" s="24">
        <v>7.2999999999999995E-2</v>
      </c>
    </row>
    <row r="48" spans="1:10" ht="12.75" customHeight="1" x14ac:dyDescent="0.25">
      <c r="A48" s="24">
        <v>24</v>
      </c>
      <c r="B48" s="24" t="s">
        <v>32</v>
      </c>
      <c r="C48" s="24">
        <v>2019</v>
      </c>
      <c r="D48" s="24">
        <v>6.5919999999999996</v>
      </c>
      <c r="E48" s="24">
        <v>1.3240000000000001</v>
      </c>
      <c r="F48" s="24">
        <v>1.472</v>
      </c>
      <c r="G48" s="24">
        <v>1.0449999999999999</v>
      </c>
      <c r="H48" s="24">
        <v>0.436</v>
      </c>
      <c r="I48" s="24">
        <v>0.111</v>
      </c>
      <c r="J48" s="24">
        <v>0.183</v>
      </c>
    </row>
    <row r="49" spans="1:10" ht="12.75" customHeight="1" x14ac:dyDescent="0.25">
      <c r="A49" s="24">
        <v>24</v>
      </c>
      <c r="B49" s="24" t="s">
        <v>33</v>
      </c>
      <c r="C49" s="24">
        <v>2018</v>
      </c>
      <c r="D49" s="24">
        <v>6.4880000000000004</v>
      </c>
      <c r="E49" s="24">
        <v>1.038</v>
      </c>
      <c r="F49" s="24">
        <v>1.252</v>
      </c>
      <c r="G49" s="24">
        <v>0.76100000000000001</v>
      </c>
      <c r="H49" s="24">
        <v>0.47899999999999998</v>
      </c>
      <c r="I49" s="24">
        <v>6.9000000000000006E-2</v>
      </c>
      <c r="J49" s="24">
        <v>9.5000000000000001E-2</v>
      </c>
    </row>
    <row r="50" spans="1:10" ht="12.75" customHeight="1" x14ac:dyDescent="0.25">
      <c r="A50" s="24">
        <v>25</v>
      </c>
      <c r="B50" s="24" t="s">
        <v>34</v>
      </c>
      <c r="C50" s="24">
        <v>2018</v>
      </c>
      <c r="D50" s="24">
        <v>6.476</v>
      </c>
      <c r="E50" s="24">
        <v>1.131</v>
      </c>
      <c r="F50" s="24">
        <v>1.331</v>
      </c>
      <c r="G50" s="24">
        <v>0.80800000000000005</v>
      </c>
      <c r="H50" s="24">
        <v>0.43099999999999999</v>
      </c>
      <c r="I50" s="24">
        <v>0.19700000000000001</v>
      </c>
      <c r="J50" s="24">
        <v>6.0999999999999999E-2</v>
      </c>
    </row>
    <row r="51" spans="1:10" ht="12.75" customHeight="1" x14ac:dyDescent="0.25">
      <c r="A51" s="24">
        <v>25</v>
      </c>
      <c r="B51" s="24" t="s">
        <v>35</v>
      </c>
      <c r="C51" s="24">
        <v>2019</v>
      </c>
      <c r="D51" s="24">
        <v>6.4459999999999997</v>
      </c>
      <c r="E51" s="24">
        <v>1.3680000000000001</v>
      </c>
      <c r="F51" s="24">
        <v>1.43</v>
      </c>
      <c r="G51" s="24">
        <v>0.91400000000000003</v>
      </c>
      <c r="H51" s="24">
        <v>0.35099999999999998</v>
      </c>
      <c r="I51" s="24">
        <v>0.24199999999999999</v>
      </c>
      <c r="J51" s="24">
        <v>9.7000000000000003E-2</v>
      </c>
    </row>
    <row r="52" spans="1:10" ht="12.75" customHeight="1" x14ac:dyDescent="0.25">
      <c r="A52" s="24">
        <v>26</v>
      </c>
      <c r="B52" s="24" t="s">
        <v>34</v>
      </c>
      <c r="C52" s="24">
        <v>2019</v>
      </c>
      <c r="D52" s="24">
        <v>6.444</v>
      </c>
      <c r="E52" s="24">
        <v>1.159</v>
      </c>
      <c r="F52" s="24">
        <v>1.369</v>
      </c>
      <c r="G52" s="24">
        <v>0.92</v>
      </c>
      <c r="H52" s="24">
        <v>0.35699999999999998</v>
      </c>
      <c r="I52" s="24">
        <v>0.187</v>
      </c>
      <c r="J52" s="24">
        <v>5.6000000000000001E-2</v>
      </c>
    </row>
    <row r="53" spans="1:10" ht="12.75" customHeight="1" x14ac:dyDescent="0.25">
      <c r="A53" s="24">
        <v>26</v>
      </c>
      <c r="B53" s="24" t="s">
        <v>35</v>
      </c>
      <c r="C53" s="24">
        <v>2018</v>
      </c>
      <c r="D53" s="24">
        <v>6.4409999999999998</v>
      </c>
      <c r="E53" s="24">
        <v>1.365</v>
      </c>
      <c r="F53" s="24">
        <v>1.4359999999999999</v>
      </c>
      <c r="G53" s="24">
        <v>0.85699999999999998</v>
      </c>
      <c r="H53" s="24">
        <v>0.41799999999999998</v>
      </c>
      <c r="I53" s="24">
        <v>0.151</v>
      </c>
      <c r="J53" s="24">
        <v>7.8E-2</v>
      </c>
    </row>
    <row r="54" spans="1:10" ht="12.75" customHeight="1" x14ac:dyDescent="0.25">
      <c r="A54" s="24">
        <v>27</v>
      </c>
      <c r="B54" s="24" t="s">
        <v>36</v>
      </c>
      <c r="C54" s="24">
        <v>2019</v>
      </c>
      <c r="D54" s="24">
        <v>6.4359999999999999</v>
      </c>
      <c r="E54" s="24">
        <v>0.8</v>
      </c>
      <c r="F54" s="24">
        <v>1.2689999999999999</v>
      </c>
      <c r="G54" s="24">
        <v>0.746</v>
      </c>
      <c r="H54" s="24">
        <v>0.53500000000000003</v>
      </c>
      <c r="I54" s="24">
        <v>0.17499999999999999</v>
      </c>
      <c r="J54" s="24">
        <v>7.8E-2</v>
      </c>
    </row>
    <row r="55" spans="1:10" ht="12.75" customHeight="1" x14ac:dyDescent="0.25">
      <c r="A55" s="24">
        <v>27</v>
      </c>
      <c r="B55" s="24" t="s">
        <v>37</v>
      </c>
      <c r="C55" s="24">
        <v>2018</v>
      </c>
      <c r="D55" s="24">
        <v>6.43</v>
      </c>
      <c r="E55" s="24">
        <v>1.1120000000000001</v>
      </c>
      <c r="F55" s="24">
        <v>1.4379999999999999</v>
      </c>
      <c r="G55" s="24">
        <v>0.75900000000000001</v>
      </c>
      <c r="H55" s="24">
        <v>0.59699999999999998</v>
      </c>
      <c r="I55" s="24">
        <v>0.125</v>
      </c>
      <c r="J55" s="24">
        <v>6.3E-2</v>
      </c>
    </row>
    <row r="56" spans="1:10" ht="12.75" customHeight="1" x14ac:dyDescent="0.25">
      <c r="A56" s="24">
        <v>28</v>
      </c>
      <c r="B56" s="24" t="s">
        <v>38</v>
      </c>
      <c r="C56" s="24">
        <v>2018</v>
      </c>
      <c r="D56" s="24">
        <v>6.4189999999999996</v>
      </c>
      <c r="E56" s="24">
        <v>0.98599999999999999</v>
      </c>
      <c r="F56" s="24">
        <v>1.474</v>
      </c>
      <c r="G56" s="24">
        <v>0.67500000000000004</v>
      </c>
      <c r="H56" s="24">
        <v>0.49299999999999999</v>
      </c>
      <c r="I56" s="24">
        <v>0.11</v>
      </c>
      <c r="J56" s="24">
        <v>8.7999999999999995E-2</v>
      </c>
    </row>
    <row r="57" spans="1:10" ht="12.75" customHeight="1" x14ac:dyDescent="0.25">
      <c r="A57" s="24">
        <v>28</v>
      </c>
      <c r="B57" s="24" t="s">
        <v>39</v>
      </c>
      <c r="C57" s="24">
        <v>2019</v>
      </c>
      <c r="D57" s="24">
        <v>6.375</v>
      </c>
      <c r="E57" s="24">
        <v>1.403</v>
      </c>
      <c r="F57" s="24">
        <v>1.357</v>
      </c>
      <c r="G57" s="24">
        <v>0.79500000000000004</v>
      </c>
      <c r="H57" s="24">
        <v>0.439</v>
      </c>
      <c r="I57" s="24">
        <v>0.08</v>
      </c>
      <c r="J57" s="24">
        <v>0.13200000000000001</v>
      </c>
    </row>
    <row r="58" spans="1:10" ht="12.75" customHeight="1" x14ac:dyDescent="0.25">
      <c r="A58" s="24">
        <v>29</v>
      </c>
      <c r="B58" s="24" t="s">
        <v>40</v>
      </c>
      <c r="C58" s="24">
        <v>2018</v>
      </c>
      <c r="D58" s="24">
        <v>6.3879999999999999</v>
      </c>
      <c r="E58" s="24">
        <v>1.073</v>
      </c>
      <c r="F58" s="24">
        <v>1.468</v>
      </c>
      <c r="G58" s="24">
        <v>0.74399999999999999</v>
      </c>
      <c r="H58" s="24">
        <v>0.56999999999999995</v>
      </c>
      <c r="I58" s="24">
        <v>6.2E-2</v>
      </c>
      <c r="J58" s="24">
        <v>5.3999999999999999E-2</v>
      </c>
    </row>
    <row r="59" spans="1:10" ht="12.75" customHeight="1" x14ac:dyDescent="0.25">
      <c r="A59" s="24">
        <v>29</v>
      </c>
      <c r="B59" s="24" t="s">
        <v>41</v>
      </c>
      <c r="C59" s="24">
        <v>2019</v>
      </c>
      <c r="D59" s="24">
        <v>6.3739999999999997</v>
      </c>
      <c r="E59" s="24">
        <v>1.6839999999999999</v>
      </c>
      <c r="F59" s="24">
        <v>1.3129999999999999</v>
      </c>
      <c r="G59" s="24">
        <v>0.871</v>
      </c>
      <c r="H59" s="24">
        <v>0.55500000000000005</v>
      </c>
      <c r="I59" s="24">
        <v>0.22</v>
      </c>
      <c r="J59" s="24">
        <v>0.16700000000000001</v>
      </c>
    </row>
    <row r="60" spans="1:10" ht="12.75" customHeight="1" x14ac:dyDescent="0.25">
      <c r="A60" s="24">
        <v>30</v>
      </c>
      <c r="B60" s="24" t="s">
        <v>36</v>
      </c>
      <c r="C60" s="24">
        <v>2018</v>
      </c>
      <c r="D60" s="24">
        <v>6.3819999999999997</v>
      </c>
      <c r="E60" s="24">
        <v>0.78100000000000003</v>
      </c>
      <c r="F60" s="24">
        <v>1.268</v>
      </c>
      <c r="G60" s="24">
        <v>0.60799999999999998</v>
      </c>
      <c r="H60" s="24">
        <v>0.60399999999999998</v>
      </c>
      <c r="I60" s="24">
        <v>0.17899999999999999</v>
      </c>
      <c r="J60" s="24">
        <v>7.0999999999999994E-2</v>
      </c>
    </row>
    <row r="61" spans="1:10" ht="12.75" customHeight="1" x14ac:dyDescent="0.25">
      <c r="A61" s="24">
        <v>30</v>
      </c>
      <c r="B61" s="24" t="s">
        <v>42</v>
      </c>
      <c r="C61" s="24">
        <v>2019</v>
      </c>
      <c r="D61" s="24">
        <v>6.3540000000000001</v>
      </c>
      <c r="E61" s="24">
        <v>1.286</v>
      </c>
      <c r="F61" s="24">
        <v>1.484</v>
      </c>
      <c r="G61" s="24">
        <v>1.0620000000000001</v>
      </c>
      <c r="H61" s="24">
        <v>0.36199999999999999</v>
      </c>
      <c r="I61" s="24">
        <v>0.153</v>
      </c>
      <c r="J61" s="24">
        <v>7.9000000000000001E-2</v>
      </c>
    </row>
    <row r="62" spans="1:10" ht="12.75" customHeight="1" x14ac:dyDescent="0.25">
      <c r="A62" s="24">
        <v>31</v>
      </c>
      <c r="B62" s="24" t="s">
        <v>37</v>
      </c>
      <c r="C62" s="24">
        <v>2019</v>
      </c>
      <c r="D62" s="24">
        <v>6.3209999999999997</v>
      </c>
      <c r="E62" s="24">
        <v>1.149</v>
      </c>
      <c r="F62" s="24">
        <v>1.4419999999999999</v>
      </c>
      <c r="G62" s="24">
        <v>0.91</v>
      </c>
      <c r="H62" s="24">
        <v>0.51600000000000001</v>
      </c>
      <c r="I62" s="24">
        <v>0.109</v>
      </c>
      <c r="J62" s="24">
        <v>5.3999999999999999E-2</v>
      </c>
    </row>
    <row r="63" spans="1:10" ht="12.75" customHeight="1" x14ac:dyDescent="0.25">
      <c r="A63" s="24">
        <v>31</v>
      </c>
      <c r="B63" s="24" t="s">
        <v>43</v>
      </c>
      <c r="C63" s="24">
        <v>2018</v>
      </c>
      <c r="D63" s="24">
        <v>6.3789999999999996</v>
      </c>
      <c r="E63" s="24">
        <v>1.093</v>
      </c>
      <c r="F63" s="24">
        <v>1.4590000000000001</v>
      </c>
      <c r="G63" s="24">
        <v>0.77100000000000002</v>
      </c>
      <c r="H63" s="24">
        <v>0.625</v>
      </c>
      <c r="I63" s="24">
        <v>0.13</v>
      </c>
      <c r="J63" s="24">
        <v>0.155</v>
      </c>
    </row>
    <row r="64" spans="1:10" ht="12.75" customHeight="1" x14ac:dyDescent="0.25">
      <c r="A64" s="24">
        <v>32</v>
      </c>
      <c r="B64" s="24" t="s">
        <v>38</v>
      </c>
      <c r="C64" s="24">
        <v>2019</v>
      </c>
      <c r="D64" s="24">
        <v>6.3</v>
      </c>
      <c r="E64" s="24">
        <v>1.004</v>
      </c>
      <c r="F64" s="24">
        <v>1.4390000000000001</v>
      </c>
      <c r="G64" s="24">
        <v>0.80200000000000005</v>
      </c>
      <c r="H64" s="24">
        <v>0.39</v>
      </c>
      <c r="I64" s="24">
        <v>9.9000000000000005E-2</v>
      </c>
      <c r="J64" s="24">
        <v>8.5999999999999993E-2</v>
      </c>
    </row>
    <row r="65" spans="1:10" ht="12.75" customHeight="1" x14ac:dyDescent="0.25">
      <c r="A65" s="24">
        <v>32</v>
      </c>
      <c r="B65" s="24" t="s">
        <v>41</v>
      </c>
      <c r="C65" s="24">
        <v>2018</v>
      </c>
      <c r="D65" s="24">
        <v>6.3739999999999997</v>
      </c>
      <c r="E65" s="24">
        <v>1.649</v>
      </c>
      <c r="F65" s="24">
        <v>1.3029999999999999</v>
      </c>
      <c r="G65" s="24">
        <v>0.748</v>
      </c>
      <c r="H65" s="24">
        <v>0.65400000000000003</v>
      </c>
      <c r="I65" s="24">
        <v>0.25600000000000001</v>
      </c>
      <c r="J65" s="24">
        <v>0.17100000000000001</v>
      </c>
    </row>
    <row r="66" spans="1:10" ht="12.75" customHeight="1" x14ac:dyDescent="0.25">
      <c r="A66" s="24">
        <v>33</v>
      </c>
      <c r="B66" s="24" t="s">
        <v>39</v>
      </c>
      <c r="C66" s="24">
        <v>2018</v>
      </c>
      <c r="D66" s="24">
        <v>6.3710000000000004</v>
      </c>
      <c r="E66" s="24">
        <v>1.379</v>
      </c>
      <c r="F66" s="24">
        <v>1.331</v>
      </c>
      <c r="G66" s="24">
        <v>0.63300000000000001</v>
      </c>
      <c r="H66" s="24">
        <v>0.50900000000000001</v>
      </c>
      <c r="I66" s="24">
        <v>9.8000000000000004E-2</v>
      </c>
      <c r="J66" s="24">
        <v>0.127</v>
      </c>
    </row>
    <row r="67" spans="1:10" ht="12.75" customHeight="1" x14ac:dyDescent="0.25">
      <c r="A67" s="24">
        <v>33</v>
      </c>
      <c r="B67" s="24" t="s">
        <v>43</v>
      </c>
      <c r="C67" s="24">
        <v>2019</v>
      </c>
      <c r="D67" s="24">
        <v>6.2930000000000001</v>
      </c>
      <c r="E67" s="24">
        <v>1.1240000000000001</v>
      </c>
      <c r="F67" s="24">
        <v>1.4650000000000001</v>
      </c>
      <c r="G67" s="24">
        <v>0.89100000000000001</v>
      </c>
      <c r="H67" s="24">
        <v>0.52300000000000002</v>
      </c>
      <c r="I67" s="24">
        <v>0.127</v>
      </c>
      <c r="J67" s="24">
        <v>0.15</v>
      </c>
    </row>
    <row r="68" spans="1:10" ht="12.75" customHeight="1" x14ac:dyDescent="0.25">
      <c r="A68" s="24">
        <v>34</v>
      </c>
      <c r="B68" s="24" t="s">
        <v>44</v>
      </c>
      <c r="C68" s="24">
        <v>2019</v>
      </c>
      <c r="D68" s="24">
        <v>6.2619999999999996</v>
      </c>
      <c r="E68" s="24">
        <v>1.5720000000000001</v>
      </c>
      <c r="F68" s="24">
        <v>1.4630000000000001</v>
      </c>
      <c r="G68" s="24">
        <v>1.141</v>
      </c>
      <c r="H68" s="24">
        <v>0.55600000000000005</v>
      </c>
      <c r="I68" s="24">
        <v>0.27100000000000002</v>
      </c>
      <c r="J68" s="24">
        <v>0.45300000000000001</v>
      </c>
    </row>
    <row r="69" spans="1:10" ht="12.75" customHeight="1" x14ac:dyDescent="0.25">
      <c r="A69" s="24">
        <v>34</v>
      </c>
      <c r="B69" s="24" t="s">
        <v>44</v>
      </c>
      <c r="C69" s="24">
        <v>2018</v>
      </c>
      <c r="D69" s="24">
        <v>6.343</v>
      </c>
      <c r="E69" s="24">
        <v>1.5289999999999999</v>
      </c>
      <c r="F69" s="24">
        <v>1.4510000000000001</v>
      </c>
      <c r="G69" s="24">
        <v>1.008</v>
      </c>
      <c r="H69" s="24">
        <v>0.63100000000000001</v>
      </c>
      <c r="I69" s="24">
        <v>0.26100000000000001</v>
      </c>
      <c r="J69" s="24">
        <v>0.45700000000000002</v>
      </c>
    </row>
    <row r="70" spans="1:10" ht="12.75" customHeight="1" x14ac:dyDescent="0.25">
      <c r="A70" s="24">
        <v>35</v>
      </c>
      <c r="B70" s="24" t="s">
        <v>45</v>
      </c>
      <c r="C70" s="24">
        <v>2019</v>
      </c>
      <c r="D70" s="24">
        <v>6.2530000000000001</v>
      </c>
      <c r="E70" s="24">
        <v>0.79400000000000004</v>
      </c>
      <c r="F70" s="24">
        <v>1.242</v>
      </c>
      <c r="G70" s="24">
        <v>0.78900000000000003</v>
      </c>
      <c r="H70" s="24">
        <v>0.43</v>
      </c>
      <c r="I70" s="24">
        <v>9.2999999999999999E-2</v>
      </c>
      <c r="J70" s="24">
        <v>7.3999999999999996E-2</v>
      </c>
    </row>
    <row r="71" spans="1:10" ht="12.75" customHeight="1" x14ac:dyDescent="0.25">
      <c r="A71" s="24">
        <v>35</v>
      </c>
      <c r="B71" s="24" t="s">
        <v>46</v>
      </c>
      <c r="C71" s="24">
        <v>2018</v>
      </c>
      <c r="D71" s="24">
        <v>6.3220000000000001</v>
      </c>
      <c r="E71" s="24">
        <v>1.161</v>
      </c>
      <c r="F71" s="24">
        <v>1.258</v>
      </c>
      <c r="G71" s="24">
        <v>0.66900000000000004</v>
      </c>
      <c r="H71" s="24">
        <v>0.35599999999999998</v>
      </c>
      <c r="I71" s="24">
        <v>0.311</v>
      </c>
      <c r="J71" s="24">
        <v>5.8999999999999997E-2</v>
      </c>
    </row>
    <row r="72" spans="1:10" ht="12.75" customHeight="1" x14ac:dyDescent="0.25">
      <c r="A72" s="24">
        <v>36</v>
      </c>
      <c r="B72" s="24" t="s">
        <v>47</v>
      </c>
      <c r="C72" s="24">
        <v>2019</v>
      </c>
      <c r="D72" s="24">
        <v>6.2229999999999999</v>
      </c>
      <c r="E72" s="24">
        <v>1.294</v>
      </c>
      <c r="F72" s="24">
        <v>1.488</v>
      </c>
      <c r="G72" s="24">
        <v>1.0389999999999999</v>
      </c>
      <c r="H72" s="24">
        <v>0.23100000000000001</v>
      </c>
      <c r="I72" s="24">
        <v>0.158</v>
      </c>
      <c r="J72" s="24">
        <v>0.03</v>
      </c>
    </row>
    <row r="73" spans="1:10" ht="12.75" customHeight="1" x14ac:dyDescent="0.25">
      <c r="A73" s="24">
        <v>36</v>
      </c>
      <c r="B73" s="24" t="s">
        <v>42</v>
      </c>
      <c r="C73" s="24">
        <v>2018</v>
      </c>
      <c r="D73" s="24">
        <v>6.31</v>
      </c>
      <c r="E73" s="24">
        <v>1.2509999999999999</v>
      </c>
      <c r="F73" s="24">
        <v>1.538</v>
      </c>
      <c r="G73" s="24">
        <v>0.96499999999999997</v>
      </c>
      <c r="H73" s="24">
        <v>0.44900000000000001</v>
      </c>
      <c r="I73" s="24">
        <v>0.14199999999999999</v>
      </c>
      <c r="J73" s="24">
        <v>7.3999999999999996E-2</v>
      </c>
    </row>
    <row r="74" spans="1:10" ht="12.75" customHeight="1" x14ac:dyDescent="0.25">
      <c r="A74" s="24">
        <v>37</v>
      </c>
      <c r="B74" s="24" t="s">
        <v>48</v>
      </c>
      <c r="C74" s="24">
        <v>2019</v>
      </c>
      <c r="D74" s="24">
        <v>6.1989999999999998</v>
      </c>
      <c r="E74" s="24">
        <v>1.3620000000000001</v>
      </c>
      <c r="F74" s="24">
        <v>1.3680000000000001</v>
      </c>
      <c r="G74" s="24">
        <v>0.871</v>
      </c>
      <c r="H74" s="24">
        <v>0.53600000000000003</v>
      </c>
      <c r="I74" s="24">
        <v>0.255</v>
      </c>
      <c r="J74" s="24">
        <v>0.11</v>
      </c>
    </row>
    <row r="75" spans="1:10" ht="12.75" customHeight="1" x14ac:dyDescent="0.25">
      <c r="A75" s="24">
        <v>37</v>
      </c>
      <c r="B75" s="24" t="s">
        <v>49</v>
      </c>
      <c r="C75" s="24">
        <v>2018</v>
      </c>
      <c r="D75" s="24">
        <v>6.26</v>
      </c>
      <c r="E75" s="24">
        <v>0.96</v>
      </c>
      <c r="F75" s="24">
        <v>1.4390000000000001</v>
      </c>
      <c r="G75" s="24">
        <v>0.63500000000000001</v>
      </c>
      <c r="H75" s="24">
        <v>0.53100000000000003</v>
      </c>
      <c r="I75" s="24">
        <v>9.9000000000000005E-2</v>
      </c>
      <c r="J75" s="24">
        <v>3.9E-2</v>
      </c>
    </row>
    <row r="76" spans="1:10" ht="12.75" customHeight="1" x14ac:dyDescent="0.25">
      <c r="A76" s="24">
        <v>38</v>
      </c>
      <c r="B76" s="24" t="s">
        <v>50</v>
      </c>
      <c r="C76" s="24">
        <v>2019</v>
      </c>
      <c r="D76" s="24">
        <v>6.1980000000000004</v>
      </c>
      <c r="E76" s="24">
        <v>1.246</v>
      </c>
      <c r="F76" s="24">
        <v>1.504</v>
      </c>
      <c r="G76" s="24">
        <v>0.88100000000000001</v>
      </c>
      <c r="H76" s="24">
        <v>0.33400000000000002</v>
      </c>
      <c r="I76" s="24">
        <v>0.121</v>
      </c>
      <c r="J76" s="24">
        <v>1.4E-2</v>
      </c>
    </row>
    <row r="77" spans="1:10" ht="12.75" customHeight="1" x14ac:dyDescent="0.25">
      <c r="A77" s="24">
        <v>38</v>
      </c>
      <c r="B77" s="24" t="s">
        <v>51</v>
      </c>
      <c r="C77" s="24">
        <v>2018</v>
      </c>
      <c r="D77" s="24">
        <v>6.1920000000000002</v>
      </c>
      <c r="E77" s="24">
        <v>1.2230000000000001</v>
      </c>
      <c r="F77" s="24">
        <v>1.492</v>
      </c>
      <c r="G77" s="24">
        <v>0.56399999999999995</v>
      </c>
      <c r="H77" s="24">
        <v>0.57499999999999996</v>
      </c>
      <c r="I77" s="24">
        <v>0.17100000000000001</v>
      </c>
      <c r="J77" s="24">
        <v>1.9E-2</v>
      </c>
    </row>
    <row r="78" spans="1:10" ht="12.75" customHeight="1" x14ac:dyDescent="0.25">
      <c r="A78" s="24">
        <v>39</v>
      </c>
      <c r="B78" s="24" t="s">
        <v>50</v>
      </c>
      <c r="C78" s="24">
        <v>2018</v>
      </c>
      <c r="D78" s="24">
        <v>6.173</v>
      </c>
      <c r="E78" s="24">
        <v>1.21</v>
      </c>
      <c r="F78" s="24">
        <v>1.5369999999999999</v>
      </c>
      <c r="G78" s="24">
        <v>0.77600000000000002</v>
      </c>
      <c r="H78" s="24">
        <v>0.35399999999999998</v>
      </c>
      <c r="I78" s="24">
        <v>0.11799999999999999</v>
      </c>
      <c r="J78" s="24">
        <v>1.4E-2</v>
      </c>
    </row>
    <row r="79" spans="1:10" ht="12.75" customHeight="1" x14ac:dyDescent="0.25">
      <c r="A79" s="24">
        <v>39</v>
      </c>
      <c r="B79" s="24" t="s">
        <v>51</v>
      </c>
      <c r="C79" s="24">
        <v>2019</v>
      </c>
      <c r="D79" s="24">
        <v>6.1920000000000002</v>
      </c>
      <c r="E79" s="24">
        <v>1.2310000000000001</v>
      </c>
      <c r="F79" s="24">
        <v>1.4770000000000001</v>
      </c>
      <c r="G79" s="24">
        <v>0.71299999999999997</v>
      </c>
      <c r="H79" s="24">
        <v>0.48899999999999999</v>
      </c>
      <c r="I79" s="24">
        <v>0.185</v>
      </c>
      <c r="J79" s="24">
        <v>1.6E-2</v>
      </c>
    </row>
    <row r="80" spans="1:10" ht="12.75" customHeight="1" x14ac:dyDescent="0.25">
      <c r="A80" s="24">
        <v>40</v>
      </c>
      <c r="B80" s="24" t="s">
        <v>45</v>
      </c>
      <c r="C80" s="24">
        <v>2018</v>
      </c>
      <c r="D80" s="24">
        <v>6.1669999999999998</v>
      </c>
      <c r="E80" s="24">
        <v>0.80600000000000005</v>
      </c>
      <c r="F80" s="24">
        <v>1.2310000000000001</v>
      </c>
      <c r="G80" s="24">
        <v>0.63900000000000001</v>
      </c>
      <c r="H80" s="24">
        <v>0.46100000000000002</v>
      </c>
      <c r="I80" s="24">
        <v>6.5000000000000002E-2</v>
      </c>
      <c r="J80" s="24">
        <v>8.2000000000000003E-2</v>
      </c>
    </row>
    <row r="81" spans="1:10" ht="12.75" customHeight="1" x14ac:dyDescent="0.25">
      <c r="A81" s="24">
        <v>40</v>
      </c>
      <c r="B81" s="24" t="s">
        <v>52</v>
      </c>
      <c r="C81" s="24">
        <v>2019</v>
      </c>
      <c r="D81" s="24">
        <v>6.1820000000000004</v>
      </c>
      <c r="E81" s="24">
        <v>1.206</v>
      </c>
      <c r="F81" s="24">
        <v>1.4379999999999999</v>
      </c>
      <c r="G81" s="24">
        <v>0.88400000000000001</v>
      </c>
      <c r="H81" s="24">
        <v>0.48299999999999998</v>
      </c>
      <c r="I81" s="24">
        <v>0.11700000000000001</v>
      </c>
      <c r="J81" s="24">
        <v>0.05</v>
      </c>
    </row>
    <row r="82" spans="1:10" ht="12.75" customHeight="1" x14ac:dyDescent="0.25">
      <c r="A82" s="24">
        <v>41</v>
      </c>
      <c r="B82" s="24" t="s">
        <v>53</v>
      </c>
      <c r="C82" s="24">
        <v>2018</v>
      </c>
      <c r="D82" s="24">
        <v>6.141</v>
      </c>
      <c r="E82" s="24">
        <v>0.66800000000000004</v>
      </c>
      <c r="F82" s="24">
        <v>1.319</v>
      </c>
      <c r="G82" s="24">
        <v>0.7</v>
      </c>
      <c r="H82" s="24">
        <v>0.52700000000000002</v>
      </c>
      <c r="I82" s="24">
        <v>0.20799999999999999</v>
      </c>
      <c r="J82" s="24">
        <v>0.128</v>
      </c>
    </row>
    <row r="83" spans="1:10" ht="12.75" customHeight="1" x14ac:dyDescent="0.25">
      <c r="A83" s="24">
        <v>41</v>
      </c>
      <c r="B83" s="24" t="s">
        <v>54</v>
      </c>
      <c r="C83" s="24">
        <v>2019</v>
      </c>
      <c r="D83" s="24">
        <v>6.1740000000000004</v>
      </c>
      <c r="E83" s="24">
        <v>0.745</v>
      </c>
      <c r="F83" s="24">
        <v>1.5289999999999999</v>
      </c>
      <c r="G83" s="24">
        <v>0.75600000000000001</v>
      </c>
      <c r="H83" s="24">
        <v>0.63100000000000001</v>
      </c>
      <c r="I83" s="24">
        <v>0.32200000000000001</v>
      </c>
      <c r="J83" s="24">
        <v>0.24</v>
      </c>
    </row>
    <row r="84" spans="1:10" ht="12.75" customHeight="1" x14ac:dyDescent="0.25">
      <c r="A84" s="24">
        <v>42</v>
      </c>
      <c r="B84" s="24" t="s">
        <v>55</v>
      </c>
      <c r="C84" s="24">
        <v>2019</v>
      </c>
      <c r="D84" s="24">
        <v>6.149</v>
      </c>
      <c r="E84" s="24">
        <v>1.238</v>
      </c>
      <c r="F84" s="24">
        <v>1.5149999999999999</v>
      </c>
      <c r="G84" s="24">
        <v>0.81799999999999995</v>
      </c>
      <c r="H84" s="24">
        <v>0.29099999999999998</v>
      </c>
      <c r="I84" s="24">
        <v>4.2999999999999997E-2</v>
      </c>
      <c r="J84" s="24">
        <v>4.2000000000000003E-2</v>
      </c>
    </row>
    <row r="85" spans="1:10" ht="12.75" customHeight="1" x14ac:dyDescent="0.25">
      <c r="A85" s="24">
        <v>42</v>
      </c>
      <c r="B85" s="24" t="s">
        <v>52</v>
      </c>
      <c r="C85" s="24">
        <v>2018</v>
      </c>
      <c r="D85" s="24">
        <v>6.1230000000000002</v>
      </c>
      <c r="E85" s="24">
        <v>1.1759999999999999</v>
      </c>
      <c r="F85" s="24">
        <v>1.448</v>
      </c>
      <c r="G85" s="24">
        <v>0.78100000000000003</v>
      </c>
      <c r="H85" s="24">
        <v>0.54600000000000004</v>
      </c>
      <c r="I85" s="24">
        <v>0.108</v>
      </c>
      <c r="J85" s="24">
        <v>6.4000000000000001E-2</v>
      </c>
    </row>
    <row r="86" spans="1:10" ht="12.75" customHeight="1" x14ac:dyDescent="0.25">
      <c r="A86" s="24">
        <v>43</v>
      </c>
      <c r="B86" s="24" t="s">
        <v>48</v>
      </c>
      <c r="C86" s="24">
        <v>2018</v>
      </c>
      <c r="D86" s="24">
        <v>6.1050000000000004</v>
      </c>
      <c r="E86" s="24">
        <v>1.3380000000000001</v>
      </c>
      <c r="F86" s="24">
        <v>1.3660000000000001</v>
      </c>
      <c r="G86" s="24">
        <v>0.69799999999999995</v>
      </c>
      <c r="H86" s="24">
        <v>0.59399999999999997</v>
      </c>
      <c r="I86" s="24">
        <v>0.24299999999999999</v>
      </c>
      <c r="J86" s="24">
        <v>0.123</v>
      </c>
    </row>
    <row r="87" spans="1:10" ht="12.75" customHeight="1" x14ac:dyDescent="0.25">
      <c r="A87" s="24">
        <v>43</v>
      </c>
      <c r="B87" s="24" t="s">
        <v>49</v>
      </c>
      <c r="C87" s="24">
        <v>2019</v>
      </c>
      <c r="D87" s="24">
        <v>6.125</v>
      </c>
      <c r="E87" s="24">
        <v>0.98499999999999999</v>
      </c>
      <c r="F87" s="24">
        <v>1.41</v>
      </c>
      <c r="G87" s="24">
        <v>0.84099999999999997</v>
      </c>
      <c r="H87" s="24">
        <v>0.47</v>
      </c>
      <c r="I87" s="24">
        <v>9.9000000000000005E-2</v>
      </c>
      <c r="J87" s="24">
        <v>3.4000000000000002E-2</v>
      </c>
    </row>
    <row r="88" spans="1:10" ht="12.75" customHeight="1" x14ac:dyDescent="0.25">
      <c r="A88" s="24">
        <v>44</v>
      </c>
      <c r="B88" s="24" t="s">
        <v>56</v>
      </c>
      <c r="C88" s="24">
        <v>2019</v>
      </c>
      <c r="D88" s="24">
        <v>6.1180000000000003</v>
      </c>
      <c r="E88" s="24">
        <v>1.258</v>
      </c>
      <c r="F88" s="24">
        <v>1.5229999999999999</v>
      </c>
      <c r="G88" s="24">
        <v>0.95299999999999996</v>
      </c>
      <c r="H88" s="24">
        <v>0.56399999999999995</v>
      </c>
      <c r="I88" s="24">
        <v>0.14399999999999999</v>
      </c>
      <c r="J88" s="24">
        <v>5.7000000000000002E-2</v>
      </c>
    </row>
    <row r="89" spans="1:10" ht="12.75" customHeight="1" x14ac:dyDescent="0.25">
      <c r="A89" s="24">
        <v>44</v>
      </c>
      <c r="B89" s="24" t="s">
        <v>54</v>
      </c>
      <c r="C89" s="24">
        <v>2018</v>
      </c>
      <c r="D89" s="24">
        <v>6.0960000000000001</v>
      </c>
      <c r="E89" s="24">
        <v>0.71899999999999997</v>
      </c>
      <c r="F89" s="24">
        <v>1.5840000000000001</v>
      </c>
      <c r="G89" s="24">
        <v>0.60499999999999998</v>
      </c>
      <c r="H89" s="24">
        <v>0.72399999999999998</v>
      </c>
      <c r="I89" s="24">
        <v>0.32800000000000001</v>
      </c>
      <c r="J89" s="24">
        <v>0.25900000000000001</v>
      </c>
    </row>
    <row r="90" spans="1:10" ht="12.75" customHeight="1" x14ac:dyDescent="0.25">
      <c r="A90" s="24">
        <v>45</v>
      </c>
      <c r="B90" s="24" t="s">
        <v>57</v>
      </c>
      <c r="C90" s="24">
        <v>2018</v>
      </c>
      <c r="D90" s="24">
        <v>6.0830000000000002</v>
      </c>
      <c r="E90" s="24">
        <v>1.474</v>
      </c>
      <c r="F90" s="24">
        <v>1.3009999999999999</v>
      </c>
      <c r="G90" s="24">
        <v>0.67500000000000004</v>
      </c>
      <c r="H90" s="24">
        <v>0.55400000000000005</v>
      </c>
      <c r="I90" s="24">
        <v>0.16700000000000001</v>
      </c>
      <c r="J90" s="24">
        <v>0.106</v>
      </c>
    </row>
    <row r="91" spans="1:10" ht="12.75" customHeight="1" x14ac:dyDescent="0.25">
      <c r="A91" s="24">
        <v>45</v>
      </c>
      <c r="B91" s="24" t="s">
        <v>53</v>
      </c>
      <c r="C91" s="24">
        <v>2019</v>
      </c>
      <c r="D91" s="24">
        <v>6.1050000000000004</v>
      </c>
      <c r="E91" s="24">
        <v>0.69399999999999995</v>
      </c>
      <c r="F91" s="24">
        <v>1.325</v>
      </c>
      <c r="G91" s="24">
        <v>0.83499999999999996</v>
      </c>
      <c r="H91" s="24">
        <v>0.435</v>
      </c>
      <c r="I91" s="24">
        <v>0.2</v>
      </c>
      <c r="J91" s="24">
        <v>0.127</v>
      </c>
    </row>
    <row r="92" spans="1:10" ht="12.75" customHeight="1" x14ac:dyDescent="0.25">
      <c r="A92" s="24">
        <v>46</v>
      </c>
      <c r="B92" s="24" t="s">
        <v>58</v>
      </c>
      <c r="C92" s="24">
        <v>2019</v>
      </c>
      <c r="D92" s="24">
        <v>6.1</v>
      </c>
      <c r="E92" s="24">
        <v>0.88200000000000001</v>
      </c>
      <c r="F92" s="24">
        <v>1.232</v>
      </c>
      <c r="G92" s="24">
        <v>0.75800000000000001</v>
      </c>
      <c r="H92" s="24">
        <v>0.48899999999999999</v>
      </c>
      <c r="I92" s="24">
        <v>0.26200000000000001</v>
      </c>
      <c r="J92" s="24">
        <v>6.0000000000000001E-3</v>
      </c>
    </row>
    <row r="93" spans="1:10" ht="12.75" customHeight="1" x14ac:dyDescent="0.25">
      <c r="A93" s="24">
        <v>46</v>
      </c>
      <c r="B93" s="24" t="s">
        <v>59</v>
      </c>
      <c r="C93" s="24">
        <v>2018</v>
      </c>
      <c r="D93" s="24">
        <v>6.0720000000000001</v>
      </c>
      <c r="E93" s="24">
        <v>1.016</v>
      </c>
      <c r="F93" s="24">
        <v>1.417</v>
      </c>
      <c r="G93" s="24">
        <v>0.70699999999999996</v>
      </c>
      <c r="H93" s="24">
        <v>0.63700000000000001</v>
      </c>
      <c r="I93" s="24">
        <v>0.36399999999999999</v>
      </c>
      <c r="J93" s="24">
        <v>2.9000000000000001E-2</v>
      </c>
    </row>
    <row r="94" spans="1:10" ht="12.75" customHeight="1" x14ac:dyDescent="0.25">
      <c r="A94" s="24">
        <v>47</v>
      </c>
      <c r="B94" s="24" t="s">
        <v>40</v>
      </c>
      <c r="C94" s="24">
        <v>2019</v>
      </c>
      <c r="D94" s="24">
        <v>6.0860000000000003</v>
      </c>
      <c r="E94" s="24">
        <v>1.0920000000000001</v>
      </c>
      <c r="F94" s="24">
        <v>1.4319999999999999</v>
      </c>
      <c r="G94" s="24">
        <v>0.88100000000000001</v>
      </c>
      <c r="H94" s="24">
        <v>0.47099999999999997</v>
      </c>
      <c r="I94" s="24">
        <v>6.6000000000000003E-2</v>
      </c>
      <c r="J94" s="24">
        <v>0.05</v>
      </c>
    </row>
    <row r="95" spans="1:10" ht="12.75" customHeight="1" x14ac:dyDescent="0.25">
      <c r="A95" s="24">
        <v>47</v>
      </c>
      <c r="B95" s="24" t="s">
        <v>47</v>
      </c>
      <c r="C95" s="24">
        <v>2018</v>
      </c>
      <c r="D95" s="24">
        <v>6</v>
      </c>
      <c r="E95" s="24">
        <v>1.264</v>
      </c>
      <c r="F95" s="24">
        <v>1.5009999999999999</v>
      </c>
      <c r="G95" s="24">
        <v>0.94599999999999995</v>
      </c>
      <c r="H95" s="24">
        <v>0.28100000000000003</v>
      </c>
      <c r="I95" s="24">
        <v>0.13700000000000001</v>
      </c>
      <c r="J95" s="24">
        <v>2.8000000000000001E-2</v>
      </c>
    </row>
    <row r="96" spans="1:10" ht="12.75" customHeight="1" x14ac:dyDescent="0.25">
      <c r="A96" s="24">
        <v>48</v>
      </c>
      <c r="B96" s="24" t="s">
        <v>60</v>
      </c>
      <c r="C96" s="24">
        <v>2018</v>
      </c>
      <c r="D96" s="24">
        <v>5.9729999999999999</v>
      </c>
      <c r="E96" s="24">
        <v>0.88900000000000001</v>
      </c>
      <c r="F96" s="24">
        <v>1.33</v>
      </c>
      <c r="G96" s="24">
        <v>0.73599999999999999</v>
      </c>
      <c r="H96" s="24">
        <v>0.55600000000000005</v>
      </c>
      <c r="I96" s="24">
        <v>0.114</v>
      </c>
      <c r="J96" s="24">
        <v>0.12</v>
      </c>
    </row>
    <row r="97" spans="1:10" ht="12.75" customHeight="1" x14ac:dyDescent="0.25">
      <c r="A97" s="24">
        <v>48</v>
      </c>
      <c r="B97" s="24" t="s">
        <v>61</v>
      </c>
      <c r="C97" s="24">
        <v>2019</v>
      </c>
      <c r="D97" s="24">
        <v>6.07</v>
      </c>
      <c r="E97" s="24">
        <v>1.1619999999999999</v>
      </c>
      <c r="F97" s="24">
        <v>1.232</v>
      </c>
      <c r="G97" s="24">
        <v>0.82499999999999996</v>
      </c>
      <c r="H97" s="24">
        <v>0.46200000000000002</v>
      </c>
      <c r="I97" s="24">
        <v>8.3000000000000004E-2</v>
      </c>
      <c r="J97" s="24">
        <v>5.0000000000000001E-3</v>
      </c>
    </row>
    <row r="98" spans="1:10" ht="12.75" customHeight="1" x14ac:dyDescent="0.25">
      <c r="A98" s="24">
        <v>49</v>
      </c>
      <c r="B98" s="24" t="s">
        <v>62</v>
      </c>
      <c r="C98" s="24">
        <v>2018</v>
      </c>
      <c r="D98" s="24">
        <v>5.9560000000000004</v>
      </c>
      <c r="E98" s="24">
        <v>0.80700000000000005</v>
      </c>
      <c r="F98" s="24">
        <v>1.101</v>
      </c>
      <c r="G98" s="24">
        <v>0.47399999999999998</v>
      </c>
      <c r="H98" s="24">
        <v>0.59299999999999997</v>
      </c>
      <c r="I98" s="24">
        <v>0.183</v>
      </c>
      <c r="J98" s="24">
        <v>8.8999999999999996E-2</v>
      </c>
    </row>
    <row r="99" spans="1:10" ht="12.75" customHeight="1" x14ac:dyDescent="0.25">
      <c r="A99" s="24">
        <v>49</v>
      </c>
      <c r="B99" s="24" t="s">
        <v>63</v>
      </c>
      <c r="C99" s="24">
        <v>2019</v>
      </c>
      <c r="D99" s="24">
        <v>6.0460000000000003</v>
      </c>
      <c r="E99" s="24">
        <v>1.2629999999999999</v>
      </c>
      <c r="F99" s="24">
        <v>1.2230000000000001</v>
      </c>
      <c r="G99" s="24">
        <v>1.042</v>
      </c>
      <c r="H99" s="24">
        <v>0.40600000000000003</v>
      </c>
      <c r="I99" s="24">
        <v>0.19</v>
      </c>
      <c r="J99" s="24">
        <v>4.1000000000000002E-2</v>
      </c>
    </row>
    <row r="100" spans="1:10" ht="12.75" customHeight="1" x14ac:dyDescent="0.25">
      <c r="A100" s="24">
        <v>50</v>
      </c>
      <c r="B100" s="24" t="s">
        <v>60</v>
      </c>
      <c r="C100" s="24">
        <v>2019</v>
      </c>
      <c r="D100" s="24">
        <v>6.0279999999999996</v>
      </c>
      <c r="E100" s="24">
        <v>0.91200000000000003</v>
      </c>
      <c r="F100" s="24">
        <v>1.3120000000000001</v>
      </c>
      <c r="G100" s="24">
        <v>0.86799999999999999</v>
      </c>
      <c r="H100" s="24">
        <v>0.498</v>
      </c>
      <c r="I100" s="24">
        <v>0.126</v>
      </c>
      <c r="J100" s="24">
        <v>8.6999999999999994E-2</v>
      </c>
    </row>
    <row r="101" spans="1:10" ht="12.75" customHeight="1" x14ac:dyDescent="0.25">
      <c r="A101" s="24">
        <v>50</v>
      </c>
      <c r="B101" s="24" t="s">
        <v>55</v>
      </c>
      <c r="C101" s="24">
        <v>2018</v>
      </c>
      <c r="D101" s="24">
        <v>5.952</v>
      </c>
      <c r="E101" s="24">
        <v>1.1970000000000001</v>
      </c>
      <c r="F101" s="24">
        <v>1.5269999999999999</v>
      </c>
      <c r="G101" s="24">
        <v>0.71599999999999997</v>
      </c>
      <c r="H101" s="24">
        <v>0.35</v>
      </c>
      <c r="I101" s="24">
        <v>2.5999999999999999E-2</v>
      </c>
      <c r="J101" s="24">
        <v>6.0000000000000001E-3</v>
      </c>
    </row>
    <row r="102" spans="1:10" ht="12.75" customHeight="1" x14ac:dyDescent="0.25">
      <c r="A102" s="24">
        <v>51</v>
      </c>
      <c r="B102" s="24" t="s">
        <v>57</v>
      </c>
      <c r="C102" s="24">
        <v>2019</v>
      </c>
      <c r="D102" s="24">
        <v>6.0209999999999999</v>
      </c>
      <c r="E102" s="24">
        <v>1.5</v>
      </c>
      <c r="F102" s="24">
        <v>1.319</v>
      </c>
      <c r="G102" s="24">
        <v>0.80800000000000005</v>
      </c>
      <c r="H102" s="24">
        <v>0.49299999999999999</v>
      </c>
      <c r="I102" s="24">
        <v>0.14199999999999999</v>
      </c>
      <c r="J102" s="24">
        <v>9.7000000000000003E-2</v>
      </c>
    </row>
    <row r="103" spans="1:10" ht="12.75" customHeight="1" x14ac:dyDescent="0.25">
      <c r="A103" s="24">
        <v>51</v>
      </c>
      <c r="B103" s="24" t="s">
        <v>56</v>
      </c>
      <c r="C103" s="24">
        <v>2018</v>
      </c>
      <c r="D103" s="24">
        <v>5.9480000000000004</v>
      </c>
      <c r="E103" s="24">
        <v>1.2190000000000001</v>
      </c>
      <c r="F103" s="24">
        <v>1.506</v>
      </c>
      <c r="G103" s="24">
        <v>0.85599999999999998</v>
      </c>
      <c r="H103" s="24">
        <v>0.63300000000000001</v>
      </c>
      <c r="I103" s="24">
        <v>0.16</v>
      </c>
      <c r="J103" s="24">
        <v>5.0999999999999997E-2</v>
      </c>
    </row>
    <row r="104" spans="1:10" ht="12.75" customHeight="1" x14ac:dyDescent="0.25">
      <c r="A104" s="24">
        <v>52</v>
      </c>
      <c r="B104" s="24" t="s">
        <v>61</v>
      </c>
      <c r="C104" s="24">
        <v>2018</v>
      </c>
      <c r="D104" s="24">
        <v>5.9450000000000003</v>
      </c>
      <c r="E104" s="24">
        <v>1.1160000000000001</v>
      </c>
      <c r="F104" s="24">
        <v>1.2190000000000001</v>
      </c>
      <c r="G104" s="24">
        <v>0.72599999999999998</v>
      </c>
      <c r="H104" s="24">
        <v>0.52800000000000002</v>
      </c>
      <c r="I104" s="24">
        <v>8.7999999999999995E-2</v>
      </c>
      <c r="J104" s="24">
        <v>1E-3</v>
      </c>
    </row>
    <row r="105" spans="1:10" ht="12.75" customHeight="1" x14ac:dyDescent="0.25">
      <c r="A105" s="24">
        <v>52</v>
      </c>
      <c r="B105" s="24" t="s">
        <v>59</v>
      </c>
      <c r="C105" s="24">
        <v>2019</v>
      </c>
      <c r="D105" s="24">
        <v>6.008</v>
      </c>
      <c r="E105" s="24">
        <v>1.05</v>
      </c>
      <c r="F105" s="24">
        <v>1.409</v>
      </c>
      <c r="G105" s="24">
        <v>0.82799999999999996</v>
      </c>
      <c r="H105" s="24">
        <v>0.55700000000000005</v>
      </c>
      <c r="I105" s="24">
        <v>0.35899999999999999</v>
      </c>
      <c r="J105" s="24">
        <v>2.8000000000000001E-2</v>
      </c>
    </row>
    <row r="106" spans="1:10" ht="12.75" customHeight="1" x14ac:dyDescent="0.25">
      <c r="A106" s="24">
        <v>53</v>
      </c>
      <c r="B106" s="24" t="s">
        <v>64</v>
      </c>
      <c r="C106" s="24">
        <v>2019</v>
      </c>
      <c r="D106" s="24">
        <v>5.94</v>
      </c>
      <c r="E106" s="24">
        <v>1.1870000000000001</v>
      </c>
      <c r="F106" s="24">
        <v>1.4650000000000001</v>
      </c>
      <c r="G106" s="24">
        <v>0.81200000000000006</v>
      </c>
      <c r="H106" s="24">
        <v>0.26400000000000001</v>
      </c>
      <c r="I106" s="24">
        <v>7.4999999999999997E-2</v>
      </c>
      <c r="J106" s="24">
        <v>6.4000000000000001E-2</v>
      </c>
    </row>
    <row r="107" spans="1:10" ht="12.75" customHeight="1" x14ac:dyDescent="0.25">
      <c r="A107" s="24">
        <v>53</v>
      </c>
      <c r="B107" s="24" t="s">
        <v>64</v>
      </c>
      <c r="C107" s="24">
        <v>2018</v>
      </c>
      <c r="D107" s="24">
        <v>5.9329999999999998</v>
      </c>
      <c r="E107" s="24">
        <v>1.1479999999999999</v>
      </c>
      <c r="F107" s="24">
        <v>1.454</v>
      </c>
      <c r="G107" s="24">
        <v>0.67100000000000004</v>
      </c>
      <c r="H107" s="24">
        <v>0.36299999999999999</v>
      </c>
      <c r="I107" s="24">
        <v>9.1999999999999998E-2</v>
      </c>
      <c r="J107" s="24">
        <v>6.6000000000000003E-2</v>
      </c>
    </row>
    <row r="108" spans="1:10" ht="12.75" customHeight="1" x14ac:dyDescent="0.25">
      <c r="A108" s="24">
        <v>54</v>
      </c>
      <c r="B108" s="24" t="s">
        <v>65</v>
      </c>
      <c r="C108" s="24">
        <v>2018</v>
      </c>
      <c r="D108" s="24">
        <v>5.915</v>
      </c>
      <c r="E108" s="24">
        <v>1.294</v>
      </c>
      <c r="F108" s="24">
        <v>1.462</v>
      </c>
      <c r="G108" s="24">
        <v>0.98799999999999999</v>
      </c>
      <c r="H108" s="24">
        <v>0.55300000000000005</v>
      </c>
      <c r="I108" s="24">
        <v>7.9000000000000001E-2</v>
      </c>
      <c r="J108" s="24">
        <v>0.15</v>
      </c>
    </row>
    <row r="109" spans="1:10" ht="12.75" customHeight="1" x14ac:dyDescent="0.25">
      <c r="A109" s="24">
        <v>54</v>
      </c>
      <c r="B109" s="24" t="s">
        <v>66</v>
      </c>
      <c r="C109" s="24">
        <v>2019</v>
      </c>
      <c r="D109" s="24">
        <v>5.8949999999999996</v>
      </c>
      <c r="E109" s="24">
        <v>1.3009999999999999</v>
      </c>
      <c r="F109" s="24">
        <v>1.2190000000000001</v>
      </c>
      <c r="G109" s="24">
        <v>1.036</v>
      </c>
      <c r="H109" s="24">
        <v>0.159</v>
      </c>
      <c r="I109" s="24">
        <v>0.17499999999999999</v>
      </c>
      <c r="J109" s="24">
        <v>5.6000000000000001E-2</v>
      </c>
    </row>
    <row r="110" spans="1:10" ht="12.75" customHeight="1" x14ac:dyDescent="0.25">
      <c r="A110" s="24">
        <v>55</v>
      </c>
      <c r="B110" s="24" t="s">
        <v>67</v>
      </c>
      <c r="C110" s="24">
        <v>2019</v>
      </c>
      <c r="D110" s="24">
        <v>5.8929999999999998</v>
      </c>
      <c r="E110" s="24">
        <v>1.2370000000000001</v>
      </c>
      <c r="F110" s="24">
        <v>1.528</v>
      </c>
      <c r="G110" s="24">
        <v>0.874</v>
      </c>
      <c r="H110" s="24">
        <v>0.495</v>
      </c>
      <c r="I110" s="24">
        <v>0.10299999999999999</v>
      </c>
      <c r="J110" s="24">
        <v>0.161</v>
      </c>
    </row>
    <row r="111" spans="1:10" ht="12.75" customHeight="1" x14ac:dyDescent="0.25">
      <c r="A111" s="24">
        <v>55</v>
      </c>
      <c r="B111" s="24" t="s">
        <v>68</v>
      </c>
      <c r="C111" s="24">
        <v>2018</v>
      </c>
      <c r="D111" s="24">
        <v>5.891</v>
      </c>
      <c r="E111" s="24">
        <v>1.0900000000000001</v>
      </c>
      <c r="F111" s="24">
        <v>1.387</v>
      </c>
      <c r="G111" s="24">
        <v>0.68400000000000005</v>
      </c>
      <c r="H111" s="24">
        <v>0.58399999999999996</v>
      </c>
      <c r="I111" s="24">
        <v>0.245</v>
      </c>
      <c r="J111" s="24">
        <v>0.05</v>
      </c>
    </row>
    <row r="112" spans="1:10" ht="12.75" customHeight="1" x14ac:dyDescent="0.25">
      <c r="A112" s="24">
        <v>56</v>
      </c>
      <c r="B112" s="24" t="s">
        <v>69</v>
      </c>
      <c r="C112" s="24">
        <v>2019</v>
      </c>
      <c r="D112" s="24">
        <v>5.89</v>
      </c>
      <c r="E112" s="24">
        <v>0.83099999999999996</v>
      </c>
      <c r="F112" s="24">
        <v>1.478</v>
      </c>
      <c r="G112" s="24">
        <v>0.83099999999999996</v>
      </c>
      <c r="H112" s="24">
        <v>0.49</v>
      </c>
      <c r="I112" s="24">
        <v>0.107</v>
      </c>
      <c r="J112" s="24">
        <v>2.8000000000000001E-2</v>
      </c>
    </row>
    <row r="113" spans="1:10" ht="12.75" customHeight="1" x14ac:dyDescent="0.25">
      <c r="A113" s="24">
        <v>56</v>
      </c>
      <c r="B113" s="24" t="s">
        <v>69</v>
      </c>
      <c r="C113" s="24">
        <v>2018</v>
      </c>
      <c r="D113" s="24">
        <v>5.89</v>
      </c>
      <c r="E113" s="24">
        <v>0.81899999999999995</v>
      </c>
      <c r="F113" s="24">
        <v>1.4930000000000001</v>
      </c>
      <c r="G113" s="24">
        <v>0.69299999999999995</v>
      </c>
      <c r="H113" s="24">
        <v>0.57499999999999996</v>
      </c>
      <c r="I113" s="24">
        <v>9.6000000000000002E-2</v>
      </c>
      <c r="J113" s="24">
        <v>3.1E-2</v>
      </c>
    </row>
    <row r="114" spans="1:10" ht="12.75" customHeight="1" x14ac:dyDescent="0.25">
      <c r="A114" s="24">
        <v>57</v>
      </c>
      <c r="B114" s="24" t="s">
        <v>68</v>
      </c>
      <c r="C114" s="24">
        <v>2019</v>
      </c>
      <c r="D114" s="24">
        <v>5.8879999999999999</v>
      </c>
      <c r="E114" s="24">
        <v>1.1200000000000001</v>
      </c>
      <c r="F114" s="24">
        <v>1.4019999999999999</v>
      </c>
      <c r="G114" s="24">
        <v>0.79800000000000004</v>
      </c>
      <c r="H114" s="24">
        <v>0.498</v>
      </c>
      <c r="I114" s="24">
        <v>0.215</v>
      </c>
      <c r="J114" s="24">
        <v>0.06</v>
      </c>
    </row>
    <row r="115" spans="1:10" ht="12.75" customHeight="1" x14ac:dyDescent="0.25">
      <c r="A115" s="24">
        <v>57</v>
      </c>
      <c r="B115" s="24" t="s">
        <v>66</v>
      </c>
      <c r="C115" s="24">
        <v>2018</v>
      </c>
      <c r="D115" s="24">
        <v>5.875</v>
      </c>
      <c r="E115" s="24">
        <v>1.266</v>
      </c>
      <c r="F115" s="24">
        <v>1.204</v>
      </c>
      <c r="G115" s="24">
        <v>0.95499999999999996</v>
      </c>
      <c r="H115" s="24">
        <v>0.24399999999999999</v>
      </c>
      <c r="I115" s="24">
        <v>0.17499999999999999</v>
      </c>
      <c r="J115" s="24">
        <v>5.0999999999999997E-2</v>
      </c>
    </row>
    <row r="116" spans="1:10" ht="12.75" customHeight="1" x14ac:dyDescent="0.25">
      <c r="A116" s="24">
        <v>58</v>
      </c>
      <c r="B116" s="24" t="s">
        <v>65</v>
      </c>
      <c r="C116" s="24">
        <v>2019</v>
      </c>
      <c r="D116" s="24">
        <v>5.8860000000000001</v>
      </c>
      <c r="E116" s="24">
        <v>1.327</v>
      </c>
      <c r="F116" s="24">
        <v>1.419</v>
      </c>
      <c r="G116" s="24">
        <v>1.0880000000000001</v>
      </c>
      <c r="H116" s="24">
        <v>0.44500000000000001</v>
      </c>
      <c r="I116" s="24">
        <v>6.9000000000000006E-2</v>
      </c>
      <c r="J116" s="24">
        <v>0.14000000000000001</v>
      </c>
    </row>
    <row r="117" spans="1:10" ht="12.75" customHeight="1" x14ac:dyDescent="0.25">
      <c r="A117" s="24">
        <v>58</v>
      </c>
      <c r="B117" s="24" t="s">
        <v>70</v>
      </c>
      <c r="C117" s="24">
        <v>2018</v>
      </c>
      <c r="D117" s="24">
        <v>5.835</v>
      </c>
      <c r="E117" s="24">
        <v>1.2290000000000001</v>
      </c>
      <c r="F117" s="24">
        <v>1.2110000000000001</v>
      </c>
      <c r="G117" s="24">
        <v>0.90900000000000003</v>
      </c>
      <c r="H117" s="24">
        <v>0.495</v>
      </c>
      <c r="I117" s="24">
        <v>0.17899999999999999</v>
      </c>
      <c r="J117" s="24">
        <v>0.154</v>
      </c>
    </row>
    <row r="118" spans="1:10" ht="12.75" customHeight="1" x14ac:dyDescent="0.25">
      <c r="A118" s="24">
        <v>59</v>
      </c>
      <c r="B118" s="24" t="s">
        <v>71</v>
      </c>
      <c r="C118" s="24">
        <v>2019</v>
      </c>
      <c r="D118" s="24">
        <v>5.86</v>
      </c>
      <c r="E118" s="24">
        <v>0.64200000000000002</v>
      </c>
      <c r="F118" s="24">
        <v>1.236</v>
      </c>
      <c r="G118" s="24">
        <v>0.82799999999999996</v>
      </c>
      <c r="H118" s="24">
        <v>0.50700000000000001</v>
      </c>
      <c r="I118" s="24">
        <v>0.246</v>
      </c>
      <c r="J118" s="24">
        <v>7.8E-2</v>
      </c>
    </row>
    <row r="119" spans="1:10" ht="12.75" customHeight="1" x14ac:dyDescent="0.25">
      <c r="A119" s="24">
        <v>59</v>
      </c>
      <c r="B119" s="24" t="s">
        <v>72</v>
      </c>
      <c r="C119" s="24">
        <v>2018</v>
      </c>
      <c r="D119" s="24">
        <v>5.81</v>
      </c>
      <c r="E119" s="24">
        <v>1.151</v>
      </c>
      <c r="F119" s="24">
        <v>1.4790000000000001</v>
      </c>
      <c r="G119" s="24">
        <v>0.59899999999999998</v>
      </c>
      <c r="H119" s="24">
        <v>0.39900000000000002</v>
      </c>
      <c r="I119" s="24">
        <v>6.5000000000000002E-2</v>
      </c>
      <c r="J119" s="24">
        <v>2.5000000000000001E-2</v>
      </c>
    </row>
    <row r="120" spans="1:10" ht="12.75" customHeight="1" x14ac:dyDescent="0.25">
      <c r="A120" s="24">
        <v>60</v>
      </c>
      <c r="B120" s="24" t="s">
        <v>73</v>
      </c>
      <c r="C120" s="24">
        <v>2019</v>
      </c>
      <c r="D120" s="24">
        <v>5.8090000000000002</v>
      </c>
      <c r="E120" s="24">
        <v>1.173</v>
      </c>
      <c r="F120" s="24">
        <v>1.508</v>
      </c>
      <c r="G120" s="24">
        <v>0.72899999999999998</v>
      </c>
      <c r="H120" s="24">
        <v>0.41</v>
      </c>
      <c r="I120" s="24">
        <v>0.14599999999999999</v>
      </c>
      <c r="J120" s="24">
        <v>9.6000000000000002E-2</v>
      </c>
    </row>
    <row r="121" spans="1:10" ht="12.75" customHeight="1" x14ac:dyDescent="0.25">
      <c r="A121" s="24">
        <v>60</v>
      </c>
      <c r="B121" s="24" t="s">
        <v>73</v>
      </c>
      <c r="C121" s="24">
        <v>2018</v>
      </c>
      <c r="D121" s="24">
        <v>5.79</v>
      </c>
      <c r="E121" s="24">
        <v>1.143</v>
      </c>
      <c r="F121" s="24">
        <v>1.516</v>
      </c>
      <c r="G121" s="24">
        <v>0.63100000000000001</v>
      </c>
      <c r="H121" s="24">
        <v>0.45400000000000001</v>
      </c>
      <c r="I121" s="24">
        <v>0.14799999999999999</v>
      </c>
      <c r="J121" s="24">
        <v>0.121</v>
      </c>
    </row>
    <row r="122" spans="1:10" ht="12.75" customHeight="1" x14ac:dyDescent="0.25">
      <c r="A122" s="24">
        <v>61</v>
      </c>
      <c r="B122" s="24" t="s">
        <v>74</v>
      </c>
      <c r="C122" s="24">
        <v>2019</v>
      </c>
      <c r="D122" s="24">
        <v>5.7789999999999999</v>
      </c>
      <c r="E122" s="24">
        <v>0.77600000000000002</v>
      </c>
      <c r="F122" s="24">
        <v>1.2090000000000001</v>
      </c>
      <c r="G122" s="24">
        <v>0.70599999999999996</v>
      </c>
      <c r="H122" s="24">
        <v>0.51100000000000001</v>
      </c>
      <c r="I122" s="24">
        <v>0.13700000000000001</v>
      </c>
      <c r="J122" s="24">
        <v>6.4000000000000001E-2</v>
      </c>
    </row>
    <row r="123" spans="1:10" ht="12.75" customHeight="1" x14ac:dyDescent="0.25">
      <c r="A123" s="24">
        <v>61</v>
      </c>
      <c r="B123" s="24" t="s">
        <v>63</v>
      </c>
      <c r="C123" s="24">
        <v>2018</v>
      </c>
      <c r="D123" s="24">
        <v>5.7619999999999996</v>
      </c>
      <c r="E123" s="24">
        <v>1.2290000000000001</v>
      </c>
      <c r="F123" s="24">
        <v>1.1910000000000001</v>
      </c>
      <c r="G123" s="24">
        <v>0.90900000000000003</v>
      </c>
      <c r="H123" s="24">
        <v>0.42299999999999999</v>
      </c>
      <c r="I123" s="24">
        <v>0.20200000000000001</v>
      </c>
      <c r="J123" s="24">
        <v>3.5000000000000003E-2</v>
      </c>
    </row>
    <row r="124" spans="1:10" ht="12.75" customHeight="1" x14ac:dyDescent="0.25">
      <c r="A124" s="24">
        <v>62</v>
      </c>
      <c r="B124" s="24" t="s">
        <v>74</v>
      </c>
      <c r="C124" s="24">
        <v>2018</v>
      </c>
      <c r="D124" s="24">
        <v>5.7519999999999998</v>
      </c>
      <c r="E124" s="24">
        <v>0.751</v>
      </c>
      <c r="F124" s="24">
        <v>1.2230000000000001</v>
      </c>
      <c r="G124" s="24">
        <v>0.50800000000000001</v>
      </c>
      <c r="H124" s="24">
        <v>0.60599999999999998</v>
      </c>
      <c r="I124" s="24">
        <v>0.14099999999999999</v>
      </c>
      <c r="J124" s="24">
        <v>5.3999999999999999E-2</v>
      </c>
    </row>
    <row r="125" spans="1:10" ht="12.75" customHeight="1" x14ac:dyDescent="0.25">
      <c r="A125" s="24">
        <v>62</v>
      </c>
      <c r="B125" s="24" t="s">
        <v>75</v>
      </c>
      <c r="C125" s="24">
        <v>2019</v>
      </c>
      <c r="D125" s="24">
        <v>5.758</v>
      </c>
      <c r="E125" s="24">
        <v>1.2010000000000001</v>
      </c>
      <c r="F125" s="24">
        <v>1.41</v>
      </c>
      <c r="G125" s="24">
        <v>0.82799999999999996</v>
      </c>
      <c r="H125" s="24">
        <v>0.19900000000000001</v>
      </c>
      <c r="I125" s="24">
        <v>8.1000000000000003E-2</v>
      </c>
      <c r="J125" s="24">
        <v>0.02</v>
      </c>
    </row>
    <row r="126" spans="1:10" ht="12.75" customHeight="1" x14ac:dyDescent="0.25">
      <c r="A126" s="24">
        <v>63</v>
      </c>
      <c r="B126" s="24" t="s">
        <v>67</v>
      </c>
      <c r="C126" s="24">
        <v>2018</v>
      </c>
      <c r="D126" s="24">
        <v>5.7389999999999999</v>
      </c>
      <c r="E126" s="24">
        <v>1.2</v>
      </c>
      <c r="F126" s="24">
        <v>1.532</v>
      </c>
      <c r="G126" s="24">
        <v>0.73699999999999999</v>
      </c>
      <c r="H126" s="24">
        <v>0.55300000000000005</v>
      </c>
      <c r="I126" s="24">
        <v>8.5999999999999993E-2</v>
      </c>
      <c r="J126" s="24">
        <v>0.17399999999999999</v>
      </c>
    </row>
    <row r="127" spans="1:10" ht="12.75" customHeight="1" x14ac:dyDescent="0.25">
      <c r="A127" s="24">
        <v>63</v>
      </c>
      <c r="B127" s="24" t="s">
        <v>76</v>
      </c>
      <c r="C127" s="24">
        <v>2019</v>
      </c>
      <c r="D127" s="24">
        <v>5.7430000000000003</v>
      </c>
      <c r="E127" s="24">
        <v>0.85499999999999998</v>
      </c>
      <c r="F127" s="24">
        <v>1.4750000000000001</v>
      </c>
      <c r="G127" s="24">
        <v>0.77700000000000002</v>
      </c>
      <c r="H127" s="24">
        <v>0.51400000000000001</v>
      </c>
      <c r="I127" s="24">
        <v>0.184</v>
      </c>
      <c r="J127" s="24">
        <v>0.08</v>
      </c>
    </row>
    <row r="128" spans="1:10" ht="12.75" customHeight="1" x14ac:dyDescent="0.25">
      <c r="A128" s="24">
        <v>64</v>
      </c>
      <c r="B128" s="24" t="s">
        <v>70</v>
      </c>
      <c r="C128" s="24">
        <v>2019</v>
      </c>
      <c r="D128" s="24">
        <v>5.718</v>
      </c>
      <c r="E128" s="24">
        <v>1.2629999999999999</v>
      </c>
      <c r="F128" s="24">
        <v>1.252</v>
      </c>
      <c r="G128" s="24">
        <v>1.042</v>
      </c>
      <c r="H128" s="24">
        <v>0.41699999999999998</v>
      </c>
      <c r="I128" s="24">
        <v>0.191</v>
      </c>
      <c r="J128" s="24">
        <v>0.16200000000000001</v>
      </c>
    </row>
    <row r="129" spans="1:10" ht="12.75" customHeight="1" x14ac:dyDescent="0.25">
      <c r="A129" s="24">
        <v>64</v>
      </c>
      <c r="B129" s="24" t="s">
        <v>76</v>
      </c>
      <c r="C129" s="24">
        <v>2018</v>
      </c>
      <c r="D129" s="24">
        <v>5.681</v>
      </c>
      <c r="E129" s="24">
        <v>0.83499999999999996</v>
      </c>
      <c r="F129" s="24">
        <v>1.522</v>
      </c>
      <c r="G129" s="24">
        <v>0.61499999999999999</v>
      </c>
      <c r="H129" s="24">
        <v>0.54100000000000004</v>
      </c>
      <c r="I129" s="24">
        <v>0.16200000000000001</v>
      </c>
      <c r="J129" s="24">
        <v>7.3999999999999996E-2</v>
      </c>
    </row>
    <row r="130" spans="1:10" ht="12.75" customHeight="1" x14ac:dyDescent="0.25">
      <c r="A130" s="24">
        <v>65</v>
      </c>
      <c r="B130" s="24" t="s">
        <v>77</v>
      </c>
      <c r="C130" s="24">
        <v>2019</v>
      </c>
      <c r="D130" s="24">
        <v>5.6970000000000001</v>
      </c>
      <c r="E130" s="24">
        <v>0.96</v>
      </c>
      <c r="F130" s="24">
        <v>1.274</v>
      </c>
      <c r="G130" s="24">
        <v>0.85399999999999998</v>
      </c>
      <c r="H130" s="24">
        <v>0.45500000000000002</v>
      </c>
      <c r="I130" s="24">
        <v>8.3000000000000004E-2</v>
      </c>
      <c r="J130" s="24">
        <v>2.7E-2</v>
      </c>
    </row>
    <row r="131" spans="1:10" ht="12.75" customHeight="1" x14ac:dyDescent="0.25">
      <c r="A131" s="24">
        <v>65</v>
      </c>
      <c r="B131" s="24" t="s">
        <v>77</v>
      </c>
      <c r="C131" s="24">
        <v>2018</v>
      </c>
      <c r="D131" s="24">
        <v>5.6630000000000003</v>
      </c>
      <c r="E131" s="24">
        <v>0.93400000000000005</v>
      </c>
      <c r="F131" s="24">
        <v>1.2490000000000001</v>
      </c>
      <c r="G131" s="24">
        <v>0.67400000000000004</v>
      </c>
      <c r="H131" s="24">
        <v>0.53</v>
      </c>
      <c r="I131" s="24">
        <v>9.1999999999999998E-2</v>
      </c>
      <c r="J131" s="24">
        <v>3.4000000000000002E-2</v>
      </c>
    </row>
    <row r="132" spans="1:10" ht="12.75" customHeight="1" x14ac:dyDescent="0.25">
      <c r="A132" s="24">
        <v>66</v>
      </c>
      <c r="B132" s="24" t="s">
        <v>58</v>
      </c>
      <c r="C132" s="24">
        <v>2018</v>
      </c>
      <c r="D132" s="24">
        <v>5.6619999999999999</v>
      </c>
      <c r="E132" s="24">
        <v>0.85499999999999998</v>
      </c>
      <c r="F132" s="24">
        <v>1.23</v>
      </c>
      <c r="G132" s="24">
        <v>0.57799999999999996</v>
      </c>
      <c r="H132" s="24">
        <v>0.44800000000000001</v>
      </c>
      <c r="I132" s="24">
        <v>0.27400000000000002</v>
      </c>
      <c r="J132" s="24">
        <v>2.3E-2</v>
      </c>
    </row>
    <row r="133" spans="1:10" ht="12.75" customHeight="1" x14ac:dyDescent="0.25">
      <c r="A133" s="24">
        <v>66</v>
      </c>
      <c r="B133" s="24" t="s">
        <v>78</v>
      </c>
      <c r="C133" s="24">
        <v>2019</v>
      </c>
      <c r="D133" s="24">
        <v>5.6929999999999996</v>
      </c>
      <c r="E133" s="24">
        <v>1.2210000000000001</v>
      </c>
      <c r="F133" s="24">
        <v>1.431</v>
      </c>
      <c r="G133" s="24">
        <v>0.999</v>
      </c>
      <c r="H133" s="24">
        <v>0.50800000000000001</v>
      </c>
      <c r="I133" s="24">
        <v>4.7E-2</v>
      </c>
      <c r="J133" s="24">
        <v>2.5000000000000001E-2</v>
      </c>
    </row>
    <row r="134" spans="1:10" ht="12.75" customHeight="1" x14ac:dyDescent="0.25">
      <c r="A134" s="24">
        <v>67</v>
      </c>
      <c r="B134" s="24" t="s">
        <v>79</v>
      </c>
      <c r="C134" s="24">
        <v>2018</v>
      </c>
      <c r="D134" s="24">
        <v>5.64</v>
      </c>
      <c r="E134" s="24">
        <v>0.65700000000000003</v>
      </c>
      <c r="F134" s="24">
        <v>1.3009999999999999</v>
      </c>
      <c r="G134" s="24">
        <v>0.62</v>
      </c>
      <c r="H134" s="24">
        <v>0.23200000000000001</v>
      </c>
      <c r="I134" s="24">
        <v>0.17100000000000001</v>
      </c>
      <c r="J134" s="24">
        <v>0</v>
      </c>
    </row>
    <row r="135" spans="1:10" ht="12.75" customHeight="1" x14ac:dyDescent="0.25">
      <c r="A135" s="24">
        <v>67</v>
      </c>
      <c r="B135" s="24" t="s">
        <v>80</v>
      </c>
      <c r="C135" s="24">
        <v>2019</v>
      </c>
      <c r="D135" s="24">
        <v>5.6529999999999996</v>
      </c>
      <c r="E135" s="24">
        <v>0.67700000000000005</v>
      </c>
      <c r="F135" s="24">
        <v>0.88600000000000001</v>
      </c>
      <c r="G135" s="24">
        <v>0.53500000000000003</v>
      </c>
      <c r="H135" s="24">
        <v>0.313</v>
      </c>
      <c r="I135" s="24">
        <v>0.22</v>
      </c>
      <c r="J135" s="24">
        <v>9.8000000000000004E-2</v>
      </c>
    </row>
    <row r="136" spans="1:10" ht="12.75" customHeight="1" x14ac:dyDescent="0.25">
      <c r="A136" s="24">
        <v>68</v>
      </c>
      <c r="B136" s="24" t="s">
        <v>72</v>
      </c>
      <c r="C136" s="24">
        <v>2019</v>
      </c>
      <c r="D136" s="24">
        <v>5.6479999999999997</v>
      </c>
      <c r="E136" s="24">
        <v>1.1830000000000001</v>
      </c>
      <c r="F136" s="24">
        <v>1.452</v>
      </c>
      <c r="G136" s="24">
        <v>0.72599999999999998</v>
      </c>
      <c r="H136" s="24">
        <v>0.33400000000000002</v>
      </c>
      <c r="I136" s="24">
        <v>8.2000000000000003E-2</v>
      </c>
      <c r="J136" s="24">
        <v>3.1E-2</v>
      </c>
    </row>
    <row r="137" spans="1:10" ht="12.75" customHeight="1" x14ac:dyDescent="0.25">
      <c r="A137" s="24">
        <v>68</v>
      </c>
      <c r="B137" s="24" t="s">
        <v>81</v>
      </c>
      <c r="C137" s="24">
        <v>2018</v>
      </c>
      <c r="D137" s="24">
        <v>5.6360000000000001</v>
      </c>
      <c r="E137" s="24">
        <v>1.016</v>
      </c>
      <c r="F137" s="24">
        <v>1.5329999999999999</v>
      </c>
      <c r="G137" s="24">
        <v>0.51700000000000002</v>
      </c>
      <c r="H137" s="24">
        <v>0.41699999999999998</v>
      </c>
      <c r="I137" s="24">
        <v>0.19900000000000001</v>
      </c>
      <c r="J137" s="24">
        <v>3.6999999999999998E-2</v>
      </c>
    </row>
    <row r="138" spans="1:10" ht="12.75" customHeight="1" x14ac:dyDescent="0.25">
      <c r="A138" s="24">
        <v>69</v>
      </c>
      <c r="B138" s="24" t="s">
        <v>75</v>
      </c>
      <c r="C138" s="24">
        <v>2018</v>
      </c>
      <c r="D138" s="24">
        <v>5.62</v>
      </c>
      <c r="E138" s="24">
        <v>1.171</v>
      </c>
      <c r="F138" s="24">
        <v>1.401</v>
      </c>
      <c r="G138" s="24">
        <v>0.73199999999999998</v>
      </c>
      <c r="H138" s="24">
        <v>0.25900000000000001</v>
      </c>
      <c r="I138" s="24">
        <v>6.0999999999999999E-2</v>
      </c>
      <c r="J138" s="24">
        <v>2.1999999999999999E-2</v>
      </c>
    </row>
    <row r="139" spans="1:10" ht="12.75" customHeight="1" x14ac:dyDescent="0.25">
      <c r="A139" s="24">
        <v>69</v>
      </c>
      <c r="B139" s="24" t="s">
        <v>82</v>
      </c>
      <c r="C139" s="24">
        <v>2019</v>
      </c>
      <c r="D139" s="24">
        <v>5.6310000000000002</v>
      </c>
      <c r="E139" s="24">
        <v>0.80700000000000005</v>
      </c>
      <c r="F139" s="24">
        <v>1.2929999999999999</v>
      </c>
      <c r="G139" s="24">
        <v>0.65700000000000003</v>
      </c>
      <c r="H139" s="24">
        <v>0.55800000000000005</v>
      </c>
      <c r="I139" s="24">
        <v>0.11700000000000001</v>
      </c>
      <c r="J139" s="24">
        <v>0.107</v>
      </c>
    </row>
    <row r="140" spans="1:10" ht="12.75" customHeight="1" x14ac:dyDescent="0.25">
      <c r="A140" s="24">
        <v>70</v>
      </c>
      <c r="B140" s="24" t="s">
        <v>83</v>
      </c>
      <c r="C140" s="24">
        <v>2018</v>
      </c>
      <c r="D140" s="24">
        <v>5.5659999999999998</v>
      </c>
      <c r="E140" s="24">
        <v>0.98499999999999999</v>
      </c>
      <c r="F140" s="24">
        <v>1.35</v>
      </c>
      <c r="G140" s="24">
        <v>0.55300000000000005</v>
      </c>
      <c r="H140" s="24">
        <v>0.496</v>
      </c>
      <c r="I140" s="24">
        <v>0.11600000000000001</v>
      </c>
      <c r="J140" s="24">
        <v>0.14799999999999999</v>
      </c>
    </row>
    <row r="141" spans="1:10" ht="12.75" customHeight="1" x14ac:dyDescent="0.25">
      <c r="A141" s="24">
        <v>70</v>
      </c>
      <c r="B141" s="24" t="s">
        <v>84</v>
      </c>
      <c r="C141" s="24">
        <v>2019</v>
      </c>
      <c r="D141" s="24">
        <v>5.6029999999999998</v>
      </c>
      <c r="E141" s="24">
        <v>1.004</v>
      </c>
      <c r="F141" s="24">
        <v>1.383</v>
      </c>
      <c r="G141" s="24">
        <v>0.85399999999999998</v>
      </c>
      <c r="H141" s="24">
        <v>0.28199999999999997</v>
      </c>
      <c r="I141" s="24">
        <v>0.13700000000000001</v>
      </c>
      <c r="J141" s="24">
        <v>3.9E-2</v>
      </c>
    </row>
    <row r="142" spans="1:10" ht="12.75" customHeight="1" x14ac:dyDescent="0.25">
      <c r="A142" s="24">
        <v>71</v>
      </c>
      <c r="B142" s="24" t="s">
        <v>79</v>
      </c>
      <c r="C142" s="24">
        <v>2019</v>
      </c>
      <c r="D142" s="24">
        <v>5.5289999999999999</v>
      </c>
      <c r="E142" s="24">
        <v>0.68500000000000005</v>
      </c>
      <c r="F142" s="24">
        <v>1.3280000000000001</v>
      </c>
      <c r="G142" s="24">
        <v>0.73899999999999999</v>
      </c>
      <c r="H142" s="24">
        <v>0.245</v>
      </c>
      <c r="I142" s="24">
        <v>0.18099999999999999</v>
      </c>
      <c r="J142" s="24">
        <v>0</v>
      </c>
    </row>
    <row r="143" spans="1:10" ht="12.75" customHeight="1" x14ac:dyDescent="0.25">
      <c r="A143" s="24">
        <v>71</v>
      </c>
      <c r="B143" s="24" t="s">
        <v>82</v>
      </c>
      <c r="C143" s="24">
        <v>2018</v>
      </c>
      <c r="D143" s="24">
        <v>5.524</v>
      </c>
      <c r="E143" s="24">
        <v>0.77500000000000002</v>
      </c>
      <c r="F143" s="24">
        <v>1.3120000000000001</v>
      </c>
      <c r="G143" s="24">
        <v>0.51300000000000001</v>
      </c>
      <c r="H143" s="24">
        <v>0.64300000000000002</v>
      </c>
      <c r="I143" s="24">
        <v>0.12</v>
      </c>
      <c r="J143" s="24">
        <v>0.105</v>
      </c>
    </row>
    <row r="144" spans="1:10" ht="12.75" customHeight="1" x14ac:dyDescent="0.25">
      <c r="A144" s="24">
        <v>72</v>
      </c>
      <c r="B144" s="24" t="s">
        <v>71</v>
      </c>
      <c r="C144" s="24">
        <v>2018</v>
      </c>
      <c r="D144" s="24">
        <v>5.5039999999999996</v>
      </c>
      <c r="E144" s="24">
        <v>0.62</v>
      </c>
      <c r="F144" s="24">
        <v>1.2050000000000001</v>
      </c>
      <c r="G144" s="24">
        <v>0.622</v>
      </c>
      <c r="H144" s="24">
        <v>0.45900000000000002</v>
      </c>
      <c r="I144" s="24">
        <v>0.19700000000000001</v>
      </c>
      <c r="J144" s="24">
        <v>7.3999999999999996E-2</v>
      </c>
    </row>
    <row r="145" spans="1:10" ht="12.75" customHeight="1" x14ac:dyDescent="0.25">
      <c r="A145" s="24">
        <v>72</v>
      </c>
      <c r="B145" s="24" t="s">
        <v>83</v>
      </c>
      <c r="C145" s="24">
        <v>2019</v>
      </c>
      <c r="D145" s="24">
        <v>5.5250000000000004</v>
      </c>
      <c r="E145" s="24">
        <v>1.044</v>
      </c>
      <c r="F145" s="24">
        <v>1.3029999999999999</v>
      </c>
      <c r="G145" s="24">
        <v>0.67300000000000004</v>
      </c>
      <c r="H145" s="24">
        <v>0.41599999999999998</v>
      </c>
      <c r="I145" s="24">
        <v>0.13300000000000001</v>
      </c>
      <c r="J145" s="24">
        <v>0.152</v>
      </c>
    </row>
    <row r="146" spans="1:10" ht="12.75" customHeight="1" x14ac:dyDescent="0.25">
      <c r="A146" s="24">
        <v>73</v>
      </c>
      <c r="B146" s="24" t="s">
        <v>85</v>
      </c>
      <c r="C146" s="24">
        <v>2018</v>
      </c>
      <c r="D146" s="24">
        <v>5.4829999999999997</v>
      </c>
      <c r="E146" s="24">
        <v>1.0389999999999999</v>
      </c>
      <c r="F146" s="24">
        <v>1.498</v>
      </c>
      <c r="G146" s="24">
        <v>0.7</v>
      </c>
      <c r="H146" s="24">
        <v>0.307</v>
      </c>
      <c r="I146" s="24">
        <v>0.10100000000000001</v>
      </c>
      <c r="J146" s="24">
        <v>0.154</v>
      </c>
    </row>
    <row r="147" spans="1:10" ht="12.75" customHeight="1" x14ac:dyDescent="0.25">
      <c r="A147" s="24">
        <v>73</v>
      </c>
      <c r="B147" s="24" t="s">
        <v>86</v>
      </c>
      <c r="C147" s="24">
        <v>2019</v>
      </c>
      <c r="D147" s="24">
        <v>5.5229999999999997</v>
      </c>
      <c r="E147" s="24">
        <v>1.0509999999999999</v>
      </c>
      <c r="F147" s="24">
        <v>1.361</v>
      </c>
      <c r="G147" s="24">
        <v>0.871</v>
      </c>
      <c r="H147" s="24">
        <v>0.19700000000000001</v>
      </c>
      <c r="I147" s="24">
        <v>0.14199999999999999</v>
      </c>
      <c r="J147" s="24">
        <v>0.08</v>
      </c>
    </row>
    <row r="148" spans="1:10" ht="12.75" customHeight="1" x14ac:dyDescent="0.25">
      <c r="A148" s="24">
        <v>74</v>
      </c>
      <c r="B148" s="24" t="s">
        <v>87</v>
      </c>
      <c r="C148" s="24">
        <v>2019</v>
      </c>
      <c r="D148" s="24">
        <v>5.4669999999999996</v>
      </c>
      <c r="E148" s="24">
        <v>0.49299999999999999</v>
      </c>
      <c r="F148" s="24">
        <v>1.0980000000000001</v>
      </c>
      <c r="G148" s="24">
        <v>0.71799999999999997</v>
      </c>
      <c r="H148" s="24">
        <v>0.38900000000000001</v>
      </c>
      <c r="I148" s="24">
        <v>0.23</v>
      </c>
      <c r="J148" s="24">
        <v>0.14399999999999999</v>
      </c>
    </row>
    <row r="149" spans="1:10" ht="12.75" customHeight="1" x14ac:dyDescent="0.25">
      <c r="A149" s="24">
        <v>74</v>
      </c>
      <c r="B149" s="24" t="s">
        <v>88</v>
      </c>
      <c r="C149" s="24">
        <v>2018</v>
      </c>
      <c r="D149" s="24">
        <v>5.4829999999999997</v>
      </c>
      <c r="E149" s="24">
        <v>1.1479999999999999</v>
      </c>
      <c r="F149" s="24">
        <v>1.38</v>
      </c>
      <c r="G149" s="24">
        <v>0.68600000000000005</v>
      </c>
      <c r="H149" s="24">
        <v>0.32400000000000001</v>
      </c>
      <c r="I149" s="24">
        <v>0.106</v>
      </c>
      <c r="J149" s="24">
        <v>0.109</v>
      </c>
    </row>
    <row r="150" spans="1:10" ht="12.75" customHeight="1" x14ac:dyDescent="0.25">
      <c r="A150" s="24">
        <v>75</v>
      </c>
      <c r="B150" s="24" t="s">
        <v>89</v>
      </c>
      <c r="C150" s="24">
        <v>2019</v>
      </c>
      <c r="D150" s="24">
        <v>5.4320000000000004</v>
      </c>
      <c r="E150" s="24">
        <v>1.155</v>
      </c>
      <c r="F150" s="24">
        <v>1.266</v>
      </c>
      <c r="G150" s="24">
        <v>0.91400000000000003</v>
      </c>
      <c r="H150" s="24">
        <v>0.29599999999999999</v>
      </c>
      <c r="I150" s="24">
        <v>0.11899999999999999</v>
      </c>
      <c r="J150" s="24">
        <v>2.1999999999999999E-2</v>
      </c>
    </row>
    <row r="151" spans="1:10" ht="12.75" customHeight="1" x14ac:dyDescent="0.25">
      <c r="A151" s="24">
        <v>75</v>
      </c>
      <c r="B151" s="24" t="s">
        <v>80</v>
      </c>
      <c r="C151" s="24">
        <v>2018</v>
      </c>
      <c r="D151" s="24">
        <v>5.4720000000000004</v>
      </c>
      <c r="E151" s="24">
        <v>0.65200000000000002</v>
      </c>
      <c r="F151" s="24">
        <v>0.81</v>
      </c>
      <c r="G151" s="24">
        <v>0.42399999999999999</v>
      </c>
      <c r="H151" s="24">
        <v>0.33400000000000002</v>
      </c>
      <c r="I151" s="24">
        <v>0.216</v>
      </c>
      <c r="J151" s="24">
        <v>0.113</v>
      </c>
    </row>
    <row r="152" spans="1:10" ht="12.75" customHeight="1" x14ac:dyDescent="0.25">
      <c r="A152" s="24">
        <v>76</v>
      </c>
      <c r="B152" s="24" t="s">
        <v>90</v>
      </c>
      <c r="C152" s="24">
        <v>2019</v>
      </c>
      <c r="D152" s="24">
        <v>5.43</v>
      </c>
      <c r="E152" s="24">
        <v>1.4379999999999999</v>
      </c>
      <c r="F152" s="24">
        <v>1.2769999999999999</v>
      </c>
      <c r="G152" s="24">
        <v>1.1220000000000001</v>
      </c>
      <c r="H152" s="24">
        <v>0.44</v>
      </c>
      <c r="I152" s="24">
        <v>0.25800000000000001</v>
      </c>
      <c r="J152" s="24">
        <v>0.28699999999999998</v>
      </c>
    </row>
    <row r="153" spans="1:10" ht="12.75" customHeight="1" x14ac:dyDescent="0.25">
      <c r="A153" s="24">
        <v>76</v>
      </c>
      <c r="B153" s="24" t="s">
        <v>90</v>
      </c>
      <c r="C153" s="24">
        <v>2018</v>
      </c>
      <c r="D153" s="24">
        <v>5.43</v>
      </c>
      <c r="E153" s="24">
        <v>1.405</v>
      </c>
      <c r="F153" s="24">
        <v>1.29</v>
      </c>
      <c r="G153" s="24">
        <v>1.03</v>
      </c>
      <c r="H153" s="24">
        <v>0.52400000000000002</v>
      </c>
      <c r="I153" s="24">
        <v>0.246</v>
      </c>
      <c r="J153" s="24">
        <v>0.29099999999999998</v>
      </c>
    </row>
    <row r="154" spans="1:10" ht="12.75" customHeight="1" x14ac:dyDescent="0.25">
      <c r="A154" s="24">
        <v>77</v>
      </c>
      <c r="B154" s="24" t="s">
        <v>91</v>
      </c>
      <c r="C154" s="24">
        <v>2019</v>
      </c>
      <c r="D154" s="24">
        <v>5.4249999999999998</v>
      </c>
      <c r="E154" s="24">
        <v>1.0149999999999999</v>
      </c>
      <c r="F154" s="24">
        <v>1.401</v>
      </c>
      <c r="G154" s="24">
        <v>0.77900000000000003</v>
      </c>
      <c r="H154" s="24">
        <v>0.497</v>
      </c>
      <c r="I154" s="24">
        <v>0.113</v>
      </c>
      <c r="J154" s="24">
        <v>0.10100000000000001</v>
      </c>
    </row>
    <row r="155" spans="1:10" ht="12.75" customHeight="1" x14ac:dyDescent="0.25">
      <c r="A155" s="24">
        <v>77</v>
      </c>
      <c r="B155" s="24" t="s">
        <v>78</v>
      </c>
      <c r="C155" s="24">
        <v>2018</v>
      </c>
      <c r="D155" s="24">
        <v>5.41</v>
      </c>
      <c r="E155" s="24">
        <v>1.1879999999999999</v>
      </c>
      <c r="F155" s="24">
        <v>1.429</v>
      </c>
      <c r="G155" s="24">
        <v>0.88400000000000001</v>
      </c>
      <c r="H155" s="24">
        <v>0.56200000000000006</v>
      </c>
      <c r="I155" s="24">
        <v>5.5E-2</v>
      </c>
      <c r="J155" s="24">
        <v>1.7000000000000001E-2</v>
      </c>
    </row>
    <row r="156" spans="1:10" ht="12.75" customHeight="1" x14ac:dyDescent="0.25">
      <c r="A156" s="24">
        <v>78</v>
      </c>
      <c r="B156" s="24" t="s">
        <v>92</v>
      </c>
      <c r="C156" s="24">
        <v>2019</v>
      </c>
      <c r="D156" s="24">
        <v>5.3860000000000001</v>
      </c>
      <c r="E156" s="24">
        <v>0.94499999999999995</v>
      </c>
      <c r="F156" s="24">
        <v>1.212</v>
      </c>
      <c r="G156" s="24">
        <v>0.84499999999999997</v>
      </c>
      <c r="H156" s="24">
        <v>0.21199999999999999</v>
      </c>
      <c r="I156" s="24">
        <v>0.26300000000000001</v>
      </c>
      <c r="J156" s="24">
        <v>6.0000000000000001E-3</v>
      </c>
    </row>
    <row r="157" spans="1:10" ht="12.75" customHeight="1" x14ac:dyDescent="0.25">
      <c r="A157" s="24">
        <v>78</v>
      </c>
      <c r="B157" s="24" t="s">
        <v>84</v>
      </c>
      <c r="C157" s="24">
        <v>2018</v>
      </c>
      <c r="D157" s="24">
        <v>5.3979999999999997</v>
      </c>
      <c r="E157" s="24">
        <v>0.97499999999999998</v>
      </c>
      <c r="F157" s="24">
        <v>1.369</v>
      </c>
      <c r="G157" s="24">
        <v>0.68500000000000005</v>
      </c>
      <c r="H157" s="24">
        <v>0.28799999999999998</v>
      </c>
      <c r="I157" s="24">
        <v>0.13400000000000001</v>
      </c>
      <c r="J157" s="24">
        <v>4.2999999999999997E-2</v>
      </c>
    </row>
    <row r="158" spans="1:10" ht="12.75" customHeight="1" x14ac:dyDescent="0.25">
      <c r="A158" s="24">
        <v>79</v>
      </c>
      <c r="B158" s="24" t="s">
        <v>93</v>
      </c>
      <c r="C158" s="24">
        <v>2018</v>
      </c>
      <c r="D158" s="24">
        <v>5.3579999999999997</v>
      </c>
      <c r="E158" s="24">
        <v>1.1539999999999999</v>
      </c>
      <c r="F158" s="24">
        <v>1.202</v>
      </c>
      <c r="G158" s="24">
        <v>0.879</v>
      </c>
      <c r="H158" s="24">
        <v>0.13100000000000001</v>
      </c>
      <c r="I158" s="24">
        <v>0</v>
      </c>
      <c r="J158" s="24">
        <v>4.3999999999999997E-2</v>
      </c>
    </row>
    <row r="159" spans="1:10" ht="12.75" customHeight="1" x14ac:dyDescent="0.25">
      <c r="A159" s="24">
        <v>79</v>
      </c>
      <c r="B159" s="24" t="s">
        <v>88</v>
      </c>
      <c r="C159" s="24">
        <v>2019</v>
      </c>
      <c r="D159" s="24">
        <v>5.3730000000000002</v>
      </c>
      <c r="E159" s="24">
        <v>1.1830000000000001</v>
      </c>
      <c r="F159" s="24">
        <v>1.36</v>
      </c>
      <c r="G159" s="24">
        <v>0.80800000000000005</v>
      </c>
      <c r="H159" s="24">
        <v>0.19500000000000001</v>
      </c>
      <c r="I159" s="24">
        <v>8.3000000000000004E-2</v>
      </c>
      <c r="J159" s="24">
        <v>0.106</v>
      </c>
    </row>
    <row r="160" spans="1:10" ht="12.75" customHeight="1" x14ac:dyDescent="0.25">
      <c r="A160" s="24">
        <v>80</v>
      </c>
      <c r="B160" s="24" t="s">
        <v>94</v>
      </c>
      <c r="C160" s="24">
        <v>2018</v>
      </c>
      <c r="D160" s="24">
        <v>5.3579999999999997</v>
      </c>
      <c r="E160" s="24">
        <v>0.96499999999999997</v>
      </c>
      <c r="F160" s="24">
        <v>1.179</v>
      </c>
      <c r="G160" s="24">
        <v>0.78500000000000003</v>
      </c>
      <c r="H160" s="24">
        <v>0.503</v>
      </c>
      <c r="I160" s="24">
        <v>0.214</v>
      </c>
      <c r="J160" s="24">
        <v>0.13600000000000001</v>
      </c>
    </row>
    <row r="161" spans="1:10" ht="12.75" customHeight="1" x14ac:dyDescent="0.25">
      <c r="A161" s="24">
        <v>80</v>
      </c>
      <c r="B161" s="24" t="s">
        <v>46</v>
      </c>
      <c r="C161" s="24">
        <v>2019</v>
      </c>
      <c r="D161" s="24">
        <v>5.3390000000000004</v>
      </c>
      <c r="E161" s="24">
        <v>1.2210000000000001</v>
      </c>
      <c r="F161" s="24">
        <v>1.171</v>
      </c>
      <c r="G161" s="24">
        <v>0.82799999999999996</v>
      </c>
      <c r="H161" s="24">
        <v>0.50800000000000001</v>
      </c>
      <c r="I161" s="24">
        <v>0.26</v>
      </c>
      <c r="J161" s="24">
        <v>2.4E-2</v>
      </c>
    </row>
    <row r="162" spans="1:10" ht="12.75" customHeight="1" x14ac:dyDescent="0.25">
      <c r="A162" s="24">
        <v>81</v>
      </c>
      <c r="B162" s="24" t="s">
        <v>85</v>
      </c>
      <c r="C162" s="24">
        <v>2019</v>
      </c>
      <c r="D162" s="24">
        <v>5.3230000000000004</v>
      </c>
      <c r="E162" s="24">
        <v>1.0669999999999999</v>
      </c>
      <c r="F162" s="24">
        <v>1.4650000000000001</v>
      </c>
      <c r="G162" s="24">
        <v>0.78900000000000003</v>
      </c>
      <c r="H162" s="24">
        <v>0.23499999999999999</v>
      </c>
      <c r="I162" s="24">
        <v>9.4E-2</v>
      </c>
      <c r="J162" s="24">
        <v>0.14199999999999999</v>
      </c>
    </row>
    <row r="163" spans="1:10" ht="12.75" customHeight="1" x14ac:dyDescent="0.25">
      <c r="A163" s="24">
        <v>81</v>
      </c>
      <c r="B163" s="24" t="s">
        <v>86</v>
      </c>
      <c r="C163" s="24">
        <v>2018</v>
      </c>
      <c r="D163" s="24">
        <v>5.3470000000000004</v>
      </c>
      <c r="E163" s="24">
        <v>1.0169999999999999</v>
      </c>
      <c r="F163" s="24">
        <v>1.2789999999999999</v>
      </c>
      <c r="G163" s="24">
        <v>0.72899999999999998</v>
      </c>
      <c r="H163" s="24">
        <v>0.25900000000000001</v>
      </c>
      <c r="I163" s="24">
        <v>0.111</v>
      </c>
      <c r="J163" s="24">
        <v>8.1000000000000003E-2</v>
      </c>
    </row>
    <row r="164" spans="1:10" ht="12.75" customHeight="1" x14ac:dyDescent="0.25">
      <c r="A164" s="24">
        <v>82</v>
      </c>
      <c r="B164" s="24" t="s">
        <v>89</v>
      </c>
      <c r="C164" s="24">
        <v>2018</v>
      </c>
      <c r="D164" s="24">
        <v>5.3209999999999997</v>
      </c>
      <c r="E164" s="24">
        <v>1.115</v>
      </c>
      <c r="F164" s="24">
        <v>1.161</v>
      </c>
      <c r="G164" s="24">
        <v>0.73699999999999999</v>
      </c>
      <c r="H164" s="24">
        <v>0.38</v>
      </c>
      <c r="I164" s="24">
        <v>0.12</v>
      </c>
      <c r="J164" s="24">
        <v>3.9E-2</v>
      </c>
    </row>
    <row r="165" spans="1:10" ht="12.75" customHeight="1" x14ac:dyDescent="0.25">
      <c r="A165" s="24">
        <v>82</v>
      </c>
      <c r="B165" s="24" t="s">
        <v>93</v>
      </c>
      <c r="C165" s="24">
        <v>2019</v>
      </c>
      <c r="D165" s="24">
        <v>5.2869999999999999</v>
      </c>
      <c r="E165" s="24">
        <v>1.181</v>
      </c>
      <c r="F165" s="24">
        <v>1.1559999999999999</v>
      </c>
      <c r="G165" s="24">
        <v>0.999</v>
      </c>
      <c r="H165" s="24">
        <v>6.7000000000000004E-2</v>
      </c>
      <c r="I165" s="24">
        <v>0</v>
      </c>
      <c r="J165" s="24">
        <v>3.4000000000000002E-2</v>
      </c>
    </row>
    <row r="166" spans="1:10" ht="12.75" customHeight="1" x14ac:dyDescent="0.25">
      <c r="A166" s="24">
        <v>83</v>
      </c>
      <c r="B166" s="24" t="s">
        <v>91</v>
      </c>
      <c r="C166" s="24">
        <v>2018</v>
      </c>
      <c r="D166" s="24">
        <v>5.3019999999999996</v>
      </c>
      <c r="E166" s="24">
        <v>0.98199999999999998</v>
      </c>
      <c r="F166" s="24">
        <v>1.4410000000000001</v>
      </c>
      <c r="G166" s="24">
        <v>0.61399999999999999</v>
      </c>
      <c r="H166" s="24">
        <v>0.57799999999999996</v>
      </c>
      <c r="I166" s="24">
        <v>0.12</v>
      </c>
      <c r="J166" s="24">
        <v>0.106</v>
      </c>
    </row>
    <row r="167" spans="1:10" ht="12.75" customHeight="1" x14ac:dyDescent="0.25">
      <c r="A167" s="24">
        <v>83</v>
      </c>
      <c r="B167" s="24" t="s">
        <v>95</v>
      </c>
      <c r="C167" s="24">
        <v>2019</v>
      </c>
      <c r="D167" s="24">
        <v>5.2850000000000001</v>
      </c>
      <c r="E167" s="24">
        <v>0.94799999999999995</v>
      </c>
      <c r="F167" s="24">
        <v>1.5309999999999999</v>
      </c>
      <c r="G167" s="24">
        <v>0.66700000000000004</v>
      </c>
      <c r="H167" s="24">
        <v>0.317</v>
      </c>
      <c r="I167" s="24">
        <v>0.23499999999999999</v>
      </c>
      <c r="J167" s="24">
        <v>3.7999999999999999E-2</v>
      </c>
    </row>
    <row r="168" spans="1:10" ht="12.75" customHeight="1" x14ac:dyDescent="0.25">
      <c r="A168" s="24">
        <v>84</v>
      </c>
      <c r="B168" s="24" t="s">
        <v>96</v>
      </c>
      <c r="C168" s="24">
        <v>2018</v>
      </c>
      <c r="D168" s="24">
        <v>5.2949999999999999</v>
      </c>
      <c r="E168" s="24">
        <v>0.97899999999999998</v>
      </c>
      <c r="F168" s="24">
        <v>1.1539999999999999</v>
      </c>
      <c r="G168" s="24">
        <v>0.68700000000000006</v>
      </c>
      <c r="H168" s="24">
        <v>7.6999999999999999E-2</v>
      </c>
      <c r="I168" s="24">
        <v>5.5E-2</v>
      </c>
      <c r="J168" s="24">
        <v>0.13500000000000001</v>
      </c>
    </row>
    <row r="169" spans="1:10" ht="12.75" customHeight="1" x14ac:dyDescent="0.25">
      <c r="A169" s="24">
        <v>84</v>
      </c>
      <c r="B169" s="24" t="s">
        <v>97</v>
      </c>
      <c r="C169" s="24">
        <v>2019</v>
      </c>
      <c r="D169" s="24">
        <v>5.274</v>
      </c>
      <c r="E169" s="24">
        <v>0.98299999999999998</v>
      </c>
      <c r="F169" s="24">
        <v>1.294</v>
      </c>
      <c r="G169" s="24">
        <v>0.83799999999999997</v>
      </c>
      <c r="H169" s="24">
        <v>0.34499999999999997</v>
      </c>
      <c r="I169" s="24">
        <v>0.185</v>
      </c>
      <c r="J169" s="24">
        <v>3.4000000000000002E-2</v>
      </c>
    </row>
    <row r="170" spans="1:10" ht="12.75" customHeight="1" x14ac:dyDescent="0.25">
      <c r="A170" s="24">
        <v>85</v>
      </c>
      <c r="B170" s="24" t="s">
        <v>98</v>
      </c>
      <c r="C170" s="24">
        <v>2018</v>
      </c>
      <c r="D170" s="24">
        <v>5.2539999999999996</v>
      </c>
      <c r="E170" s="24">
        <v>0.77900000000000003</v>
      </c>
      <c r="F170" s="24">
        <v>0.79700000000000004</v>
      </c>
      <c r="G170" s="24">
        <v>0.66900000000000004</v>
      </c>
      <c r="H170" s="24">
        <v>0.46</v>
      </c>
      <c r="I170" s="24">
        <v>2.5999999999999999E-2</v>
      </c>
      <c r="J170" s="24">
        <v>7.3999999999999996E-2</v>
      </c>
    </row>
    <row r="171" spans="1:10" ht="12.75" customHeight="1" x14ac:dyDescent="0.25">
      <c r="A171" s="24">
        <v>85</v>
      </c>
      <c r="B171" s="24" t="s">
        <v>99</v>
      </c>
      <c r="C171" s="24">
        <v>2019</v>
      </c>
      <c r="D171" s="24">
        <v>5.2649999999999997</v>
      </c>
      <c r="E171" s="24">
        <v>0.69599999999999995</v>
      </c>
      <c r="F171" s="24">
        <v>1.111</v>
      </c>
      <c r="G171" s="24">
        <v>0.245</v>
      </c>
      <c r="H171" s="24">
        <v>0.42599999999999999</v>
      </c>
      <c r="I171" s="24">
        <v>0.215</v>
      </c>
      <c r="J171" s="24">
        <v>4.1000000000000002E-2</v>
      </c>
    </row>
    <row r="172" spans="1:10" ht="12.75" customHeight="1" x14ac:dyDescent="0.25">
      <c r="A172" s="24">
        <v>86</v>
      </c>
      <c r="B172" s="24" t="s">
        <v>100</v>
      </c>
      <c r="C172" s="24">
        <v>2018</v>
      </c>
      <c r="D172" s="24">
        <v>5.2460000000000004</v>
      </c>
      <c r="E172" s="24">
        <v>0.98899999999999999</v>
      </c>
      <c r="F172" s="24">
        <v>1.1419999999999999</v>
      </c>
      <c r="G172" s="24">
        <v>0.79900000000000004</v>
      </c>
      <c r="H172" s="24">
        <v>0.59699999999999998</v>
      </c>
      <c r="I172" s="24">
        <v>2.9000000000000001E-2</v>
      </c>
      <c r="J172" s="24">
        <v>0.10299999999999999</v>
      </c>
    </row>
    <row r="173" spans="1:10" ht="12.75" customHeight="1" x14ac:dyDescent="0.25">
      <c r="A173" s="24">
        <v>86</v>
      </c>
      <c r="B173" s="24" t="s">
        <v>101</v>
      </c>
      <c r="C173" s="24">
        <v>2019</v>
      </c>
      <c r="D173" s="24">
        <v>5.2610000000000001</v>
      </c>
      <c r="E173" s="24">
        <v>0.55100000000000005</v>
      </c>
      <c r="F173" s="24">
        <v>1.4379999999999999</v>
      </c>
      <c r="G173" s="24">
        <v>0.72299999999999998</v>
      </c>
      <c r="H173" s="24">
        <v>0.50800000000000001</v>
      </c>
      <c r="I173" s="24">
        <v>0.3</v>
      </c>
      <c r="J173" s="24">
        <v>2.3E-2</v>
      </c>
    </row>
    <row r="174" spans="1:10" ht="12.75" customHeight="1" x14ac:dyDescent="0.25">
      <c r="A174" s="24">
        <v>87</v>
      </c>
      <c r="B174" s="24" t="s">
        <v>102</v>
      </c>
      <c r="C174" s="24">
        <v>2018</v>
      </c>
      <c r="D174" s="24">
        <v>5.2009999999999996</v>
      </c>
      <c r="E174" s="24">
        <v>1.024</v>
      </c>
      <c r="F174" s="24">
        <v>1.161</v>
      </c>
      <c r="G174" s="24">
        <v>0.60299999999999998</v>
      </c>
      <c r="H174" s="24">
        <v>0.43</v>
      </c>
      <c r="I174" s="24">
        <v>3.1E-2</v>
      </c>
      <c r="J174" s="24">
        <v>0.17599999999999999</v>
      </c>
    </row>
    <row r="175" spans="1:10" ht="12.75" customHeight="1" x14ac:dyDescent="0.25">
      <c r="A175" s="24">
        <v>87</v>
      </c>
      <c r="B175" s="24" t="s">
        <v>81</v>
      </c>
      <c r="C175" s="24">
        <v>2019</v>
      </c>
      <c r="D175" s="24">
        <v>5.2469999999999999</v>
      </c>
      <c r="E175" s="24">
        <v>1.052</v>
      </c>
      <c r="F175" s="24">
        <v>1.538</v>
      </c>
      <c r="G175" s="24">
        <v>0.65700000000000003</v>
      </c>
      <c r="H175" s="24">
        <v>0.39400000000000002</v>
      </c>
      <c r="I175" s="24">
        <v>0.24399999999999999</v>
      </c>
      <c r="J175" s="24">
        <v>2.8000000000000001E-2</v>
      </c>
    </row>
    <row r="176" spans="1:10" ht="12.75" customHeight="1" x14ac:dyDescent="0.25">
      <c r="A176" s="24">
        <v>88</v>
      </c>
      <c r="B176" s="24" t="s">
        <v>96</v>
      </c>
      <c r="C176" s="24">
        <v>2019</v>
      </c>
      <c r="D176" s="24">
        <v>5.2110000000000003</v>
      </c>
      <c r="E176" s="24">
        <v>1.002</v>
      </c>
      <c r="F176" s="24">
        <v>1.1599999999999999</v>
      </c>
      <c r="G176" s="24">
        <v>0.78500000000000003</v>
      </c>
      <c r="H176" s="24">
        <v>8.5999999999999993E-2</v>
      </c>
      <c r="I176" s="24">
        <v>7.2999999999999995E-2</v>
      </c>
      <c r="J176" s="24">
        <v>0.114</v>
      </c>
    </row>
    <row r="177" spans="1:10" ht="12.75" customHeight="1" x14ac:dyDescent="0.25">
      <c r="A177" s="24">
        <v>88</v>
      </c>
      <c r="B177" s="24" t="s">
        <v>87</v>
      </c>
      <c r="C177" s="24">
        <v>2018</v>
      </c>
      <c r="D177" s="24">
        <v>5.1989999999999998</v>
      </c>
      <c r="E177" s="24">
        <v>0.47399999999999998</v>
      </c>
      <c r="F177" s="24">
        <v>1.1659999999999999</v>
      </c>
      <c r="G177" s="24">
        <v>0.59799999999999998</v>
      </c>
      <c r="H177" s="24">
        <v>0.29199999999999998</v>
      </c>
      <c r="I177" s="24">
        <v>0.187</v>
      </c>
      <c r="J177" s="24">
        <v>3.4000000000000002E-2</v>
      </c>
    </row>
    <row r="178" spans="1:10" ht="12.75" customHeight="1" x14ac:dyDescent="0.25">
      <c r="A178" s="24">
        <v>89</v>
      </c>
      <c r="B178" s="24" t="s">
        <v>103</v>
      </c>
      <c r="C178" s="24">
        <v>2018</v>
      </c>
      <c r="D178" s="24">
        <v>5.1849999999999996</v>
      </c>
      <c r="E178" s="24">
        <v>0.95899999999999996</v>
      </c>
      <c r="F178" s="24">
        <v>1.2390000000000001</v>
      </c>
      <c r="G178" s="24">
        <v>0.69099999999999995</v>
      </c>
      <c r="H178" s="24">
        <v>0.39400000000000002</v>
      </c>
      <c r="I178" s="24">
        <v>0.17299999999999999</v>
      </c>
      <c r="J178" s="24">
        <v>5.1999999999999998E-2</v>
      </c>
    </row>
    <row r="179" spans="1:10" ht="12.75" customHeight="1" x14ac:dyDescent="0.25">
      <c r="A179" s="24">
        <v>89</v>
      </c>
      <c r="B179" s="24" t="s">
        <v>98</v>
      </c>
      <c r="C179" s="24">
        <v>2019</v>
      </c>
      <c r="D179" s="24">
        <v>5.2080000000000002</v>
      </c>
      <c r="E179" s="24">
        <v>0.80100000000000005</v>
      </c>
      <c r="F179" s="24">
        <v>0.78200000000000003</v>
      </c>
      <c r="G179" s="24">
        <v>0.78200000000000003</v>
      </c>
      <c r="H179" s="24">
        <v>0.41799999999999998</v>
      </c>
      <c r="I179" s="24">
        <v>3.5999999999999997E-2</v>
      </c>
      <c r="J179" s="24">
        <v>7.5999999999999998E-2</v>
      </c>
    </row>
    <row r="180" spans="1:10" ht="12.75" customHeight="1" x14ac:dyDescent="0.25">
      <c r="A180" s="24">
        <v>90</v>
      </c>
      <c r="B180" s="24" t="s">
        <v>102</v>
      </c>
      <c r="C180" s="24">
        <v>2019</v>
      </c>
      <c r="D180" s="24">
        <v>5.2080000000000002</v>
      </c>
      <c r="E180" s="24">
        <v>1.0429999999999999</v>
      </c>
      <c r="F180" s="24">
        <v>1.147</v>
      </c>
      <c r="G180" s="24">
        <v>0.76900000000000002</v>
      </c>
      <c r="H180" s="24">
        <v>0.35099999999999998</v>
      </c>
      <c r="I180" s="24">
        <v>3.5000000000000003E-2</v>
      </c>
      <c r="J180" s="24">
        <v>0.182</v>
      </c>
    </row>
    <row r="181" spans="1:10" ht="12.75" customHeight="1" x14ac:dyDescent="0.25">
      <c r="A181" s="24">
        <v>90</v>
      </c>
      <c r="B181" s="24" t="s">
        <v>104</v>
      </c>
      <c r="C181" s="24">
        <v>2018</v>
      </c>
      <c r="D181" s="24">
        <v>5.1609999999999996</v>
      </c>
      <c r="E181" s="24">
        <v>0.82199999999999995</v>
      </c>
      <c r="F181" s="24">
        <v>1.2649999999999999</v>
      </c>
      <c r="G181" s="24">
        <v>0.64500000000000002</v>
      </c>
      <c r="H181" s="24">
        <v>0.46800000000000003</v>
      </c>
      <c r="I181" s="24">
        <v>0.13</v>
      </c>
      <c r="J181" s="24">
        <v>0.13400000000000001</v>
      </c>
    </row>
    <row r="182" spans="1:10" ht="12.75" customHeight="1" x14ac:dyDescent="0.25">
      <c r="A182" s="24">
        <v>91</v>
      </c>
      <c r="B182" s="24" t="s">
        <v>94</v>
      </c>
      <c r="C182" s="24">
        <v>2019</v>
      </c>
      <c r="D182" s="24">
        <v>5.1970000000000001</v>
      </c>
      <c r="E182" s="24">
        <v>0.98699999999999999</v>
      </c>
      <c r="F182" s="24">
        <v>1.224</v>
      </c>
      <c r="G182" s="24">
        <v>0.81499999999999995</v>
      </c>
      <c r="H182" s="24">
        <v>0.216</v>
      </c>
      <c r="I182" s="24">
        <v>0.16600000000000001</v>
      </c>
      <c r="J182" s="24">
        <v>2.7E-2</v>
      </c>
    </row>
    <row r="183" spans="1:10" ht="12.75" customHeight="1" x14ac:dyDescent="0.25">
      <c r="A183" s="24">
        <v>91</v>
      </c>
      <c r="B183" s="24" t="s">
        <v>99</v>
      </c>
      <c r="C183" s="24">
        <v>2018</v>
      </c>
      <c r="D183" s="24">
        <v>5.1550000000000002</v>
      </c>
      <c r="E183" s="24">
        <v>0.68899999999999995</v>
      </c>
      <c r="F183" s="24">
        <v>1.1719999999999999</v>
      </c>
      <c r="G183" s="24">
        <v>4.8000000000000001E-2</v>
      </c>
      <c r="H183" s="24">
        <v>0.46200000000000002</v>
      </c>
      <c r="I183" s="24">
        <v>0.20100000000000001</v>
      </c>
      <c r="J183" s="24">
        <v>3.2000000000000001E-2</v>
      </c>
    </row>
    <row r="184" spans="1:10" ht="12.75" customHeight="1" x14ac:dyDescent="0.25">
      <c r="A184" s="24">
        <v>92</v>
      </c>
      <c r="B184" s="24" t="s">
        <v>105</v>
      </c>
      <c r="C184" s="24">
        <v>2019</v>
      </c>
      <c r="D184" s="24">
        <v>5.1920000000000002</v>
      </c>
      <c r="E184" s="24">
        <v>0.93100000000000005</v>
      </c>
      <c r="F184" s="24">
        <v>1.2030000000000001</v>
      </c>
      <c r="G184" s="24">
        <v>0.66</v>
      </c>
      <c r="H184" s="24">
        <v>0.49099999999999999</v>
      </c>
      <c r="I184" s="24">
        <v>0.498</v>
      </c>
      <c r="J184" s="24">
        <v>2.8000000000000001E-2</v>
      </c>
    </row>
    <row r="185" spans="1:10" ht="12.75" customHeight="1" x14ac:dyDescent="0.25">
      <c r="A185" s="24">
        <v>92</v>
      </c>
      <c r="B185" s="24" t="s">
        <v>101</v>
      </c>
      <c r="C185" s="24">
        <v>2018</v>
      </c>
      <c r="D185" s="24">
        <v>5.1310000000000002</v>
      </c>
      <c r="E185" s="24">
        <v>0.53</v>
      </c>
      <c r="F185" s="24">
        <v>1.4159999999999999</v>
      </c>
      <c r="G185" s="24">
        <v>0.59399999999999997</v>
      </c>
      <c r="H185" s="24">
        <v>0.54</v>
      </c>
      <c r="I185" s="24">
        <v>0.28100000000000003</v>
      </c>
      <c r="J185" s="24">
        <v>3.5000000000000003E-2</v>
      </c>
    </row>
    <row r="186" spans="1:10" ht="12.75" customHeight="1" x14ac:dyDescent="0.25">
      <c r="A186" s="24">
        <v>93</v>
      </c>
      <c r="B186" s="24" t="s">
        <v>92</v>
      </c>
      <c r="C186" s="24">
        <v>2018</v>
      </c>
      <c r="D186" s="24">
        <v>5.1289999999999996</v>
      </c>
      <c r="E186" s="24">
        <v>0.91500000000000004</v>
      </c>
      <c r="F186" s="24">
        <v>1.0780000000000001</v>
      </c>
      <c r="G186" s="24">
        <v>0.75800000000000001</v>
      </c>
      <c r="H186" s="24">
        <v>0.28000000000000003</v>
      </c>
      <c r="I186" s="24">
        <v>0.216</v>
      </c>
      <c r="J186" s="24">
        <v>0</v>
      </c>
    </row>
    <row r="187" spans="1:10" ht="12.75" customHeight="1" x14ac:dyDescent="0.25">
      <c r="A187" s="24">
        <v>93</v>
      </c>
      <c r="B187" s="24" t="s">
        <v>100</v>
      </c>
      <c r="C187" s="24">
        <v>2019</v>
      </c>
      <c r="D187" s="24">
        <v>5.1909999999999998</v>
      </c>
      <c r="E187" s="24">
        <v>1.0289999999999999</v>
      </c>
      <c r="F187" s="24">
        <v>1.125</v>
      </c>
      <c r="G187" s="24">
        <v>0.89300000000000002</v>
      </c>
      <c r="H187" s="24">
        <v>0.52100000000000002</v>
      </c>
      <c r="I187" s="24">
        <v>5.8000000000000003E-2</v>
      </c>
      <c r="J187" s="24">
        <v>0.1</v>
      </c>
    </row>
    <row r="188" spans="1:10" ht="12.75" customHeight="1" x14ac:dyDescent="0.25">
      <c r="A188" s="24">
        <v>94</v>
      </c>
      <c r="B188" s="24" t="s">
        <v>95</v>
      </c>
      <c r="C188" s="24">
        <v>2018</v>
      </c>
      <c r="D188" s="24">
        <v>5.125</v>
      </c>
      <c r="E188" s="24">
        <v>0.91400000000000003</v>
      </c>
      <c r="F188" s="24">
        <v>1.5169999999999999</v>
      </c>
      <c r="G188" s="24">
        <v>0.57499999999999996</v>
      </c>
      <c r="H188" s="24">
        <v>0.39500000000000002</v>
      </c>
      <c r="I188" s="24">
        <v>0.253</v>
      </c>
      <c r="J188" s="24">
        <v>3.2000000000000001E-2</v>
      </c>
    </row>
    <row r="189" spans="1:10" ht="12.75" customHeight="1" x14ac:dyDescent="0.25">
      <c r="A189" s="24">
        <v>94</v>
      </c>
      <c r="B189" s="24" t="s">
        <v>106</v>
      </c>
      <c r="C189" s="24">
        <v>2019</v>
      </c>
      <c r="D189" s="24">
        <v>5.1749999999999998</v>
      </c>
      <c r="E189" s="24">
        <v>0.74099999999999999</v>
      </c>
      <c r="F189" s="24">
        <v>1.3460000000000001</v>
      </c>
      <c r="G189" s="24">
        <v>0.85099999999999998</v>
      </c>
      <c r="H189" s="24">
        <v>0.54300000000000004</v>
      </c>
      <c r="I189" s="24">
        <v>0.14699999999999999</v>
      </c>
      <c r="J189" s="24">
        <v>7.2999999999999995E-2</v>
      </c>
    </row>
    <row r="190" spans="1:10" ht="12.75" customHeight="1" x14ac:dyDescent="0.25">
      <c r="A190" s="24">
        <v>95</v>
      </c>
      <c r="B190" s="24" t="s">
        <v>107</v>
      </c>
      <c r="C190" s="24">
        <v>2019</v>
      </c>
      <c r="D190" s="24">
        <v>5.0819999999999999</v>
      </c>
      <c r="E190" s="24">
        <v>0.81299999999999994</v>
      </c>
      <c r="F190" s="24">
        <v>1.321</v>
      </c>
      <c r="G190" s="24">
        <v>0.60399999999999998</v>
      </c>
      <c r="H190" s="24">
        <v>0.45700000000000002</v>
      </c>
      <c r="I190" s="24">
        <v>0.37</v>
      </c>
      <c r="J190" s="24">
        <v>0.16700000000000001</v>
      </c>
    </row>
    <row r="191" spans="1:10" ht="12.75" customHeight="1" x14ac:dyDescent="0.25">
      <c r="A191" s="24">
        <v>95</v>
      </c>
      <c r="B191" s="24" t="s">
        <v>106</v>
      </c>
      <c r="C191" s="24">
        <v>2018</v>
      </c>
      <c r="D191" s="24">
        <v>5.1029999999999998</v>
      </c>
      <c r="E191" s="24">
        <v>0.71499999999999997</v>
      </c>
      <c r="F191" s="24">
        <v>1.365</v>
      </c>
      <c r="G191" s="24">
        <v>0.70199999999999996</v>
      </c>
      <c r="H191" s="24">
        <v>0.61799999999999999</v>
      </c>
      <c r="I191" s="24">
        <v>0.17699999999999999</v>
      </c>
      <c r="J191" s="24">
        <v>7.9000000000000001E-2</v>
      </c>
    </row>
    <row r="192" spans="1:10" ht="12.75" customHeight="1" x14ac:dyDescent="0.25">
      <c r="A192" s="24">
        <v>96</v>
      </c>
      <c r="B192" s="24" t="s">
        <v>108</v>
      </c>
      <c r="C192" s="24">
        <v>2019</v>
      </c>
      <c r="D192" s="24">
        <v>5.0439999999999996</v>
      </c>
      <c r="E192" s="24">
        <v>0.54900000000000004</v>
      </c>
      <c r="F192" s="24">
        <v>0.91</v>
      </c>
      <c r="G192" s="24">
        <v>0.33100000000000002</v>
      </c>
      <c r="H192" s="24">
        <v>0.38100000000000001</v>
      </c>
      <c r="I192" s="24">
        <v>0.187</v>
      </c>
      <c r="J192" s="24">
        <v>3.6999999999999998E-2</v>
      </c>
    </row>
    <row r="193" spans="1:10" ht="12.75" customHeight="1" x14ac:dyDescent="0.25">
      <c r="A193" s="24">
        <v>96</v>
      </c>
      <c r="B193" s="24" t="s">
        <v>105</v>
      </c>
      <c r="C193" s="24">
        <v>2018</v>
      </c>
      <c r="D193" s="24">
        <v>5.093</v>
      </c>
      <c r="E193" s="24">
        <v>0.89900000000000002</v>
      </c>
      <c r="F193" s="24">
        <v>1.2150000000000001</v>
      </c>
      <c r="G193" s="24">
        <v>0.52200000000000002</v>
      </c>
      <c r="H193" s="24">
        <v>0.53800000000000003</v>
      </c>
      <c r="I193" s="24">
        <v>0.48399999999999999</v>
      </c>
      <c r="J193" s="24">
        <v>1.7999999999999999E-2</v>
      </c>
    </row>
    <row r="194" spans="1:10" ht="12.75" customHeight="1" x14ac:dyDescent="0.25">
      <c r="A194" s="24">
        <v>97</v>
      </c>
      <c r="B194" s="24" t="s">
        <v>107</v>
      </c>
      <c r="C194" s="24">
        <v>2018</v>
      </c>
      <c r="D194" s="24">
        <v>5.0819999999999999</v>
      </c>
      <c r="E194" s="24">
        <v>0.79600000000000004</v>
      </c>
      <c r="F194" s="24">
        <v>1.335</v>
      </c>
      <c r="G194" s="24">
        <v>0.52700000000000002</v>
      </c>
      <c r="H194" s="24">
        <v>0.54100000000000004</v>
      </c>
      <c r="I194" s="24">
        <v>0.36399999999999999</v>
      </c>
      <c r="J194" s="24">
        <v>0.17100000000000001</v>
      </c>
    </row>
    <row r="195" spans="1:10" ht="12.75" customHeight="1" x14ac:dyDescent="0.25">
      <c r="A195" s="24">
        <v>97</v>
      </c>
      <c r="B195" s="24" t="s">
        <v>109</v>
      </c>
      <c r="C195" s="24">
        <v>2019</v>
      </c>
      <c r="D195" s="24">
        <v>5.0110000000000001</v>
      </c>
      <c r="E195" s="24">
        <v>1.0920000000000001</v>
      </c>
      <c r="F195" s="24">
        <v>1.5129999999999999</v>
      </c>
      <c r="G195" s="24">
        <v>0.81499999999999995</v>
      </c>
      <c r="H195" s="24">
        <v>0.311</v>
      </c>
      <c r="I195" s="24">
        <v>8.1000000000000003E-2</v>
      </c>
      <c r="J195" s="24">
        <v>4.0000000000000001E-3</v>
      </c>
    </row>
    <row r="196" spans="1:10" ht="12.75" customHeight="1" x14ac:dyDescent="0.25">
      <c r="A196" s="24">
        <v>98</v>
      </c>
      <c r="B196" s="24" t="s">
        <v>110</v>
      </c>
      <c r="C196" s="24">
        <v>2019</v>
      </c>
      <c r="D196" s="24">
        <v>4.9960000000000004</v>
      </c>
      <c r="E196" s="24">
        <v>0.61099999999999999</v>
      </c>
      <c r="F196" s="24">
        <v>0.86799999999999999</v>
      </c>
      <c r="G196" s="24">
        <v>0.48599999999999999</v>
      </c>
      <c r="H196" s="24">
        <v>0.38100000000000001</v>
      </c>
      <c r="I196" s="24">
        <v>0.245</v>
      </c>
      <c r="J196" s="24">
        <v>0.04</v>
      </c>
    </row>
    <row r="197" spans="1:10" ht="12.75" customHeight="1" x14ac:dyDescent="0.25">
      <c r="A197" s="24">
        <v>98</v>
      </c>
      <c r="B197" s="24" t="s">
        <v>111</v>
      </c>
      <c r="C197" s="24">
        <v>2018</v>
      </c>
      <c r="D197" s="24">
        <v>4.9820000000000002</v>
      </c>
      <c r="E197" s="24">
        <v>0</v>
      </c>
      <c r="F197" s="24">
        <v>0.71199999999999997</v>
      </c>
      <c r="G197" s="24">
        <v>0.115</v>
      </c>
      <c r="H197" s="24">
        <v>0.67400000000000004</v>
      </c>
      <c r="I197" s="24">
        <v>0.23799999999999999</v>
      </c>
      <c r="J197" s="24">
        <v>0.28199999999999997</v>
      </c>
    </row>
    <row r="198" spans="1:10" ht="12.75" customHeight="1" x14ac:dyDescent="0.25">
      <c r="A198" s="24">
        <v>99</v>
      </c>
      <c r="B198" s="24" t="s">
        <v>108</v>
      </c>
      <c r="C198" s="24">
        <v>2018</v>
      </c>
      <c r="D198" s="24">
        <v>4.9749999999999996</v>
      </c>
      <c r="E198" s="24">
        <v>0.53500000000000003</v>
      </c>
      <c r="F198" s="24">
        <v>0.89100000000000001</v>
      </c>
      <c r="G198" s="24">
        <v>0.182</v>
      </c>
      <c r="H198" s="24">
        <v>0.45400000000000001</v>
      </c>
      <c r="I198" s="24">
        <v>0.183</v>
      </c>
      <c r="J198" s="24">
        <v>4.2999999999999997E-2</v>
      </c>
    </row>
    <row r="199" spans="1:10" ht="12.75" customHeight="1" x14ac:dyDescent="0.25">
      <c r="A199" s="24">
        <v>99</v>
      </c>
      <c r="B199" s="24" t="s">
        <v>112</v>
      </c>
      <c r="C199" s="24">
        <v>2019</v>
      </c>
      <c r="D199" s="24">
        <v>4.944</v>
      </c>
      <c r="E199" s="24">
        <v>0.56899999999999995</v>
      </c>
      <c r="F199" s="24">
        <v>0.80800000000000005</v>
      </c>
      <c r="G199" s="24">
        <v>0.23200000000000001</v>
      </c>
      <c r="H199" s="24">
        <v>0.35199999999999998</v>
      </c>
      <c r="I199" s="24">
        <v>0.154</v>
      </c>
      <c r="J199" s="24">
        <v>0.09</v>
      </c>
    </row>
    <row r="200" spans="1:10" ht="12.75" customHeight="1" x14ac:dyDescent="0.25">
      <c r="A200" s="24">
        <v>100</v>
      </c>
      <c r="B200" s="24" t="s">
        <v>109</v>
      </c>
      <c r="C200" s="24">
        <v>2018</v>
      </c>
      <c r="D200" s="24">
        <v>4.9329999999999998</v>
      </c>
      <c r="E200" s="24">
        <v>1.054</v>
      </c>
      <c r="F200" s="24">
        <v>1.5149999999999999</v>
      </c>
      <c r="G200" s="24">
        <v>0.71199999999999997</v>
      </c>
      <c r="H200" s="24">
        <v>0.35899999999999999</v>
      </c>
      <c r="I200" s="24">
        <v>6.4000000000000001E-2</v>
      </c>
      <c r="J200" s="24">
        <v>8.9999999999999993E-3</v>
      </c>
    </row>
    <row r="201" spans="1:10" ht="12.75" customHeight="1" x14ac:dyDescent="0.25">
      <c r="A201" s="24">
        <v>100</v>
      </c>
      <c r="B201" s="24" t="s">
        <v>113</v>
      </c>
      <c r="C201" s="24">
        <v>2019</v>
      </c>
      <c r="D201" s="24">
        <v>4.9130000000000003</v>
      </c>
      <c r="E201" s="24">
        <v>0.44600000000000001</v>
      </c>
      <c r="F201" s="24">
        <v>1.226</v>
      </c>
      <c r="G201" s="24">
        <v>0.67700000000000005</v>
      </c>
      <c r="H201" s="24">
        <v>0.439</v>
      </c>
      <c r="I201" s="24">
        <v>0.28499999999999998</v>
      </c>
      <c r="J201" s="24">
        <v>8.8999999999999996E-2</v>
      </c>
    </row>
    <row r="202" spans="1:10" ht="12.75" customHeight="1" x14ac:dyDescent="0.25">
      <c r="A202" s="24">
        <v>101</v>
      </c>
      <c r="B202" s="24" t="s">
        <v>104</v>
      </c>
      <c r="C202" s="24">
        <v>2019</v>
      </c>
      <c r="D202" s="24">
        <v>4.9059999999999997</v>
      </c>
      <c r="E202" s="24">
        <v>0.83699999999999997</v>
      </c>
      <c r="F202" s="24">
        <v>1.2250000000000001</v>
      </c>
      <c r="G202" s="24">
        <v>0.81499999999999995</v>
      </c>
      <c r="H202" s="24">
        <v>0.38300000000000001</v>
      </c>
      <c r="I202" s="24">
        <v>0.11</v>
      </c>
      <c r="J202" s="24">
        <v>0.13</v>
      </c>
    </row>
    <row r="203" spans="1:10" ht="12.75" customHeight="1" x14ac:dyDescent="0.25">
      <c r="A203" s="24">
        <v>101</v>
      </c>
      <c r="B203" s="24" t="s">
        <v>113</v>
      </c>
      <c r="C203" s="24">
        <v>2018</v>
      </c>
      <c r="D203" s="24">
        <v>4.88</v>
      </c>
      <c r="E203" s="24">
        <v>0.42499999999999999</v>
      </c>
      <c r="F203" s="24">
        <v>1.228</v>
      </c>
      <c r="G203" s="24">
        <v>0.53900000000000003</v>
      </c>
      <c r="H203" s="24">
        <v>0.52600000000000002</v>
      </c>
      <c r="I203" s="24">
        <v>0.30199999999999999</v>
      </c>
      <c r="J203" s="24">
        <v>7.8E-2</v>
      </c>
    </row>
    <row r="204" spans="1:10" ht="12.75" customHeight="1" x14ac:dyDescent="0.25">
      <c r="A204" s="24">
        <v>102</v>
      </c>
      <c r="B204" s="24" t="s">
        <v>114</v>
      </c>
      <c r="C204" s="24">
        <v>2019</v>
      </c>
      <c r="D204" s="24">
        <v>4.883</v>
      </c>
      <c r="E204" s="24">
        <v>0.39300000000000002</v>
      </c>
      <c r="F204" s="24">
        <v>0.437</v>
      </c>
      <c r="G204" s="24">
        <v>0.39700000000000002</v>
      </c>
      <c r="H204" s="24">
        <v>0.34899999999999998</v>
      </c>
      <c r="I204" s="24">
        <v>0.17499999999999999</v>
      </c>
      <c r="J204" s="24">
        <v>8.2000000000000003E-2</v>
      </c>
    </row>
    <row r="205" spans="1:10" ht="12.75" customHeight="1" x14ac:dyDescent="0.25">
      <c r="A205" s="24">
        <v>102</v>
      </c>
      <c r="B205" s="24" t="s">
        <v>115</v>
      </c>
      <c r="C205" s="24">
        <v>2018</v>
      </c>
      <c r="D205" s="24">
        <v>4.806</v>
      </c>
      <c r="E205" s="24">
        <v>0.996</v>
      </c>
      <c r="F205" s="24">
        <v>1.4690000000000001</v>
      </c>
      <c r="G205" s="24">
        <v>0.65700000000000003</v>
      </c>
      <c r="H205" s="24">
        <v>0.13300000000000001</v>
      </c>
      <c r="I205" s="24">
        <v>5.6000000000000001E-2</v>
      </c>
      <c r="J205" s="24">
        <v>5.1999999999999998E-2</v>
      </c>
    </row>
    <row r="206" spans="1:10" ht="12.75" customHeight="1" x14ac:dyDescent="0.25">
      <c r="A206" s="24">
        <v>103</v>
      </c>
      <c r="B206" s="24" t="s">
        <v>116</v>
      </c>
      <c r="C206" s="24">
        <v>2019</v>
      </c>
      <c r="D206" s="24">
        <v>4.8120000000000003</v>
      </c>
      <c r="E206" s="24">
        <v>0.67300000000000004</v>
      </c>
      <c r="F206" s="24">
        <v>0.79900000000000004</v>
      </c>
      <c r="G206" s="24">
        <v>0.50800000000000001</v>
      </c>
      <c r="H206" s="24">
        <v>0.372</v>
      </c>
      <c r="I206" s="24">
        <v>0.105</v>
      </c>
      <c r="J206" s="24">
        <v>9.2999999999999999E-2</v>
      </c>
    </row>
    <row r="207" spans="1:10" ht="12.75" customHeight="1" x14ac:dyDescent="0.25">
      <c r="A207" s="24">
        <v>103</v>
      </c>
      <c r="B207" s="24" t="s">
        <v>117</v>
      </c>
      <c r="C207" s="24">
        <v>2018</v>
      </c>
      <c r="D207" s="24">
        <v>4.758</v>
      </c>
      <c r="E207" s="24">
        <v>1.036</v>
      </c>
      <c r="F207" s="24">
        <v>1.1639999999999999</v>
      </c>
      <c r="G207" s="24">
        <v>0.40400000000000003</v>
      </c>
      <c r="H207" s="24">
        <v>0.35599999999999998</v>
      </c>
      <c r="I207" s="24">
        <v>3.2000000000000001E-2</v>
      </c>
      <c r="J207" s="24">
        <v>5.1999999999999998E-2</v>
      </c>
    </row>
    <row r="208" spans="1:10" ht="12.75" customHeight="1" x14ac:dyDescent="0.25">
      <c r="A208" s="24">
        <v>104</v>
      </c>
      <c r="B208" s="24" t="s">
        <v>117</v>
      </c>
      <c r="C208" s="24">
        <v>2019</v>
      </c>
      <c r="D208" s="24">
        <v>4.7990000000000004</v>
      </c>
      <c r="E208" s="24">
        <v>1.0569999999999999</v>
      </c>
      <c r="F208" s="24">
        <v>1.1830000000000001</v>
      </c>
      <c r="G208" s="24">
        <v>0.57099999999999995</v>
      </c>
      <c r="H208" s="24">
        <v>0.29499999999999998</v>
      </c>
      <c r="I208" s="24">
        <v>4.2999999999999997E-2</v>
      </c>
      <c r="J208" s="24">
        <v>5.5E-2</v>
      </c>
    </row>
    <row r="209" spans="1:10" ht="12.75" customHeight="1" x14ac:dyDescent="0.25">
      <c r="A209" s="24">
        <v>104</v>
      </c>
      <c r="B209" s="24" t="s">
        <v>118</v>
      </c>
      <c r="C209" s="24">
        <v>2018</v>
      </c>
      <c r="D209" s="24">
        <v>4.7430000000000003</v>
      </c>
      <c r="E209" s="24">
        <v>0.64200000000000002</v>
      </c>
      <c r="F209" s="24">
        <v>1.2170000000000001</v>
      </c>
      <c r="G209" s="24">
        <v>0.60199999999999998</v>
      </c>
      <c r="H209" s="24">
        <v>0.26600000000000001</v>
      </c>
      <c r="I209" s="24">
        <v>8.5999999999999993E-2</v>
      </c>
      <c r="J209" s="24">
        <v>7.5999999999999998E-2</v>
      </c>
    </row>
    <row r="210" spans="1:10" ht="12.75" customHeight="1" x14ac:dyDescent="0.25">
      <c r="A210" s="24">
        <v>105</v>
      </c>
      <c r="B210" s="24" t="s">
        <v>119</v>
      </c>
      <c r="C210" s="24">
        <v>2019</v>
      </c>
      <c r="D210" s="24">
        <v>4.7960000000000003</v>
      </c>
      <c r="E210" s="24">
        <v>0.76400000000000001</v>
      </c>
      <c r="F210" s="24">
        <v>1.03</v>
      </c>
      <c r="G210" s="24">
        <v>0.55100000000000005</v>
      </c>
      <c r="H210" s="24">
        <v>0.54700000000000004</v>
      </c>
      <c r="I210" s="24">
        <v>0.26600000000000001</v>
      </c>
      <c r="J210" s="24">
        <v>0.16400000000000001</v>
      </c>
    </row>
    <row r="211" spans="1:10" ht="12.75" customHeight="1" x14ac:dyDescent="0.25">
      <c r="A211" s="24">
        <v>105</v>
      </c>
      <c r="B211" s="24" t="s">
        <v>120</v>
      </c>
      <c r="C211" s="24">
        <v>2018</v>
      </c>
      <c r="D211" s="24">
        <v>4.7240000000000002</v>
      </c>
      <c r="E211" s="24">
        <v>0.94</v>
      </c>
      <c r="F211" s="24">
        <v>1.41</v>
      </c>
      <c r="G211" s="24">
        <v>0.33</v>
      </c>
      <c r="H211" s="24">
        <v>0.51600000000000001</v>
      </c>
      <c r="I211" s="24">
        <v>0.10299999999999999</v>
      </c>
      <c r="J211" s="24">
        <v>5.6000000000000001E-2</v>
      </c>
    </row>
    <row r="212" spans="1:10" ht="12.75" customHeight="1" x14ac:dyDescent="0.25">
      <c r="A212" s="24">
        <v>106</v>
      </c>
      <c r="B212" s="24" t="s">
        <v>121</v>
      </c>
      <c r="C212" s="24">
        <v>2018</v>
      </c>
      <c r="D212" s="24">
        <v>4.7069999999999999</v>
      </c>
      <c r="E212" s="24">
        <v>1.0589999999999999</v>
      </c>
      <c r="F212" s="24">
        <v>0.77100000000000002</v>
      </c>
      <c r="G212" s="24">
        <v>0.69099999999999995</v>
      </c>
      <c r="H212" s="24">
        <v>0.45900000000000002</v>
      </c>
      <c r="I212" s="24">
        <v>0.28199999999999997</v>
      </c>
      <c r="J212" s="24">
        <v>0.129</v>
      </c>
    </row>
    <row r="213" spans="1:10" ht="12.75" customHeight="1" x14ac:dyDescent="0.25">
      <c r="A213" s="24">
        <v>106</v>
      </c>
      <c r="B213" s="24" t="s">
        <v>120</v>
      </c>
      <c r="C213" s="24">
        <v>2019</v>
      </c>
      <c r="D213" s="24">
        <v>4.7220000000000004</v>
      </c>
      <c r="E213" s="24">
        <v>0.96</v>
      </c>
      <c r="F213" s="24">
        <v>1.351</v>
      </c>
      <c r="G213" s="24">
        <v>0.46899999999999997</v>
      </c>
      <c r="H213" s="24">
        <v>0.38900000000000001</v>
      </c>
      <c r="I213" s="24">
        <v>0.13</v>
      </c>
      <c r="J213" s="24">
        <v>5.5E-2</v>
      </c>
    </row>
    <row r="214" spans="1:10" ht="12.75" customHeight="1" x14ac:dyDescent="0.25">
      <c r="A214" s="24">
        <v>107</v>
      </c>
      <c r="B214" s="24" t="s">
        <v>122</v>
      </c>
      <c r="C214" s="24">
        <v>2019</v>
      </c>
      <c r="D214" s="24">
        <v>4.7190000000000003</v>
      </c>
      <c r="E214" s="24">
        <v>0.94699999999999995</v>
      </c>
      <c r="F214" s="24">
        <v>0.84799999999999998</v>
      </c>
      <c r="G214" s="24">
        <v>0.874</v>
      </c>
      <c r="H214" s="24">
        <v>0.38300000000000001</v>
      </c>
      <c r="I214" s="24">
        <v>0.17799999999999999</v>
      </c>
      <c r="J214" s="24">
        <v>2.7E-2</v>
      </c>
    </row>
    <row r="215" spans="1:10" ht="12.75" customHeight="1" x14ac:dyDescent="0.25">
      <c r="A215" s="24">
        <v>107</v>
      </c>
      <c r="B215" s="24" t="s">
        <v>112</v>
      </c>
      <c r="C215" s="24">
        <v>2018</v>
      </c>
      <c r="D215" s="24">
        <v>4.6710000000000003</v>
      </c>
      <c r="E215" s="24">
        <v>0.54100000000000004</v>
      </c>
      <c r="F215" s="24">
        <v>0.872</v>
      </c>
      <c r="G215" s="24">
        <v>0.08</v>
      </c>
      <c r="H215" s="24">
        <v>0.46700000000000003</v>
      </c>
      <c r="I215" s="24">
        <v>0.14599999999999999</v>
      </c>
      <c r="J215" s="24">
        <v>0.10299999999999999</v>
      </c>
    </row>
    <row r="216" spans="1:10" ht="12.75" customHeight="1" x14ac:dyDescent="0.25">
      <c r="A216" s="24">
        <v>108</v>
      </c>
      <c r="B216" s="24" t="s">
        <v>110</v>
      </c>
      <c r="C216" s="24">
        <v>2018</v>
      </c>
      <c r="D216" s="24">
        <v>4.657</v>
      </c>
      <c r="E216" s="24">
        <v>0.59199999999999997</v>
      </c>
      <c r="F216" s="24">
        <v>0.89600000000000002</v>
      </c>
      <c r="G216" s="24">
        <v>0.33700000000000002</v>
      </c>
      <c r="H216" s="24">
        <v>0.499</v>
      </c>
      <c r="I216" s="24">
        <v>0.21199999999999999</v>
      </c>
      <c r="J216" s="24">
        <v>2.9000000000000001E-2</v>
      </c>
    </row>
    <row r="217" spans="1:10" ht="12.75" customHeight="1" x14ac:dyDescent="0.25">
      <c r="A217" s="24">
        <v>108</v>
      </c>
      <c r="B217" s="24" t="s">
        <v>115</v>
      </c>
      <c r="C217" s="24">
        <v>2019</v>
      </c>
      <c r="D217" s="24">
        <v>4.7069999999999999</v>
      </c>
      <c r="E217" s="24">
        <v>0.96</v>
      </c>
      <c r="F217" s="24">
        <v>1.427</v>
      </c>
      <c r="G217" s="24">
        <v>0.80500000000000005</v>
      </c>
      <c r="H217" s="24">
        <v>0.154</v>
      </c>
      <c r="I217" s="24">
        <v>6.4000000000000001E-2</v>
      </c>
      <c r="J217" s="24">
        <v>4.7E-2</v>
      </c>
    </row>
    <row r="218" spans="1:10" ht="12.75" customHeight="1" x14ac:dyDescent="0.25">
      <c r="A218" s="24">
        <v>109</v>
      </c>
      <c r="B218" s="24" t="s">
        <v>123</v>
      </c>
      <c r="C218" s="24">
        <v>2019</v>
      </c>
      <c r="D218" s="24">
        <v>4.7</v>
      </c>
      <c r="E218" s="24">
        <v>0.57399999999999995</v>
      </c>
      <c r="F218" s="24">
        <v>1.1220000000000001</v>
      </c>
      <c r="G218" s="24">
        <v>0.63700000000000001</v>
      </c>
      <c r="H218" s="24">
        <v>0.60899999999999999</v>
      </c>
      <c r="I218" s="24">
        <v>0.23200000000000001</v>
      </c>
      <c r="J218" s="24">
        <v>6.2E-2</v>
      </c>
    </row>
    <row r="219" spans="1:10" ht="12.75" customHeight="1" x14ac:dyDescent="0.25">
      <c r="A219" s="24">
        <v>109</v>
      </c>
      <c r="B219" s="24" t="s">
        <v>124</v>
      </c>
      <c r="C219" s="24">
        <v>2018</v>
      </c>
      <c r="D219" s="24">
        <v>4.6310000000000002</v>
      </c>
      <c r="E219" s="24">
        <v>0.42899999999999999</v>
      </c>
      <c r="F219" s="24">
        <v>1.117</v>
      </c>
      <c r="G219" s="24">
        <v>0.433</v>
      </c>
      <c r="H219" s="24">
        <v>0.40600000000000003</v>
      </c>
      <c r="I219" s="24">
        <v>0.13800000000000001</v>
      </c>
      <c r="J219" s="24">
        <v>8.2000000000000003E-2</v>
      </c>
    </row>
    <row r="220" spans="1:10" ht="12.75" customHeight="1" x14ac:dyDescent="0.25">
      <c r="A220" s="24">
        <v>110</v>
      </c>
      <c r="B220" s="24" t="s">
        <v>119</v>
      </c>
      <c r="C220" s="24">
        <v>2018</v>
      </c>
      <c r="D220" s="24">
        <v>4.6230000000000002</v>
      </c>
      <c r="E220" s="24">
        <v>0.72</v>
      </c>
      <c r="F220" s="24">
        <v>1.034</v>
      </c>
      <c r="G220" s="24">
        <v>0.441</v>
      </c>
      <c r="H220" s="24">
        <v>0.626</v>
      </c>
      <c r="I220" s="24">
        <v>0.23</v>
      </c>
      <c r="J220" s="24">
        <v>0.17399999999999999</v>
      </c>
    </row>
    <row r="221" spans="1:10" ht="12.75" customHeight="1" x14ac:dyDescent="0.25">
      <c r="A221" s="24">
        <v>110</v>
      </c>
      <c r="B221" s="24" t="s">
        <v>118</v>
      </c>
      <c r="C221" s="24">
        <v>2019</v>
      </c>
      <c r="D221" s="24">
        <v>4.6959999999999997</v>
      </c>
      <c r="E221" s="24">
        <v>0.65700000000000003</v>
      </c>
      <c r="F221" s="24">
        <v>1.2470000000000001</v>
      </c>
      <c r="G221" s="24">
        <v>0.67200000000000004</v>
      </c>
      <c r="H221" s="24">
        <v>0.22500000000000001</v>
      </c>
      <c r="I221" s="24">
        <v>0.10299999999999999</v>
      </c>
      <c r="J221" s="24">
        <v>6.6000000000000003E-2</v>
      </c>
    </row>
    <row r="222" spans="1:10" ht="12.75" customHeight="1" x14ac:dyDescent="0.25">
      <c r="A222" s="24">
        <v>111</v>
      </c>
      <c r="B222" s="24" t="s">
        <v>124</v>
      </c>
      <c r="C222" s="24">
        <v>2019</v>
      </c>
      <c r="D222" s="24">
        <v>4.681</v>
      </c>
      <c r="E222" s="24">
        <v>0.45</v>
      </c>
      <c r="F222" s="24">
        <v>1.1339999999999999</v>
      </c>
      <c r="G222" s="24">
        <v>0.57099999999999995</v>
      </c>
      <c r="H222" s="24">
        <v>0.29199999999999998</v>
      </c>
      <c r="I222" s="24">
        <v>0.153</v>
      </c>
      <c r="J222" s="24">
        <v>7.1999999999999995E-2</v>
      </c>
    </row>
    <row r="223" spans="1:10" ht="12.75" customHeight="1" x14ac:dyDescent="0.25">
      <c r="A223" s="24">
        <v>111</v>
      </c>
      <c r="B223" s="24" t="s">
        <v>125</v>
      </c>
      <c r="C223" s="24">
        <v>2018</v>
      </c>
      <c r="D223" s="24">
        <v>4.5919999999999996</v>
      </c>
      <c r="E223" s="24">
        <v>0.9</v>
      </c>
      <c r="F223" s="24">
        <v>0.90600000000000003</v>
      </c>
      <c r="G223" s="24">
        <v>0.69</v>
      </c>
      <c r="H223" s="24">
        <v>0.27100000000000002</v>
      </c>
      <c r="I223" s="24">
        <v>0.04</v>
      </c>
      <c r="J223" s="24">
        <v>6.3E-2</v>
      </c>
    </row>
    <row r="224" spans="1:10" ht="12.75" customHeight="1" x14ac:dyDescent="0.25">
      <c r="A224" s="24">
        <v>112</v>
      </c>
      <c r="B224" s="24" t="s">
        <v>122</v>
      </c>
      <c r="C224" s="24">
        <v>2018</v>
      </c>
      <c r="D224" s="24">
        <v>4.5860000000000003</v>
      </c>
      <c r="E224" s="24">
        <v>0.91600000000000004</v>
      </c>
      <c r="F224" s="24">
        <v>0.81699999999999995</v>
      </c>
      <c r="G224" s="24">
        <v>0.79</v>
      </c>
      <c r="H224" s="24">
        <v>0.41899999999999998</v>
      </c>
      <c r="I224" s="24">
        <v>0.14899999999999999</v>
      </c>
      <c r="J224" s="24">
        <v>3.2000000000000001E-2</v>
      </c>
    </row>
    <row r="225" spans="1:10" ht="12.75" customHeight="1" x14ac:dyDescent="0.25">
      <c r="A225" s="24">
        <v>112</v>
      </c>
      <c r="B225" s="24" t="s">
        <v>111</v>
      </c>
      <c r="C225" s="24">
        <v>2019</v>
      </c>
      <c r="D225" s="24">
        <v>4.6680000000000001</v>
      </c>
      <c r="E225" s="24">
        <v>0</v>
      </c>
      <c r="F225" s="24">
        <v>0.69799999999999995</v>
      </c>
      <c r="G225" s="24">
        <v>0.26800000000000002</v>
      </c>
      <c r="H225" s="24">
        <v>0.55900000000000005</v>
      </c>
      <c r="I225" s="24">
        <v>0.24299999999999999</v>
      </c>
      <c r="J225" s="24">
        <v>0.27</v>
      </c>
    </row>
    <row r="226" spans="1:10" ht="12.75" customHeight="1" x14ac:dyDescent="0.25">
      <c r="A226" s="24">
        <v>113</v>
      </c>
      <c r="B226" s="24" t="s">
        <v>126</v>
      </c>
      <c r="C226" s="24">
        <v>2019</v>
      </c>
      <c r="D226" s="24">
        <v>4.6390000000000002</v>
      </c>
      <c r="E226" s="24">
        <v>0.879</v>
      </c>
      <c r="F226" s="24">
        <v>1.3129999999999999</v>
      </c>
      <c r="G226" s="24">
        <v>0.47699999999999998</v>
      </c>
      <c r="H226" s="24">
        <v>0.40100000000000002</v>
      </c>
      <c r="I226" s="24">
        <v>7.0000000000000007E-2</v>
      </c>
      <c r="J226" s="24">
        <v>5.6000000000000001E-2</v>
      </c>
    </row>
    <row r="227" spans="1:10" ht="12.75" customHeight="1" x14ac:dyDescent="0.25">
      <c r="A227" s="24">
        <v>113</v>
      </c>
      <c r="B227" s="24" t="s">
        <v>127</v>
      </c>
      <c r="C227" s="24">
        <v>2018</v>
      </c>
      <c r="D227" s="24">
        <v>4.5709999999999997</v>
      </c>
      <c r="E227" s="24">
        <v>0.25600000000000001</v>
      </c>
      <c r="F227" s="24">
        <v>0.81299999999999994</v>
      </c>
      <c r="G227" s="24">
        <v>0</v>
      </c>
      <c r="H227" s="24">
        <v>0.35499999999999998</v>
      </c>
      <c r="I227" s="24">
        <v>0.23799999999999999</v>
      </c>
      <c r="J227" s="24">
        <v>5.2999999999999999E-2</v>
      </c>
    </row>
    <row r="228" spans="1:10" ht="12.75" customHeight="1" x14ac:dyDescent="0.25">
      <c r="A228" s="24">
        <v>114</v>
      </c>
      <c r="B228" s="24" t="s">
        <v>116</v>
      </c>
      <c r="C228" s="24">
        <v>2018</v>
      </c>
      <c r="D228" s="24">
        <v>4.5590000000000002</v>
      </c>
      <c r="E228" s="24">
        <v>0.68200000000000005</v>
      </c>
      <c r="F228" s="24">
        <v>0.81100000000000005</v>
      </c>
      <c r="G228" s="24">
        <v>0.34300000000000003</v>
      </c>
      <c r="H228" s="24">
        <v>0.51400000000000001</v>
      </c>
      <c r="I228" s="24">
        <v>9.0999999999999998E-2</v>
      </c>
      <c r="J228" s="24">
        <v>7.6999999999999999E-2</v>
      </c>
    </row>
    <row r="229" spans="1:10" ht="12.75" customHeight="1" x14ac:dyDescent="0.25">
      <c r="A229" s="24">
        <v>114</v>
      </c>
      <c r="B229" s="24" t="s">
        <v>128</v>
      </c>
      <c r="C229" s="24">
        <v>2019</v>
      </c>
      <c r="D229" s="24">
        <v>4.6280000000000001</v>
      </c>
      <c r="E229" s="24">
        <v>0.13800000000000001</v>
      </c>
      <c r="F229" s="24">
        <v>0.77400000000000002</v>
      </c>
      <c r="G229" s="24">
        <v>0.36599999999999999</v>
      </c>
      <c r="H229" s="24">
        <v>0.318</v>
      </c>
      <c r="I229" s="24">
        <v>0.188</v>
      </c>
      <c r="J229" s="24">
        <v>0.10199999999999999</v>
      </c>
    </row>
    <row r="230" spans="1:10" ht="12.75" customHeight="1" x14ac:dyDescent="0.25">
      <c r="A230" s="24">
        <v>115</v>
      </c>
      <c r="B230" s="24" t="s">
        <v>129</v>
      </c>
      <c r="C230" s="24">
        <v>2018</v>
      </c>
      <c r="D230" s="24">
        <v>4.5</v>
      </c>
      <c r="E230" s="24">
        <v>0.53200000000000003</v>
      </c>
      <c r="F230" s="24">
        <v>0.85</v>
      </c>
      <c r="G230" s="24">
        <v>0.57899999999999996</v>
      </c>
      <c r="H230" s="24">
        <v>0.57999999999999996</v>
      </c>
      <c r="I230" s="24">
        <v>0.153</v>
      </c>
      <c r="J230" s="24">
        <v>0.14399999999999999</v>
      </c>
    </row>
    <row r="231" spans="1:10" ht="12.75" customHeight="1" x14ac:dyDescent="0.25">
      <c r="A231" s="24">
        <v>115</v>
      </c>
      <c r="B231" s="24" t="s">
        <v>130</v>
      </c>
      <c r="C231" s="24">
        <v>2019</v>
      </c>
      <c r="D231" s="24">
        <v>4.5869999999999997</v>
      </c>
      <c r="E231" s="24">
        <v>0.33100000000000002</v>
      </c>
      <c r="F231" s="24">
        <v>1.056</v>
      </c>
      <c r="G231" s="24">
        <v>0.38</v>
      </c>
      <c r="H231" s="24">
        <v>0.255</v>
      </c>
      <c r="I231" s="24">
        <v>0.17699999999999999</v>
      </c>
      <c r="J231" s="24">
        <v>0.113</v>
      </c>
    </row>
    <row r="232" spans="1:10" ht="12.75" customHeight="1" x14ac:dyDescent="0.25">
      <c r="A232" s="24">
        <v>116</v>
      </c>
      <c r="B232" s="24" t="s">
        <v>131</v>
      </c>
      <c r="C232" s="24">
        <v>2019</v>
      </c>
      <c r="D232" s="24">
        <v>4.5590000000000002</v>
      </c>
      <c r="E232" s="24">
        <v>0.85</v>
      </c>
      <c r="F232" s="24">
        <v>1.0549999999999999</v>
      </c>
      <c r="G232" s="24">
        <v>0.81499999999999995</v>
      </c>
      <c r="H232" s="24">
        <v>0.28299999999999997</v>
      </c>
      <c r="I232" s="24">
        <v>9.5000000000000001E-2</v>
      </c>
      <c r="J232" s="24">
        <v>6.4000000000000001E-2</v>
      </c>
    </row>
    <row r="233" spans="1:10" ht="12.75" customHeight="1" x14ac:dyDescent="0.25">
      <c r="A233" s="24">
        <v>116</v>
      </c>
      <c r="B233" s="24" t="s">
        <v>132</v>
      </c>
      <c r="C233" s="24">
        <v>2018</v>
      </c>
      <c r="D233" s="24">
        <v>4.4710000000000001</v>
      </c>
      <c r="E233" s="24">
        <v>0.91800000000000004</v>
      </c>
      <c r="F233" s="24">
        <v>1.3140000000000001</v>
      </c>
      <c r="G233" s="24">
        <v>0.67200000000000004</v>
      </c>
      <c r="H233" s="24">
        <v>0.58499999999999996</v>
      </c>
      <c r="I233" s="24">
        <v>0.307</v>
      </c>
      <c r="J233" s="24">
        <v>0.05</v>
      </c>
    </row>
    <row r="234" spans="1:10" ht="12.75" customHeight="1" x14ac:dyDescent="0.25">
      <c r="A234" s="24">
        <v>117</v>
      </c>
      <c r="B234" s="24" t="s">
        <v>121</v>
      </c>
      <c r="C234" s="24">
        <v>2019</v>
      </c>
      <c r="D234" s="24">
        <v>4.548</v>
      </c>
      <c r="E234" s="24">
        <v>1.1000000000000001</v>
      </c>
      <c r="F234" s="24">
        <v>0.84199999999999997</v>
      </c>
      <c r="G234" s="24">
        <v>0.78500000000000003</v>
      </c>
      <c r="H234" s="24">
        <v>0.30499999999999999</v>
      </c>
      <c r="I234" s="24">
        <v>0.27</v>
      </c>
      <c r="J234" s="24">
        <v>0.125</v>
      </c>
    </row>
    <row r="235" spans="1:10" ht="12.75" customHeight="1" x14ac:dyDescent="0.25">
      <c r="A235" s="24">
        <v>117</v>
      </c>
      <c r="B235" s="24" t="s">
        <v>133</v>
      </c>
      <c r="C235" s="24">
        <v>2018</v>
      </c>
      <c r="D235" s="24">
        <v>4.4560000000000004</v>
      </c>
      <c r="E235" s="24">
        <v>1.01</v>
      </c>
      <c r="F235" s="24">
        <v>0.97099999999999997</v>
      </c>
      <c r="G235" s="24">
        <v>0.53600000000000003</v>
      </c>
      <c r="H235" s="24">
        <v>0.30399999999999999</v>
      </c>
      <c r="I235" s="24">
        <v>0.14799999999999999</v>
      </c>
      <c r="J235" s="24">
        <v>9.5000000000000001E-2</v>
      </c>
    </row>
    <row r="236" spans="1:10" ht="12.75" customHeight="1" x14ac:dyDescent="0.25">
      <c r="A236" s="24">
        <v>118</v>
      </c>
      <c r="B236" s="24" t="s">
        <v>134</v>
      </c>
      <c r="C236" s="24">
        <v>2019</v>
      </c>
      <c r="D236" s="24">
        <v>4.5339999999999998</v>
      </c>
      <c r="E236" s="24">
        <v>0.38</v>
      </c>
      <c r="F236" s="24">
        <v>0.82899999999999996</v>
      </c>
      <c r="G236" s="24">
        <v>0.375</v>
      </c>
      <c r="H236" s="24">
        <v>0.33200000000000002</v>
      </c>
      <c r="I236" s="24">
        <v>0.20699999999999999</v>
      </c>
      <c r="J236" s="24">
        <v>8.5999999999999993E-2</v>
      </c>
    </row>
    <row r="237" spans="1:10" ht="12.75" customHeight="1" x14ac:dyDescent="0.25">
      <c r="A237" s="24">
        <v>118</v>
      </c>
      <c r="B237" s="24" t="s">
        <v>135</v>
      </c>
      <c r="C237" s="24">
        <v>2018</v>
      </c>
      <c r="D237" s="24">
        <v>4.4470000000000001</v>
      </c>
      <c r="E237" s="24">
        <v>0.37</v>
      </c>
      <c r="F237" s="24">
        <v>1.2330000000000001</v>
      </c>
      <c r="G237" s="24">
        <v>0.152</v>
      </c>
      <c r="H237" s="24">
        <v>0.36699999999999999</v>
      </c>
      <c r="I237" s="24">
        <v>0.13900000000000001</v>
      </c>
      <c r="J237" s="24">
        <v>5.6000000000000001E-2</v>
      </c>
    </row>
    <row r="238" spans="1:10" ht="12.75" customHeight="1" x14ac:dyDescent="0.25">
      <c r="A238" s="24">
        <v>119</v>
      </c>
      <c r="B238" s="24" t="s">
        <v>136</v>
      </c>
      <c r="C238" s="24">
        <v>2019</v>
      </c>
      <c r="D238" s="24">
        <v>4.5190000000000001</v>
      </c>
      <c r="E238" s="24">
        <v>0.88600000000000001</v>
      </c>
      <c r="F238" s="24">
        <v>0.66600000000000004</v>
      </c>
      <c r="G238" s="24">
        <v>0.752</v>
      </c>
      <c r="H238" s="24">
        <v>0.34599999999999997</v>
      </c>
      <c r="I238" s="24">
        <v>4.2999999999999997E-2</v>
      </c>
      <c r="J238" s="24">
        <v>0.16400000000000001</v>
      </c>
    </row>
    <row r="239" spans="1:10" ht="12.75" customHeight="1" x14ac:dyDescent="0.25">
      <c r="A239" s="24">
        <v>119</v>
      </c>
      <c r="B239" s="24" t="s">
        <v>126</v>
      </c>
      <c r="C239" s="24">
        <v>2018</v>
      </c>
      <c r="D239" s="24">
        <v>4.4409999999999998</v>
      </c>
      <c r="E239" s="24">
        <v>0.874</v>
      </c>
      <c r="F239" s="24">
        <v>1.2809999999999999</v>
      </c>
      <c r="G239" s="24">
        <v>0.36499999999999999</v>
      </c>
      <c r="H239" s="24">
        <v>0.51900000000000002</v>
      </c>
      <c r="I239" s="24">
        <v>5.0999999999999997E-2</v>
      </c>
      <c r="J239" s="24">
        <v>6.4000000000000001E-2</v>
      </c>
    </row>
    <row r="240" spans="1:10" ht="12.75" customHeight="1" x14ac:dyDescent="0.25">
      <c r="A240" s="24">
        <v>120</v>
      </c>
      <c r="B240" s="24" t="s">
        <v>123</v>
      </c>
      <c r="C240" s="24">
        <v>2018</v>
      </c>
      <c r="D240" s="24">
        <v>4.4329999999999998</v>
      </c>
      <c r="E240" s="24">
        <v>0.54900000000000004</v>
      </c>
      <c r="F240" s="24">
        <v>1.0880000000000001</v>
      </c>
      <c r="G240" s="24">
        <v>0.45700000000000002</v>
      </c>
      <c r="H240" s="24">
        <v>0.69599999999999995</v>
      </c>
      <c r="I240" s="24">
        <v>0.25600000000000001</v>
      </c>
      <c r="J240" s="24">
        <v>6.5000000000000002E-2</v>
      </c>
    </row>
    <row r="241" spans="1:10" ht="12.75" customHeight="1" x14ac:dyDescent="0.25">
      <c r="A241" s="24">
        <v>120</v>
      </c>
      <c r="B241" s="24" t="s">
        <v>137</v>
      </c>
      <c r="C241" s="24">
        <v>2019</v>
      </c>
      <c r="D241" s="24">
        <v>4.516</v>
      </c>
      <c r="E241" s="24">
        <v>0.308</v>
      </c>
      <c r="F241" s="24">
        <v>0.93899999999999995</v>
      </c>
      <c r="G241" s="24">
        <v>0.42799999999999999</v>
      </c>
      <c r="H241" s="24">
        <v>0.38200000000000001</v>
      </c>
      <c r="I241" s="24">
        <v>0.26900000000000002</v>
      </c>
      <c r="J241" s="24">
        <v>0.16700000000000001</v>
      </c>
    </row>
    <row r="242" spans="1:10" ht="12.75" customHeight="1" x14ac:dyDescent="0.25">
      <c r="A242" s="24">
        <v>121</v>
      </c>
      <c r="B242" s="24" t="s">
        <v>130</v>
      </c>
      <c r="C242" s="24">
        <v>2018</v>
      </c>
      <c r="D242" s="24">
        <v>4.4240000000000004</v>
      </c>
      <c r="E242" s="24">
        <v>0.314</v>
      </c>
      <c r="F242" s="24">
        <v>1.097</v>
      </c>
      <c r="G242" s="24">
        <v>0.254</v>
      </c>
      <c r="H242" s="24">
        <v>0.312</v>
      </c>
      <c r="I242" s="24">
        <v>0.17499999999999999</v>
      </c>
      <c r="J242" s="24">
        <v>0.128</v>
      </c>
    </row>
    <row r="243" spans="1:10" ht="12.75" customHeight="1" x14ac:dyDescent="0.25">
      <c r="A243" s="24">
        <v>121</v>
      </c>
      <c r="B243" s="24" t="s">
        <v>138</v>
      </c>
      <c r="C243" s="24">
        <v>2019</v>
      </c>
      <c r="D243" s="24">
        <v>4.5090000000000003</v>
      </c>
      <c r="E243" s="24">
        <v>0.51200000000000001</v>
      </c>
      <c r="F243" s="24">
        <v>0.98299999999999998</v>
      </c>
      <c r="G243" s="24">
        <v>0.58099999999999996</v>
      </c>
      <c r="H243" s="24">
        <v>0.43099999999999999</v>
      </c>
      <c r="I243" s="24">
        <v>0.372</v>
      </c>
      <c r="J243" s="24">
        <v>5.2999999999999999E-2</v>
      </c>
    </row>
    <row r="244" spans="1:10" ht="12.75" customHeight="1" x14ac:dyDescent="0.25">
      <c r="A244" s="24">
        <v>122</v>
      </c>
      <c r="B244" s="24" t="s">
        <v>139</v>
      </c>
      <c r="C244" s="24">
        <v>2018</v>
      </c>
      <c r="D244" s="24">
        <v>4.4189999999999996</v>
      </c>
      <c r="E244" s="24">
        <v>0.88500000000000001</v>
      </c>
      <c r="F244" s="24">
        <v>1.0249999999999999</v>
      </c>
      <c r="G244" s="24">
        <v>0.55300000000000005</v>
      </c>
      <c r="H244" s="24">
        <v>0.312</v>
      </c>
      <c r="I244" s="24">
        <v>9.1999999999999998E-2</v>
      </c>
      <c r="J244" s="24">
        <v>0.107</v>
      </c>
    </row>
    <row r="245" spans="1:10" ht="12.75" customHeight="1" x14ac:dyDescent="0.25">
      <c r="A245" s="24">
        <v>122</v>
      </c>
      <c r="B245" s="24" t="s">
        <v>140</v>
      </c>
      <c r="C245" s="24">
        <v>2019</v>
      </c>
      <c r="D245" s="24">
        <v>4.49</v>
      </c>
      <c r="E245" s="24">
        <v>0.56999999999999995</v>
      </c>
      <c r="F245" s="24">
        <v>1.167</v>
      </c>
      <c r="G245" s="24">
        <v>0.48899999999999999</v>
      </c>
      <c r="H245" s="24">
        <v>6.6000000000000003E-2</v>
      </c>
      <c r="I245" s="24">
        <v>0.106</v>
      </c>
      <c r="J245" s="24">
        <v>8.7999999999999995E-2</v>
      </c>
    </row>
    <row r="246" spans="1:10" ht="12.75" customHeight="1" x14ac:dyDescent="0.25">
      <c r="A246" s="24">
        <v>123</v>
      </c>
      <c r="B246" s="24" t="s">
        <v>141</v>
      </c>
      <c r="C246" s="24">
        <v>2019</v>
      </c>
      <c r="D246" s="24">
        <v>4.4660000000000002</v>
      </c>
      <c r="E246" s="24">
        <v>0.20399999999999999</v>
      </c>
      <c r="F246" s="24">
        <v>0.98599999999999999</v>
      </c>
      <c r="G246" s="24">
        <v>0.39</v>
      </c>
      <c r="H246" s="24">
        <v>0.49399999999999999</v>
      </c>
      <c r="I246" s="24">
        <v>0.19700000000000001</v>
      </c>
      <c r="J246" s="24">
        <v>0.13800000000000001</v>
      </c>
    </row>
    <row r="247" spans="1:10" ht="12.75" customHeight="1" x14ac:dyDescent="0.25">
      <c r="A247" s="24">
        <v>123</v>
      </c>
      <c r="B247" s="24" t="s">
        <v>141</v>
      </c>
      <c r="C247" s="24">
        <v>2018</v>
      </c>
      <c r="D247" s="24">
        <v>4.4169999999999998</v>
      </c>
      <c r="E247" s="24">
        <v>0.19800000000000001</v>
      </c>
      <c r="F247" s="24">
        <v>0.90200000000000002</v>
      </c>
      <c r="G247" s="24">
        <v>0.17299999999999999</v>
      </c>
      <c r="H247" s="24">
        <v>0.53100000000000003</v>
      </c>
      <c r="I247" s="24">
        <v>0.20599999999999999</v>
      </c>
      <c r="J247" s="24">
        <v>0.158</v>
      </c>
    </row>
    <row r="248" spans="1:10" ht="12.75" customHeight="1" x14ac:dyDescent="0.25">
      <c r="A248" s="24">
        <v>124</v>
      </c>
      <c r="B248" s="24" t="s">
        <v>138</v>
      </c>
      <c r="C248" s="24">
        <v>2018</v>
      </c>
      <c r="D248" s="24">
        <v>4.41</v>
      </c>
      <c r="E248" s="24">
        <v>0.49299999999999999</v>
      </c>
      <c r="F248" s="24">
        <v>1.048</v>
      </c>
      <c r="G248" s="24">
        <v>0.45400000000000001</v>
      </c>
      <c r="H248" s="24">
        <v>0.504</v>
      </c>
      <c r="I248" s="24">
        <v>0.35199999999999998</v>
      </c>
      <c r="J248" s="24">
        <v>5.5E-2</v>
      </c>
    </row>
    <row r="249" spans="1:10" ht="12.75" customHeight="1" x14ac:dyDescent="0.25">
      <c r="A249" s="24">
        <v>124</v>
      </c>
      <c r="B249" s="24" t="s">
        <v>125</v>
      </c>
      <c r="C249" s="24">
        <v>2019</v>
      </c>
      <c r="D249" s="24">
        <v>4.4610000000000003</v>
      </c>
      <c r="E249" s="24">
        <v>0.92100000000000004</v>
      </c>
      <c r="F249" s="24">
        <v>1</v>
      </c>
      <c r="G249" s="24">
        <v>0.81499999999999995</v>
      </c>
      <c r="H249" s="24">
        <v>0.16700000000000001</v>
      </c>
      <c r="I249" s="24">
        <v>5.8999999999999997E-2</v>
      </c>
      <c r="J249" s="24">
        <v>5.5E-2</v>
      </c>
    </row>
    <row r="250" spans="1:10" ht="12.75" customHeight="1" x14ac:dyDescent="0.25">
      <c r="A250" s="24">
        <v>125</v>
      </c>
      <c r="B250" s="24" t="s">
        <v>129</v>
      </c>
      <c r="C250" s="24">
        <v>2019</v>
      </c>
      <c r="D250" s="24">
        <v>4.4560000000000004</v>
      </c>
      <c r="E250" s="24">
        <v>0.56200000000000006</v>
      </c>
      <c r="F250" s="24">
        <v>0.92800000000000005</v>
      </c>
      <c r="G250" s="24">
        <v>0.72299999999999998</v>
      </c>
      <c r="H250" s="24">
        <v>0.52700000000000002</v>
      </c>
      <c r="I250" s="24">
        <v>0.16600000000000001</v>
      </c>
      <c r="J250" s="24">
        <v>0.14299999999999999</v>
      </c>
    </row>
    <row r="251" spans="1:10" ht="12.75" customHeight="1" x14ac:dyDescent="0.25">
      <c r="A251" s="24">
        <v>125</v>
      </c>
      <c r="B251" s="24" t="s">
        <v>142</v>
      </c>
      <c r="C251" s="24">
        <v>2018</v>
      </c>
      <c r="D251" s="24">
        <v>4.3769999999999998</v>
      </c>
      <c r="E251" s="24">
        <v>0.56200000000000006</v>
      </c>
      <c r="F251" s="24">
        <v>1.0469999999999999</v>
      </c>
      <c r="G251" s="24">
        <v>0.29499999999999998</v>
      </c>
      <c r="H251" s="24">
        <v>0.503</v>
      </c>
      <c r="I251" s="24">
        <v>0.221</v>
      </c>
      <c r="J251" s="24">
        <v>8.2000000000000003E-2</v>
      </c>
    </row>
    <row r="252" spans="1:10" ht="12.75" customHeight="1" x14ac:dyDescent="0.25">
      <c r="A252" s="24">
        <v>126</v>
      </c>
      <c r="B252" s="24" t="s">
        <v>133</v>
      </c>
      <c r="C252" s="24">
        <v>2019</v>
      </c>
      <c r="D252" s="24">
        <v>4.4370000000000003</v>
      </c>
      <c r="E252" s="24">
        <v>1.0429999999999999</v>
      </c>
      <c r="F252" s="24">
        <v>0.98</v>
      </c>
      <c r="G252" s="24">
        <v>0.57399999999999995</v>
      </c>
      <c r="H252" s="24">
        <v>0.24099999999999999</v>
      </c>
      <c r="I252" s="24">
        <v>0.14799999999999999</v>
      </c>
      <c r="J252" s="24">
        <v>8.8999999999999996E-2</v>
      </c>
    </row>
    <row r="253" spans="1:10" ht="12.75" customHeight="1" x14ac:dyDescent="0.25">
      <c r="A253" s="24">
        <v>126</v>
      </c>
      <c r="B253" s="24" t="s">
        <v>140</v>
      </c>
      <c r="C253" s="24">
        <v>2018</v>
      </c>
      <c r="D253" s="24">
        <v>4.3559999999999999</v>
      </c>
      <c r="E253" s="24">
        <v>0.55700000000000005</v>
      </c>
      <c r="F253" s="24">
        <v>1.2450000000000001</v>
      </c>
      <c r="G253" s="24">
        <v>0.29199999999999998</v>
      </c>
      <c r="H253" s="24">
        <v>0.129</v>
      </c>
      <c r="I253" s="24">
        <v>0.13400000000000001</v>
      </c>
      <c r="J253" s="24">
        <v>9.2999999999999999E-2</v>
      </c>
    </row>
    <row r="254" spans="1:10" ht="12.75" customHeight="1" x14ac:dyDescent="0.25">
      <c r="A254" s="24">
        <v>127</v>
      </c>
      <c r="B254" s="24" t="s">
        <v>143</v>
      </c>
      <c r="C254" s="24">
        <v>2019</v>
      </c>
      <c r="D254" s="24">
        <v>4.4180000000000001</v>
      </c>
      <c r="E254" s="24">
        <v>9.4E-2</v>
      </c>
      <c r="F254" s="24">
        <v>1.125</v>
      </c>
      <c r="G254" s="24">
        <v>0.35699999999999998</v>
      </c>
      <c r="H254" s="24">
        <v>0.26900000000000002</v>
      </c>
      <c r="I254" s="24">
        <v>0.21199999999999999</v>
      </c>
      <c r="J254" s="24">
        <v>5.2999999999999999E-2</v>
      </c>
    </row>
    <row r="255" spans="1:10" ht="12.75" customHeight="1" x14ac:dyDescent="0.25">
      <c r="A255" s="24">
        <v>127</v>
      </c>
      <c r="B255" s="24" t="s">
        <v>144</v>
      </c>
      <c r="C255" s="24">
        <v>2018</v>
      </c>
      <c r="D255" s="24">
        <v>4.3499999999999996</v>
      </c>
      <c r="E255" s="24">
        <v>0.308</v>
      </c>
      <c r="F255" s="24">
        <v>0.95</v>
      </c>
      <c r="G255" s="24">
        <v>0.39100000000000001</v>
      </c>
      <c r="H255" s="24">
        <v>0.45200000000000001</v>
      </c>
      <c r="I255" s="24">
        <v>0.22</v>
      </c>
      <c r="J255" s="24">
        <v>0.14599999999999999</v>
      </c>
    </row>
    <row r="256" spans="1:10" ht="12.75" customHeight="1" x14ac:dyDescent="0.25">
      <c r="A256" s="24">
        <v>128</v>
      </c>
      <c r="B256" s="24" t="s">
        <v>136</v>
      </c>
      <c r="C256" s="24">
        <v>2018</v>
      </c>
      <c r="D256" s="24">
        <v>4.34</v>
      </c>
      <c r="E256" s="24">
        <v>0.85299999999999998</v>
      </c>
      <c r="F256" s="24">
        <v>0.59199999999999997</v>
      </c>
      <c r="G256" s="24">
        <v>0.64300000000000002</v>
      </c>
      <c r="H256" s="24">
        <v>0.375</v>
      </c>
      <c r="I256" s="24">
        <v>3.7999999999999999E-2</v>
      </c>
      <c r="J256" s="24">
        <v>0.215</v>
      </c>
    </row>
    <row r="257" spans="1:10" ht="12.75" customHeight="1" x14ac:dyDescent="0.25">
      <c r="A257" s="24">
        <v>128</v>
      </c>
      <c r="B257" s="24" t="s">
        <v>135</v>
      </c>
      <c r="C257" s="24">
        <v>2019</v>
      </c>
      <c r="D257" s="24">
        <v>4.3899999999999997</v>
      </c>
      <c r="E257" s="24">
        <v>0.38500000000000001</v>
      </c>
      <c r="F257" s="24">
        <v>1.105</v>
      </c>
      <c r="G257" s="24">
        <v>0.308</v>
      </c>
      <c r="H257" s="24">
        <v>0.32700000000000001</v>
      </c>
      <c r="I257" s="24">
        <v>0.153</v>
      </c>
      <c r="J257" s="24">
        <v>5.1999999999999998E-2</v>
      </c>
    </row>
    <row r="258" spans="1:10" ht="12.75" customHeight="1" x14ac:dyDescent="0.25">
      <c r="A258" s="24">
        <v>129</v>
      </c>
      <c r="B258" s="24" t="s">
        <v>131</v>
      </c>
      <c r="C258" s="24">
        <v>2018</v>
      </c>
      <c r="D258" s="24">
        <v>4.3209999999999997</v>
      </c>
      <c r="E258" s="24">
        <v>0.81599999999999995</v>
      </c>
      <c r="F258" s="24">
        <v>0.99</v>
      </c>
      <c r="G258" s="24">
        <v>0.66600000000000004</v>
      </c>
      <c r="H258" s="24">
        <v>0.26</v>
      </c>
      <c r="I258" s="24">
        <v>7.6999999999999999E-2</v>
      </c>
      <c r="J258" s="24">
        <v>2.8000000000000001E-2</v>
      </c>
    </row>
    <row r="259" spans="1:10" ht="12.75" customHeight="1" x14ac:dyDescent="0.25">
      <c r="A259" s="24">
        <v>129</v>
      </c>
      <c r="B259" s="24" t="s">
        <v>127</v>
      </c>
      <c r="C259" s="24">
        <v>2019</v>
      </c>
      <c r="D259" s="24">
        <v>4.3739999999999997</v>
      </c>
      <c r="E259" s="24">
        <v>0.26800000000000002</v>
      </c>
      <c r="F259" s="24">
        <v>0.84099999999999997</v>
      </c>
      <c r="G259" s="24">
        <v>0.24199999999999999</v>
      </c>
      <c r="H259" s="24">
        <v>0.309</v>
      </c>
      <c r="I259" s="24">
        <v>0.252</v>
      </c>
      <c r="J259" s="24">
        <v>4.4999999999999998E-2</v>
      </c>
    </row>
    <row r="260" spans="1:10" ht="12.75" customHeight="1" x14ac:dyDescent="0.25">
      <c r="A260" s="24">
        <v>130</v>
      </c>
      <c r="B260" s="24" t="s">
        <v>145</v>
      </c>
      <c r="C260" s="24">
        <v>2018</v>
      </c>
      <c r="D260" s="24">
        <v>4.3079999999999998</v>
      </c>
      <c r="E260" s="24">
        <v>0.68200000000000005</v>
      </c>
      <c r="F260" s="24">
        <v>1.1739999999999999</v>
      </c>
      <c r="G260" s="24">
        <v>0.42899999999999999</v>
      </c>
      <c r="H260" s="24">
        <v>0.57999999999999996</v>
      </c>
      <c r="I260" s="24">
        <v>0.59799999999999998</v>
      </c>
      <c r="J260" s="24">
        <v>0.17799999999999999</v>
      </c>
    </row>
    <row r="261" spans="1:10" ht="12.75" customHeight="1" x14ac:dyDescent="0.25">
      <c r="A261" s="24">
        <v>130</v>
      </c>
      <c r="B261" s="24" t="s">
        <v>132</v>
      </c>
      <c r="C261" s="24">
        <v>2019</v>
      </c>
      <c r="D261" s="24">
        <v>4.3659999999999997</v>
      </c>
      <c r="E261" s="24">
        <v>0.94899999999999995</v>
      </c>
      <c r="F261" s="24">
        <v>1.2649999999999999</v>
      </c>
      <c r="G261" s="24">
        <v>0.83099999999999996</v>
      </c>
      <c r="H261" s="24">
        <v>0.47</v>
      </c>
      <c r="I261" s="24">
        <v>0.24399999999999999</v>
      </c>
      <c r="J261" s="24">
        <v>4.7E-2</v>
      </c>
    </row>
    <row r="262" spans="1:10" ht="12.75" customHeight="1" x14ac:dyDescent="0.25">
      <c r="A262" s="24">
        <v>131</v>
      </c>
      <c r="B262" s="24" t="s">
        <v>146</v>
      </c>
      <c r="C262" s="24">
        <v>2018</v>
      </c>
      <c r="D262" s="24">
        <v>4.3010000000000002</v>
      </c>
      <c r="E262" s="24">
        <v>0.35799999999999998</v>
      </c>
      <c r="F262" s="24">
        <v>0.90700000000000003</v>
      </c>
      <c r="G262" s="24">
        <v>5.2999999999999999E-2</v>
      </c>
      <c r="H262" s="24">
        <v>0.189</v>
      </c>
      <c r="I262" s="24">
        <v>0.18099999999999999</v>
      </c>
      <c r="J262" s="24">
        <v>0.06</v>
      </c>
    </row>
    <row r="263" spans="1:10" ht="12.75" customHeight="1" x14ac:dyDescent="0.25">
      <c r="A263" s="24">
        <v>131</v>
      </c>
      <c r="B263" s="24" t="s">
        <v>145</v>
      </c>
      <c r="C263" s="24">
        <v>2019</v>
      </c>
      <c r="D263" s="24">
        <v>4.3600000000000003</v>
      </c>
      <c r="E263" s="24">
        <v>0.71</v>
      </c>
      <c r="F263" s="24">
        <v>1.181</v>
      </c>
      <c r="G263" s="24">
        <v>0.55500000000000005</v>
      </c>
      <c r="H263" s="24">
        <v>0.52500000000000002</v>
      </c>
      <c r="I263" s="24">
        <v>0.56599999999999995</v>
      </c>
      <c r="J263" s="24">
        <v>0.17199999999999999</v>
      </c>
    </row>
    <row r="264" spans="1:10" ht="12.75" customHeight="1" x14ac:dyDescent="0.25">
      <c r="A264" s="24">
        <v>132</v>
      </c>
      <c r="B264" s="24" t="s">
        <v>146</v>
      </c>
      <c r="C264" s="24">
        <v>2019</v>
      </c>
      <c r="D264" s="24">
        <v>4.3499999999999996</v>
      </c>
      <c r="E264" s="24">
        <v>0.35</v>
      </c>
      <c r="F264" s="24">
        <v>0.76600000000000001</v>
      </c>
      <c r="G264" s="24">
        <v>0.192</v>
      </c>
      <c r="H264" s="24">
        <v>0.17399999999999999</v>
      </c>
      <c r="I264" s="24">
        <v>0.19800000000000001</v>
      </c>
      <c r="J264" s="24">
        <v>7.8E-2</v>
      </c>
    </row>
    <row r="265" spans="1:10" ht="12.75" customHeight="1" x14ac:dyDescent="0.25">
      <c r="A265" s="24">
        <v>132</v>
      </c>
      <c r="B265" s="24" t="s">
        <v>143</v>
      </c>
      <c r="C265" s="24">
        <v>2018</v>
      </c>
      <c r="D265" s="24">
        <v>4.2450000000000001</v>
      </c>
      <c r="E265" s="24">
        <v>6.9000000000000006E-2</v>
      </c>
      <c r="F265" s="24">
        <v>1.1359999999999999</v>
      </c>
      <c r="G265" s="24">
        <v>0.20399999999999999</v>
      </c>
      <c r="H265" s="24">
        <v>0.312</v>
      </c>
      <c r="I265" s="24">
        <v>0.19700000000000001</v>
      </c>
      <c r="J265" s="24">
        <v>5.1999999999999998E-2</v>
      </c>
    </row>
    <row r="266" spans="1:10" ht="12.75" customHeight="1" x14ac:dyDescent="0.25">
      <c r="A266" s="24">
        <v>133</v>
      </c>
      <c r="B266" s="24" t="s">
        <v>147</v>
      </c>
      <c r="C266" s="24">
        <v>2018</v>
      </c>
      <c r="D266" s="24">
        <v>4.1900000000000004</v>
      </c>
      <c r="E266" s="24">
        <v>0.72099999999999997</v>
      </c>
      <c r="F266" s="24">
        <v>0.747</v>
      </c>
      <c r="G266" s="24">
        <v>0.48499999999999999</v>
      </c>
      <c r="H266" s="24">
        <v>0.53900000000000003</v>
      </c>
      <c r="I266" s="24">
        <v>0.17199999999999999</v>
      </c>
      <c r="J266" s="24">
        <v>9.2999999999999999E-2</v>
      </c>
    </row>
    <row r="267" spans="1:10" ht="12.75" customHeight="1" x14ac:dyDescent="0.25">
      <c r="A267" s="24">
        <v>133</v>
      </c>
      <c r="B267" s="24" t="s">
        <v>148</v>
      </c>
      <c r="C267" s="24">
        <v>2019</v>
      </c>
      <c r="D267" s="24">
        <v>4.3319999999999999</v>
      </c>
      <c r="E267" s="24">
        <v>0.82</v>
      </c>
      <c r="F267" s="24">
        <v>1.39</v>
      </c>
      <c r="G267" s="24">
        <v>0.73899999999999999</v>
      </c>
      <c r="H267" s="24">
        <v>0.17799999999999999</v>
      </c>
      <c r="I267" s="24">
        <v>0.187</v>
      </c>
      <c r="J267" s="24">
        <v>0.01</v>
      </c>
    </row>
    <row r="268" spans="1:10" ht="12.75" customHeight="1" x14ac:dyDescent="0.25">
      <c r="A268" s="24">
        <v>134</v>
      </c>
      <c r="B268" s="24" t="s">
        <v>144</v>
      </c>
      <c r="C268" s="24">
        <v>2019</v>
      </c>
      <c r="D268" s="24">
        <v>4.2859999999999996</v>
      </c>
      <c r="E268" s="24">
        <v>0.33600000000000002</v>
      </c>
      <c r="F268" s="24">
        <v>1.0329999999999999</v>
      </c>
      <c r="G268" s="24">
        <v>0.53200000000000003</v>
      </c>
      <c r="H268" s="24">
        <v>0.34399999999999997</v>
      </c>
      <c r="I268" s="24">
        <v>0.20899999999999999</v>
      </c>
      <c r="J268" s="24">
        <v>0.1</v>
      </c>
    </row>
    <row r="269" spans="1:10" ht="12.75" customHeight="1" x14ac:dyDescent="0.25">
      <c r="A269" s="24">
        <v>134</v>
      </c>
      <c r="B269" s="24" t="s">
        <v>128</v>
      </c>
      <c r="C269" s="24">
        <v>2018</v>
      </c>
      <c r="D269" s="24">
        <v>4.1660000000000004</v>
      </c>
      <c r="E269" s="24">
        <v>0.13100000000000001</v>
      </c>
      <c r="F269" s="24">
        <v>0.86699999999999999</v>
      </c>
      <c r="G269" s="24">
        <v>0.221</v>
      </c>
      <c r="H269" s="24">
        <v>0.39</v>
      </c>
      <c r="I269" s="24">
        <v>0.17499999999999999</v>
      </c>
      <c r="J269" s="24">
        <v>9.9000000000000005E-2</v>
      </c>
    </row>
    <row r="270" spans="1:10" ht="12.75" customHeight="1" x14ac:dyDescent="0.25">
      <c r="A270" s="24">
        <v>135</v>
      </c>
      <c r="B270" s="24" t="s">
        <v>149</v>
      </c>
      <c r="C270" s="24">
        <v>2019</v>
      </c>
      <c r="D270" s="24">
        <v>4.2119999999999997</v>
      </c>
      <c r="E270" s="24">
        <v>0.81100000000000005</v>
      </c>
      <c r="F270" s="24">
        <v>1.149</v>
      </c>
      <c r="G270" s="24">
        <v>0</v>
      </c>
      <c r="H270" s="24">
        <v>0.313</v>
      </c>
      <c r="I270" s="24">
        <v>7.3999999999999996E-2</v>
      </c>
      <c r="J270" s="24">
        <v>0.13500000000000001</v>
      </c>
    </row>
    <row r="271" spans="1:10" ht="12.75" customHeight="1" x14ac:dyDescent="0.25">
      <c r="A271" s="24">
        <v>135</v>
      </c>
      <c r="B271" s="24" t="s">
        <v>150</v>
      </c>
      <c r="C271" s="24">
        <v>2018</v>
      </c>
      <c r="D271" s="24">
        <v>4.1609999999999996</v>
      </c>
      <c r="E271" s="24">
        <v>0.32200000000000001</v>
      </c>
      <c r="F271" s="24">
        <v>1.0900000000000001</v>
      </c>
      <c r="G271" s="24">
        <v>0.23699999999999999</v>
      </c>
      <c r="H271" s="24">
        <v>0.45</v>
      </c>
      <c r="I271" s="24">
        <v>0.25900000000000001</v>
      </c>
      <c r="J271" s="24">
        <v>6.0999999999999999E-2</v>
      </c>
    </row>
    <row r="272" spans="1:10" ht="12.75" customHeight="1" x14ac:dyDescent="0.25">
      <c r="A272" s="24">
        <v>136</v>
      </c>
      <c r="B272" s="24" t="s">
        <v>114</v>
      </c>
      <c r="C272" s="24">
        <v>2018</v>
      </c>
      <c r="D272" s="24">
        <v>4.141</v>
      </c>
      <c r="E272" s="24">
        <v>0.378</v>
      </c>
      <c r="F272" s="24">
        <v>0.372</v>
      </c>
      <c r="G272" s="24">
        <v>0.24</v>
      </c>
      <c r="H272" s="24">
        <v>0.44</v>
      </c>
      <c r="I272" s="24">
        <v>0.16300000000000001</v>
      </c>
      <c r="J272" s="24">
        <v>6.7000000000000004E-2</v>
      </c>
    </row>
    <row r="273" spans="1:10" ht="12.75" customHeight="1" x14ac:dyDescent="0.25">
      <c r="A273" s="24">
        <v>136</v>
      </c>
      <c r="B273" s="24" t="s">
        <v>150</v>
      </c>
      <c r="C273" s="24">
        <v>2019</v>
      </c>
      <c r="D273" s="24">
        <v>4.1890000000000001</v>
      </c>
      <c r="E273" s="24">
        <v>0.33200000000000002</v>
      </c>
      <c r="F273" s="24">
        <v>1.069</v>
      </c>
      <c r="G273" s="24">
        <v>0.443</v>
      </c>
      <c r="H273" s="24">
        <v>0.35599999999999998</v>
      </c>
      <c r="I273" s="24">
        <v>0.252</v>
      </c>
      <c r="J273" s="24">
        <v>0.06</v>
      </c>
    </row>
    <row r="274" spans="1:10" ht="12.75" customHeight="1" x14ac:dyDescent="0.25">
      <c r="A274" s="24">
        <v>137</v>
      </c>
      <c r="B274" s="24" t="s">
        <v>139</v>
      </c>
      <c r="C274" s="24">
        <v>2019</v>
      </c>
      <c r="D274" s="24">
        <v>4.1660000000000004</v>
      </c>
      <c r="E274" s="24">
        <v>0.91300000000000003</v>
      </c>
      <c r="F274" s="24">
        <v>1.0389999999999999</v>
      </c>
      <c r="G274" s="24">
        <v>0.64400000000000002</v>
      </c>
      <c r="H274" s="24">
        <v>0.24099999999999999</v>
      </c>
      <c r="I274" s="24">
        <v>7.5999999999999998E-2</v>
      </c>
      <c r="J274" s="24">
        <v>6.7000000000000004E-2</v>
      </c>
    </row>
    <row r="275" spans="1:10" ht="12.75" customHeight="1" x14ac:dyDescent="0.25">
      <c r="A275" s="24">
        <v>137</v>
      </c>
      <c r="B275" s="24" t="s">
        <v>151</v>
      </c>
      <c r="C275" s="24">
        <v>2018</v>
      </c>
      <c r="D275" s="24">
        <v>4.1390000000000002</v>
      </c>
      <c r="E275" s="24">
        <v>0.60499999999999998</v>
      </c>
      <c r="F275" s="24">
        <v>1.24</v>
      </c>
      <c r="G275" s="24">
        <v>0.312</v>
      </c>
      <c r="H275" s="24">
        <v>1.6E-2</v>
      </c>
      <c r="I275" s="24">
        <v>0.13400000000000001</v>
      </c>
      <c r="J275" s="24">
        <v>8.2000000000000003E-2</v>
      </c>
    </row>
    <row r="276" spans="1:10" ht="12.75" customHeight="1" x14ac:dyDescent="0.25">
      <c r="A276" s="24">
        <v>138</v>
      </c>
      <c r="B276" s="24" t="s">
        <v>148</v>
      </c>
      <c r="C276" s="24">
        <v>2018</v>
      </c>
      <c r="D276" s="24">
        <v>4.1029999999999998</v>
      </c>
      <c r="E276" s="24">
        <v>0.79300000000000004</v>
      </c>
      <c r="F276" s="24">
        <v>1.413</v>
      </c>
      <c r="G276" s="24">
        <v>0.60899999999999999</v>
      </c>
      <c r="H276" s="24">
        <v>0.16300000000000001</v>
      </c>
      <c r="I276" s="24">
        <v>0.187</v>
      </c>
      <c r="J276" s="24">
        <v>1.0999999999999999E-2</v>
      </c>
    </row>
    <row r="277" spans="1:10" ht="12.75" customHeight="1" x14ac:dyDescent="0.25">
      <c r="A277" s="24">
        <v>138</v>
      </c>
      <c r="B277" s="24" t="s">
        <v>142</v>
      </c>
      <c r="C277" s="24">
        <v>2019</v>
      </c>
      <c r="D277" s="24">
        <v>4.1070000000000002</v>
      </c>
      <c r="E277" s="24">
        <v>0.57799999999999996</v>
      </c>
      <c r="F277" s="24">
        <v>1.0580000000000001</v>
      </c>
      <c r="G277" s="24">
        <v>0.42599999999999999</v>
      </c>
      <c r="H277" s="24">
        <v>0.43099999999999999</v>
      </c>
      <c r="I277" s="24">
        <v>0.247</v>
      </c>
      <c r="J277" s="24">
        <v>8.6999999999999994E-2</v>
      </c>
    </row>
    <row r="278" spans="1:10" ht="12.75" customHeight="1" x14ac:dyDescent="0.25">
      <c r="A278" s="24">
        <v>139</v>
      </c>
      <c r="B278" s="24" t="s">
        <v>152</v>
      </c>
      <c r="C278" s="24">
        <v>2019</v>
      </c>
      <c r="D278" s="24">
        <v>4.085</v>
      </c>
      <c r="E278" s="24">
        <v>0.27500000000000002</v>
      </c>
      <c r="F278" s="24">
        <v>0.57199999999999995</v>
      </c>
      <c r="G278" s="24">
        <v>0.41</v>
      </c>
      <c r="H278" s="24">
        <v>0.29299999999999998</v>
      </c>
      <c r="I278" s="24">
        <v>0.17699999999999999</v>
      </c>
      <c r="J278" s="24">
        <v>8.5000000000000006E-2</v>
      </c>
    </row>
    <row r="279" spans="1:10" ht="12.75" customHeight="1" x14ac:dyDescent="0.25">
      <c r="A279" s="24">
        <v>139</v>
      </c>
      <c r="B279" s="24" t="s">
        <v>152</v>
      </c>
      <c r="C279" s="24">
        <v>2018</v>
      </c>
      <c r="D279" s="24">
        <v>3.9990000000000001</v>
      </c>
      <c r="E279" s="24">
        <v>0.25900000000000001</v>
      </c>
      <c r="F279" s="24">
        <v>0.47399999999999998</v>
      </c>
      <c r="G279" s="24">
        <v>0.253</v>
      </c>
      <c r="H279" s="24">
        <v>0.434</v>
      </c>
      <c r="I279" s="24">
        <v>0.158</v>
      </c>
      <c r="J279" s="24">
        <v>0.10100000000000001</v>
      </c>
    </row>
    <row r="280" spans="1:10" ht="12.75" customHeight="1" x14ac:dyDescent="0.25">
      <c r="A280" s="24">
        <v>140</v>
      </c>
      <c r="B280" s="24" t="s">
        <v>134</v>
      </c>
      <c r="C280" s="24">
        <v>2018</v>
      </c>
      <c r="D280" s="24">
        <v>3.964</v>
      </c>
      <c r="E280" s="24">
        <v>0.34399999999999997</v>
      </c>
      <c r="F280" s="24">
        <v>0.79200000000000004</v>
      </c>
      <c r="G280" s="24">
        <v>0.21099999999999999</v>
      </c>
      <c r="H280" s="24">
        <v>0.39400000000000002</v>
      </c>
      <c r="I280" s="24">
        <v>0.185</v>
      </c>
      <c r="J280" s="24">
        <v>9.4E-2</v>
      </c>
    </row>
    <row r="281" spans="1:10" ht="12.75" customHeight="1" x14ac:dyDescent="0.25">
      <c r="A281" s="24">
        <v>140</v>
      </c>
      <c r="B281" s="24" t="s">
        <v>147</v>
      </c>
      <c r="C281" s="24">
        <v>2019</v>
      </c>
      <c r="D281" s="24">
        <v>4.0149999999999997</v>
      </c>
      <c r="E281" s="24">
        <v>0.755</v>
      </c>
      <c r="F281" s="24">
        <v>0.76500000000000001</v>
      </c>
      <c r="G281" s="24">
        <v>0.58799999999999997</v>
      </c>
      <c r="H281" s="24">
        <v>0.498</v>
      </c>
      <c r="I281" s="24">
        <v>0.2</v>
      </c>
      <c r="J281" s="24">
        <v>8.5000000000000006E-2</v>
      </c>
    </row>
    <row r="282" spans="1:10" ht="12.75" customHeight="1" x14ac:dyDescent="0.25">
      <c r="A282" s="24">
        <v>141</v>
      </c>
      <c r="B282" s="24" t="s">
        <v>153</v>
      </c>
      <c r="C282" s="24">
        <v>2018</v>
      </c>
      <c r="D282" s="24">
        <v>3.8079999999999998</v>
      </c>
      <c r="E282" s="24">
        <v>0.47199999999999998</v>
      </c>
      <c r="F282" s="24">
        <v>1.2150000000000001</v>
      </c>
      <c r="G282" s="24">
        <v>7.9000000000000001E-2</v>
      </c>
      <c r="H282" s="24">
        <v>0.42299999999999999</v>
      </c>
      <c r="I282" s="24">
        <v>0.11600000000000001</v>
      </c>
      <c r="J282" s="24">
        <v>0.112</v>
      </c>
    </row>
    <row r="283" spans="1:10" ht="12.75" customHeight="1" x14ac:dyDescent="0.25">
      <c r="A283" s="24">
        <v>141</v>
      </c>
      <c r="B283" s="24" t="s">
        <v>154</v>
      </c>
      <c r="C283" s="24">
        <v>2019</v>
      </c>
      <c r="D283" s="24">
        <v>3.9750000000000001</v>
      </c>
      <c r="E283" s="24">
        <v>7.2999999999999995E-2</v>
      </c>
      <c r="F283" s="24">
        <v>0.92200000000000004</v>
      </c>
      <c r="G283" s="24">
        <v>0.443</v>
      </c>
      <c r="H283" s="24">
        <v>0.37</v>
      </c>
      <c r="I283" s="24">
        <v>0.23300000000000001</v>
      </c>
      <c r="J283" s="24">
        <v>3.3000000000000002E-2</v>
      </c>
    </row>
    <row r="284" spans="1:10" ht="12.75" customHeight="1" x14ac:dyDescent="0.25">
      <c r="A284" s="24">
        <v>142</v>
      </c>
      <c r="B284" s="24" t="s">
        <v>155</v>
      </c>
      <c r="C284" s="24">
        <v>2018</v>
      </c>
      <c r="D284" s="24">
        <v>3.7949999999999999</v>
      </c>
      <c r="E284" s="24">
        <v>0.73</v>
      </c>
      <c r="F284" s="24">
        <v>1.125</v>
      </c>
      <c r="G284" s="24">
        <v>0.26900000000000002</v>
      </c>
      <c r="H284" s="24">
        <v>0</v>
      </c>
      <c r="I284" s="24">
        <v>7.9000000000000001E-2</v>
      </c>
      <c r="J284" s="24">
        <v>6.0999999999999999E-2</v>
      </c>
    </row>
    <row r="285" spans="1:10" ht="12.75" customHeight="1" x14ac:dyDescent="0.25">
      <c r="A285" s="24">
        <v>142</v>
      </c>
      <c r="B285" s="24" t="s">
        <v>156</v>
      </c>
      <c r="C285" s="24">
        <v>2019</v>
      </c>
      <c r="D285" s="24">
        <v>3.9729999999999999</v>
      </c>
      <c r="E285" s="24">
        <v>0.27400000000000002</v>
      </c>
      <c r="F285" s="24">
        <v>0.75700000000000001</v>
      </c>
      <c r="G285" s="24">
        <v>0.505</v>
      </c>
      <c r="H285" s="24">
        <v>0.14199999999999999</v>
      </c>
      <c r="I285" s="24">
        <v>0.27500000000000002</v>
      </c>
      <c r="J285" s="24">
        <v>7.8E-2</v>
      </c>
    </row>
    <row r="286" spans="1:10" ht="12.75" customHeight="1" x14ac:dyDescent="0.25">
      <c r="A286" s="24">
        <v>143</v>
      </c>
      <c r="B286" s="24" t="s">
        <v>157</v>
      </c>
      <c r="C286" s="24">
        <v>2019</v>
      </c>
      <c r="D286" s="24">
        <v>3.9329999999999998</v>
      </c>
      <c r="E286" s="24">
        <v>0.27400000000000002</v>
      </c>
      <c r="F286" s="24">
        <v>0.91600000000000004</v>
      </c>
      <c r="G286" s="24">
        <v>0.55500000000000005</v>
      </c>
      <c r="H286" s="24">
        <v>0.14799999999999999</v>
      </c>
      <c r="I286" s="24">
        <v>0.16900000000000001</v>
      </c>
      <c r="J286" s="24">
        <v>4.1000000000000002E-2</v>
      </c>
    </row>
    <row r="287" spans="1:10" ht="12.75" customHeight="1" x14ac:dyDescent="0.25">
      <c r="A287" s="24">
        <v>143</v>
      </c>
      <c r="B287" s="24" t="s">
        <v>157</v>
      </c>
      <c r="C287" s="24">
        <v>2018</v>
      </c>
      <c r="D287" s="24">
        <v>3.774</v>
      </c>
      <c r="E287" s="24">
        <v>0.26200000000000001</v>
      </c>
      <c r="F287" s="24">
        <v>0.90800000000000003</v>
      </c>
      <c r="G287" s="24">
        <v>0.40200000000000002</v>
      </c>
      <c r="H287" s="24">
        <v>0.221</v>
      </c>
      <c r="I287" s="24">
        <v>0.155</v>
      </c>
      <c r="J287" s="24">
        <v>4.9000000000000002E-2</v>
      </c>
    </row>
    <row r="288" spans="1:10" ht="12.75" customHeight="1" x14ac:dyDescent="0.25">
      <c r="A288" s="24">
        <v>144</v>
      </c>
      <c r="B288" s="24" t="s">
        <v>153</v>
      </c>
      <c r="C288" s="24">
        <v>2019</v>
      </c>
      <c r="D288" s="24">
        <v>3.802</v>
      </c>
      <c r="E288" s="24">
        <v>0.48899999999999999</v>
      </c>
      <c r="F288" s="24">
        <v>1.169</v>
      </c>
      <c r="G288" s="24">
        <v>0.16800000000000001</v>
      </c>
      <c r="H288" s="24">
        <v>0.35899999999999999</v>
      </c>
      <c r="I288" s="24">
        <v>0.107</v>
      </c>
      <c r="J288" s="24">
        <v>9.2999999999999999E-2</v>
      </c>
    </row>
    <row r="289" spans="1:10" ht="12.75" customHeight="1" x14ac:dyDescent="0.25">
      <c r="A289" s="24">
        <v>144</v>
      </c>
      <c r="B289" s="24" t="s">
        <v>158</v>
      </c>
      <c r="C289" s="24">
        <v>2018</v>
      </c>
      <c r="D289" s="24">
        <v>3.6920000000000002</v>
      </c>
      <c r="E289" s="24">
        <v>0.35699999999999998</v>
      </c>
      <c r="F289" s="24">
        <v>1.0940000000000001</v>
      </c>
      <c r="G289" s="24">
        <v>0.248</v>
      </c>
      <c r="H289" s="24">
        <v>0.40600000000000003</v>
      </c>
      <c r="I289" s="24">
        <v>0.13200000000000001</v>
      </c>
      <c r="J289" s="24">
        <v>9.9000000000000005E-2</v>
      </c>
    </row>
    <row r="290" spans="1:10" ht="12.75" customHeight="1" x14ac:dyDescent="0.25">
      <c r="A290" s="24">
        <v>145</v>
      </c>
      <c r="B290" s="24" t="s">
        <v>159</v>
      </c>
      <c r="C290" s="24">
        <v>2018</v>
      </c>
      <c r="D290" s="24">
        <v>3.6320000000000001</v>
      </c>
      <c r="E290" s="24">
        <v>0.33200000000000002</v>
      </c>
      <c r="F290" s="24">
        <v>0.53700000000000003</v>
      </c>
      <c r="G290" s="24">
        <v>0.255</v>
      </c>
      <c r="H290" s="24">
        <v>8.5000000000000006E-2</v>
      </c>
      <c r="I290" s="24">
        <v>0.191</v>
      </c>
      <c r="J290" s="24">
        <v>3.5999999999999997E-2</v>
      </c>
    </row>
    <row r="291" spans="1:10" ht="12.75" customHeight="1" x14ac:dyDescent="0.25">
      <c r="A291" s="24">
        <v>145</v>
      </c>
      <c r="B291" s="24" t="s">
        <v>160</v>
      </c>
      <c r="C291" s="24">
        <v>2019</v>
      </c>
      <c r="D291" s="24">
        <v>3.7749999999999999</v>
      </c>
      <c r="E291" s="24">
        <v>4.5999999999999999E-2</v>
      </c>
      <c r="F291" s="24">
        <v>0.44700000000000001</v>
      </c>
      <c r="G291" s="24">
        <v>0.38</v>
      </c>
      <c r="H291" s="24">
        <v>0.22</v>
      </c>
      <c r="I291" s="24">
        <v>0.17599999999999999</v>
      </c>
      <c r="J291" s="24">
        <v>0.18</v>
      </c>
    </row>
    <row r="292" spans="1:10" ht="12.75" customHeight="1" x14ac:dyDescent="0.25">
      <c r="A292" s="24">
        <v>146</v>
      </c>
      <c r="B292" s="24" t="s">
        <v>161</v>
      </c>
      <c r="C292" s="24">
        <v>2018</v>
      </c>
      <c r="D292" s="24">
        <v>3.59</v>
      </c>
      <c r="E292" s="24">
        <v>1.0169999999999999</v>
      </c>
      <c r="F292" s="24">
        <v>1.1739999999999999</v>
      </c>
      <c r="G292" s="24">
        <v>0.41699999999999998</v>
      </c>
      <c r="H292" s="24">
        <v>0.55700000000000005</v>
      </c>
      <c r="I292" s="24">
        <v>4.2000000000000003E-2</v>
      </c>
      <c r="J292" s="24">
        <v>9.1999999999999998E-2</v>
      </c>
    </row>
    <row r="293" spans="1:10" ht="12.75" customHeight="1" x14ac:dyDescent="0.25">
      <c r="A293" s="24">
        <v>146</v>
      </c>
      <c r="B293" s="24" t="s">
        <v>158</v>
      </c>
      <c r="C293" s="24">
        <v>2019</v>
      </c>
      <c r="D293" s="24">
        <v>3.6629999999999998</v>
      </c>
      <c r="E293" s="24">
        <v>0.36599999999999999</v>
      </c>
      <c r="F293" s="24">
        <v>1.1140000000000001</v>
      </c>
      <c r="G293" s="24">
        <v>0.433</v>
      </c>
      <c r="H293" s="24">
        <v>0.36099999999999999</v>
      </c>
      <c r="I293" s="24">
        <v>0.151</v>
      </c>
      <c r="J293" s="24">
        <v>8.8999999999999996E-2</v>
      </c>
    </row>
    <row r="294" spans="1:10" ht="12.75" customHeight="1" x14ac:dyDescent="0.25">
      <c r="A294" s="24">
        <v>147</v>
      </c>
      <c r="B294" s="24" t="s">
        <v>162</v>
      </c>
      <c r="C294" s="24">
        <v>2019</v>
      </c>
      <c r="D294" s="24">
        <v>3.597</v>
      </c>
      <c r="E294" s="24">
        <v>0.32300000000000001</v>
      </c>
      <c r="F294" s="24">
        <v>0.68799999999999994</v>
      </c>
      <c r="G294" s="24">
        <v>0.44900000000000001</v>
      </c>
      <c r="H294" s="24">
        <v>2.5999999999999999E-2</v>
      </c>
      <c r="I294" s="24">
        <v>0.41899999999999998</v>
      </c>
      <c r="J294" s="24">
        <v>0.11</v>
      </c>
    </row>
    <row r="295" spans="1:10" ht="12.75" customHeight="1" x14ac:dyDescent="0.25">
      <c r="A295" s="24">
        <v>147</v>
      </c>
      <c r="B295" s="24" t="s">
        <v>163</v>
      </c>
      <c r="C295" s="24">
        <v>2018</v>
      </c>
      <c r="D295" s="24">
        <v>3.5870000000000002</v>
      </c>
      <c r="E295" s="24">
        <v>0.186</v>
      </c>
      <c r="F295" s="24">
        <v>0.54100000000000004</v>
      </c>
      <c r="G295" s="24">
        <v>0.30599999999999999</v>
      </c>
      <c r="H295" s="24">
        <v>0.53100000000000003</v>
      </c>
      <c r="I295" s="24">
        <v>0.21</v>
      </c>
      <c r="J295" s="24">
        <v>0.08</v>
      </c>
    </row>
    <row r="296" spans="1:10" ht="12.75" customHeight="1" x14ac:dyDescent="0.25">
      <c r="A296" s="24">
        <v>148</v>
      </c>
      <c r="B296" s="24" t="s">
        <v>161</v>
      </c>
      <c r="C296" s="24">
        <v>2019</v>
      </c>
      <c r="D296" s="24">
        <v>3.488</v>
      </c>
      <c r="E296" s="24">
        <v>1.0409999999999999</v>
      </c>
      <c r="F296" s="24">
        <v>1.145</v>
      </c>
      <c r="G296" s="24">
        <v>0.53800000000000003</v>
      </c>
      <c r="H296" s="24">
        <v>0.45500000000000002</v>
      </c>
      <c r="I296" s="24">
        <v>2.5000000000000001E-2</v>
      </c>
      <c r="J296" s="24">
        <v>0.1</v>
      </c>
    </row>
    <row r="297" spans="1:10" ht="12.75" customHeight="1" x14ac:dyDescent="0.25">
      <c r="A297" s="24">
        <v>148</v>
      </c>
      <c r="B297" s="24" t="s">
        <v>162</v>
      </c>
      <c r="C297" s="24">
        <v>2018</v>
      </c>
      <c r="D297" s="24">
        <v>3.5819999999999999</v>
      </c>
      <c r="E297" s="24">
        <v>0.315</v>
      </c>
      <c r="F297" s="24">
        <v>0.71399999999999997</v>
      </c>
      <c r="G297" s="24">
        <v>0.28899999999999998</v>
      </c>
      <c r="H297" s="24">
        <v>2.5000000000000001E-2</v>
      </c>
      <c r="I297" s="24">
        <v>0.39200000000000002</v>
      </c>
      <c r="J297" s="24">
        <v>0.104</v>
      </c>
    </row>
    <row r="298" spans="1:10" ht="12.75" customHeight="1" x14ac:dyDescent="0.25">
      <c r="A298" s="24">
        <v>149</v>
      </c>
      <c r="B298" s="24" t="s">
        <v>154</v>
      </c>
      <c r="C298" s="24">
        <v>2018</v>
      </c>
      <c r="D298" s="24">
        <v>3.4950000000000001</v>
      </c>
      <c r="E298" s="24">
        <v>7.5999999999999998E-2</v>
      </c>
      <c r="F298" s="24">
        <v>0.85799999999999998</v>
      </c>
      <c r="G298" s="24">
        <v>0.26700000000000002</v>
      </c>
      <c r="H298" s="24">
        <v>0.41899999999999998</v>
      </c>
      <c r="I298" s="24">
        <v>0.20599999999999999</v>
      </c>
      <c r="J298" s="24">
        <v>0.03</v>
      </c>
    </row>
    <row r="299" spans="1:10" ht="12.75" customHeight="1" x14ac:dyDescent="0.25">
      <c r="A299" s="24">
        <v>149</v>
      </c>
      <c r="B299" s="24" t="s">
        <v>164</v>
      </c>
      <c r="C299" s="24">
        <v>2019</v>
      </c>
      <c r="D299" s="24">
        <v>3.4620000000000002</v>
      </c>
      <c r="E299" s="24">
        <v>0.61899999999999999</v>
      </c>
      <c r="F299" s="24">
        <v>0.378</v>
      </c>
      <c r="G299" s="24">
        <v>0.44</v>
      </c>
      <c r="H299" s="24">
        <v>1.2999999999999999E-2</v>
      </c>
      <c r="I299" s="24">
        <v>0.33100000000000002</v>
      </c>
      <c r="J299" s="24">
        <v>0.14099999999999999</v>
      </c>
    </row>
    <row r="300" spans="1:10" ht="12.75" customHeight="1" x14ac:dyDescent="0.25">
      <c r="A300" s="24">
        <v>150</v>
      </c>
      <c r="B300" s="24" t="s">
        <v>163</v>
      </c>
      <c r="C300" s="24">
        <v>2019</v>
      </c>
      <c r="D300" s="24">
        <v>3.41</v>
      </c>
      <c r="E300" s="24">
        <v>0.191</v>
      </c>
      <c r="F300" s="24">
        <v>0.56000000000000005</v>
      </c>
      <c r="G300" s="24">
        <v>0.495</v>
      </c>
      <c r="H300" s="24">
        <v>0.443</v>
      </c>
      <c r="I300" s="24">
        <v>0.218</v>
      </c>
      <c r="J300" s="24">
        <v>8.8999999999999996E-2</v>
      </c>
    </row>
    <row r="301" spans="1:10" ht="12.75" customHeight="1" x14ac:dyDescent="0.25">
      <c r="A301" s="24">
        <v>150</v>
      </c>
      <c r="B301" s="24" t="s">
        <v>164</v>
      </c>
      <c r="C301" s="24">
        <v>2018</v>
      </c>
      <c r="D301" s="24">
        <v>3.4620000000000002</v>
      </c>
      <c r="E301" s="24">
        <v>0.68899999999999995</v>
      </c>
      <c r="F301" s="24">
        <v>0.38200000000000001</v>
      </c>
      <c r="G301" s="24">
        <v>0.53900000000000003</v>
      </c>
      <c r="H301" s="24">
        <v>8.7999999999999995E-2</v>
      </c>
      <c r="I301" s="24">
        <v>0.376</v>
      </c>
      <c r="J301" s="24">
        <v>0.14399999999999999</v>
      </c>
    </row>
    <row r="302" spans="1:10" ht="12.75" customHeight="1" x14ac:dyDescent="0.25">
      <c r="A302" s="24">
        <v>151</v>
      </c>
      <c r="B302" s="24" t="s">
        <v>165</v>
      </c>
      <c r="C302" s="24">
        <v>2018</v>
      </c>
      <c r="D302" s="24">
        <v>3.4079999999999999</v>
      </c>
      <c r="E302" s="24">
        <v>0.33200000000000002</v>
      </c>
      <c r="F302" s="24">
        <v>0.89600000000000002</v>
      </c>
      <c r="G302" s="24">
        <v>0.4</v>
      </c>
      <c r="H302" s="24">
        <v>0.63600000000000001</v>
      </c>
      <c r="I302" s="24">
        <v>0.2</v>
      </c>
      <c r="J302" s="24">
        <v>0.44400000000000001</v>
      </c>
    </row>
    <row r="303" spans="1:10" ht="12.75" customHeight="1" x14ac:dyDescent="0.25">
      <c r="A303" s="24">
        <v>151</v>
      </c>
      <c r="B303" s="24" t="s">
        <v>166</v>
      </c>
      <c r="C303" s="24">
        <v>2019</v>
      </c>
      <c r="D303" s="24">
        <v>3.38</v>
      </c>
      <c r="E303" s="24">
        <v>0.28699999999999998</v>
      </c>
      <c r="F303" s="24">
        <v>1.163</v>
      </c>
      <c r="G303" s="24">
        <v>0.46300000000000002</v>
      </c>
      <c r="H303" s="24">
        <v>0.14299999999999999</v>
      </c>
      <c r="I303" s="24">
        <v>0.108</v>
      </c>
      <c r="J303" s="24">
        <v>7.6999999999999999E-2</v>
      </c>
    </row>
    <row r="304" spans="1:10" ht="12.75" customHeight="1" x14ac:dyDescent="0.25">
      <c r="A304" s="24">
        <v>152</v>
      </c>
      <c r="B304" s="24" t="s">
        <v>165</v>
      </c>
      <c r="C304" s="24">
        <v>2019</v>
      </c>
      <c r="D304" s="24">
        <v>3.3340000000000001</v>
      </c>
      <c r="E304" s="24">
        <v>0.35899999999999999</v>
      </c>
      <c r="F304" s="24">
        <v>0.71099999999999997</v>
      </c>
      <c r="G304" s="24">
        <v>0.61399999999999999</v>
      </c>
      <c r="H304" s="24">
        <v>0.55500000000000005</v>
      </c>
      <c r="I304" s="24">
        <v>0.217</v>
      </c>
      <c r="J304" s="24">
        <v>0.41099999999999998</v>
      </c>
    </row>
    <row r="305" spans="1:10" ht="12.75" customHeight="1" x14ac:dyDescent="0.25">
      <c r="A305" s="24">
        <v>152</v>
      </c>
      <c r="B305" s="24" t="s">
        <v>166</v>
      </c>
      <c r="C305" s="24">
        <v>2018</v>
      </c>
      <c r="D305" s="24">
        <v>3.355</v>
      </c>
      <c r="E305" s="24">
        <v>0.442</v>
      </c>
      <c r="F305" s="24">
        <v>1.073</v>
      </c>
      <c r="G305" s="24">
        <v>0.34300000000000003</v>
      </c>
      <c r="H305" s="24">
        <v>0.24399999999999999</v>
      </c>
      <c r="I305" s="24">
        <v>8.3000000000000004E-2</v>
      </c>
      <c r="J305" s="24">
        <v>6.4000000000000001E-2</v>
      </c>
    </row>
    <row r="306" spans="1:10" ht="12.75" customHeight="1" x14ac:dyDescent="0.25">
      <c r="A306" s="24">
        <v>153</v>
      </c>
      <c r="B306" s="24" t="s">
        <v>167</v>
      </c>
      <c r="C306" s="24">
        <v>2019</v>
      </c>
      <c r="D306" s="24">
        <v>3.2309999999999999</v>
      </c>
      <c r="E306" s="24">
        <v>0.47599999999999998</v>
      </c>
      <c r="F306" s="24">
        <v>0.88500000000000001</v>
      </c>
      <c r="G306" s="24">
        <v>0.499</v>
      </c>
      <c r="H306" s="24">
        <v>0.41699999999999998</v>
      </c>
      <c r="I306" s="24">
        <v>0.27600000000000002</v>
      </c>
      <c r="J306" s="24">
        <v>0.14699999999999999</v>
      </c>
    </row>
    <row r="307" spans="1:10" ht="12.75" customHeight="1" x14ac:dyDescent="0.25">
      <c r="A307" s="24">
        <v>153</v>
      </c>
      <c r="B307" s="24" t="s">
        <v>167</v>
      </c>
      <c r="C307" s="24">
        <v>2018</v>
      </c>
      <c r="D307" s="24">
        <v>3.3029999999999999</v>
      </c>
      <c r="E307" s="24">
        <v>0.45500000000000002</v>
      </c>
      <c r="F307" s="24">
        <v>0.99099999999999999</v>
      </c>
      <c r="G307" s="24">
        <v>0.38100000000000001</v>
      </c>
      <c r="H307" s="24">
        <v>0.48099999999999998</v>
      </c>
      <c r="I307" s="24">
        <v>0.27</v>
      </c>
      <c r="J307" s="24">
        <v>9.7000000000000003E-2</v>
      </c>
    </row>
    <row r="308" spans="1:10" ht="12.75" customHeight="1" x14ac:dyDescent="0.25">
      <c r="A308" s="24">
        <v>154</v>
      </c>
      <c r="B308" s="24" t="s">
        <v>159</v>
      </c>
      <c r="C308" s="24">
        <v>2019</v>
      </c>
      <c r="D308" s="24">
        <v>3.2029999999999998</v>
      </c>
      <c r="E308" s="24">
        <v>0.35</v>
      </c>
      <c r="F308" s="24">
        <v>0.51700000000000002</v>
      </c>
      <c r="G308" s="24">
        <v>0.36099999999999999</v>
      </c>
      <c r="H308" s="24">
        <v>0</v>
      </c>
      <c r="I308" s="24">
        <v>0.158</v>
      </c>
      <c r="J308" s="24">
        <v>2.5000000000000001E-2</v>
      </c>
    </row>
    <row r="309" spans="1:10" ht="12.75" customHeight="1" x14ac:dyDescent="0.25">
      <c r="A309" s="24">
        <v>154</v>
      </c>
      <c r="B309" s="24" t="s">
        <v>168</v>
      </c>
      <c r="C309" s="24">
        <v>2018</v>
      </c>
      <c r="D309" s="24">
        <v>3.254</v>
      </c>
      <c r="E309" s="24">
        <v>0.33700000000000002</v>
      </c>
      <c r="F309" s="24">
        <v>0.60799999999999998</v>
      </c>
      <c r="G309" s="24">
        <v>0.17699999999999999</v>
      </c>
      <c r="H309" s="24">
        <v>0.112</v>
      </c>
      <c r="I309" s="24">
        <v>0.224</v>
      </c>
      <c r="J309" s="24">
        <v>0.106</v>
      </c>
    </row>
    <row r="310" spans="1:10" ht="12.75" customHeight="1" x14ac:dyDescent="0.25">
      <c r="A310" s="24">
        <v>155</v>
      </c>
      <c r="B310" s="24" t="s">
        <v>169</v>
      </c>
      <c r="C310" s="24">
        <v>2019</v>
      </c>
      <c r="D310" s="24">
        <v>3.0830000000000002</v>
      </c>
      <c r="E310" s="24">
        <v>2.5999999999999999E-2</v>
      </c>
      <c r="F310" s="24">
        <v>0</v>
      </c>
      <c r="G310" s="24">
        <v>0.105</v>
      </c>
      <c r="H310" s="24">
        <v>0.22500000000000001</v>
      </c>
      <c r="I310" s="24">
        <v>0.23499999999999999</v>
      </c>
      <c r="J310" s="24">
        <v>3.5000000000000003E-2</v>
      </c>
    </row>
    <row r="311" spans="1:10" ht="12.75" customHeight="1" x14ac:dyDescent="0.25">
      <c r="A311" s="24">
        <v>155</v>
      </c>
      <c r="B311" s="24" t="s">
        <v>169</v>
      </c>
      <c r="C311" s="24">
        <v>2018</v>
      </c>
      <c r="D311" s="24">
        <v>3.0830000000000002</v>
      </c>
      <c r="E311" s="24">
        <v>2.4E-2</v>
      </c>
      <c r="F311" s="24">
        <v>0</v>
      </c>
      <c r="G311" s="24">
        <v>0.01</v>
      </c>
      <c r="H311" s="24">
        <v>0.30499999999999999</v>
      </c>
      <c r="I311" s="24">
        <v>0.218</v>
      </c>
      <c r="J311" s="24">
        <v>3.7999999999999999E-2</v>
      </c>
    </row>
    <row r="312" spans="1:10" ht="12.75" customHeight="1" x14ac:dyDescent="0.25">
      <c r="A312" s="24">
        <v>156</v>
      </c>
      <c r="B312" s="24" t="s">
        <v>160</v>
      </c>
      <c r="C312" s="24">
        <v>2018</v>
      </c>
      <c r="D312" s="24">
        <v>2.9049999999999998</v>
      </c>
      <c r="E312" s="24">
        <v>9.0999999999999998E-2</v>
      </c>
      <c r="F312" s="24">
        <v>0.627</v>
      </c>
      <c r="G312" s="24">
        <v>0.14499999999999999</v>
      </c>
      <c r="H312" s="24">
        <v>6.5000000000000002E-2</v>
      </c>
      <c r="I312" s="24">
        <v>0.14899999999999999</v>
      </c>
      <c r="J312" s="24">
        <v>7.5999999999999998E-2</v>
      </c>
    </row>
    <row r="313" spans="1:10" ht="12.75" customHeight="1" x14ac:dyDescent="0.25">
      <c r="A313" s="24">
        <v>156</v>
      </c>
      <c r="B313" s="24" t="s">
        <v>168</v>
      </c>
      <c r="C313" s="24">
        <v>2019</v>
      </c>
      <c r="D313" s="24">
        <v>2.8530000000000002</v>
      </c>
      <c r="E313" s="24">
        <v>0.30599999999999999</v>
      </c>
      <c r="F313" s="24">
        <v>0.57499999999999996</v>
      </c>
      <c r="G313" s="24">
        <v>0.29499999999999998</v>
      </c>
      <c r="H313" s="24">
        <v>0.01</v>
      </c>
      <c r="I313" s="24">
        <v>0.20200000000000001</v>
      </c>
      <c r="J313" s="24">
        <v>9.0999999999999998E-2</v>
      </c>
    </row>
    <row r="314" spans="1:10" ht="12.75" customHeight="1" x14ac:dyDescent="0.25"/>
    <row r="315" spans="1:10" ht="12.75" customHeight="1" x14ac:dyDescent="0.25"/>
    <row r="316" spans="1:10" ht="12.75" customHeight="1" x14ac:dyDescent="0.25"/>
    <row r="317" spans="1:10" ht="12.75" customHeight="1" x14ac:dyDescent="0.25"/>
    <row r="318" spans="1:10" ht="12.75" customHeight="1" x14ac:dyDescent="0.25"/>
    <row r="319" spans="1:10" ht="12.75" customHeight="1" x14ac:dyDescent="0.25"/>
    <row r="320" spans="1:1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L1001"/>
  <sheetViews>
    <sheetView showGridLines="0" workbookViewId="0"/>
  </sheetViews>
  <sheetFormatPr defaultColWidth="12.6640625" defaultRowHeight="15" customHeight="1" x14ac:dyDescent="0.25"/>
  <cols>
    <col min="4" max="4" width="5.21875" customWidth="1"/>
  </cols>
  <sheetData>
    <row r="1" spans="1:12" ht="13.2" x14ac:dyDescent="0.25">
      <c r="E1" s="17" t="s">
        <v>170</v>
      </c>
      <c r="F1" s="17" t="s">
        <v>171</v>
      </c>
      <c r="G1" s="17" t="s">
        <v>172</v>
      </c>
      <c r="H1" s="17" t="s">
        <v>173</v>
      </c>
      <c r="I1" s="17" t="s">
        <v>174</v>
      </c>
      <c r="J1" s="19" t="s">
        <v>175</v>
      </c>
      <c r="K1" s="20" t="s">
        <v>176</v>
      </c>
      <c r="L1" s="20" t="s">
        <v>177</v>
      </c>
    </row>
    <row r="2" spans="1:12" ht="13.2" x14ac:dyDescent="0.25">
      <c r="A2" s="1" t="s">
        <v>1</v>
      </c>
      <c r="B2" s="1">
        <v>2018</v>
      </c>
      <c r="C2" s="1">
        <v>2019</v>
      </c>
      <c r="E2" s="18"/>
      <c r="F2" s="18"/>
      <c r="G2" s="18"/>
      <c r="H2" s="18"/>
      <c r="I2" s="18"/>
      <c r="J2" s="18"/>
      <c r="K2" s="21"/>
      <c r="L2" s="21"/>
    </row>
    <row r="3" spans="1:12" ht="13.2" x14ac:dyDescent="0.25">
      <c r="A3" s="1" t="s">
        <v>159</v>
      </c>
      <c r="B3" s="1">
        <v>3.6320000000000001</v>
      </c>
      <c r="C3" s="1">
        <v>3.2029999999999998</v>
      </c>
      <c r="E3" s="2" t="s">
        <v>178</v>
      </c>
      <c r="F3" s="3">
        <f>COUNTIFS(B$3:C$163,"&gt;3,1",B$3:C$163,"&lt;3,6")</f>
        <v>0</v>
      </c>
      <c r="G3" s="2">
        <f>F3</f>
        <v>0</v>
      </c>
      <c r="H3" s="4">
        <f t="shared" ref="H3:H12" si="0">F3/306</f>
        <v>0</v>
      </c>
      <c r="I3" s="4">
        <f>H3</f>
        <v>0</v>
      </c>
      <c r="J3" s="5">
        <f>SUM(B4:C163)/8</f>
        <v>209.41437500000006</v>
      </c>
      <c r="K3" s="6">
        <f>STDEVP(B4:C163)</f>
        <v>1.1049027848855524</v>
      </c>
      <c r="L3" s="6">
        <f>VAR(B4:C163)</f>
        <v>1.2247610060026959</v>
      </c>
    </row>
    <row r="4" spans="1:12" ht="13.2" x14ac:dyDescent="0.25">
      <c r="A4" s="1" t="s">
        <v>122</v>
      </c>
      <c r="B4" s="1">
        <v>4.5860000000000003</v>
      </c>
      <c r="C4" s="1">
        <v>4.7190000000000003</v>
      </c>
      <c r="E4" s="2" t="s">
        <v>179</v>
      </c>
      <c r="F4" s="3">
        <f>COUNTIFS(B$3:C$163,"&gt;3,6",B$3:C$163,"&lt;4,1")</f>
        <v>0</v>
      </c>
      <c r="G4" s="2">
        <f t="shared" ref="G4:G12" si="1">F4+G3</f>
        <v>0</v>
      </c>
      <c r="H4" s="4">
        <f t="shared" si="0"/>
        <v>0</v>
      </c>
      <c r="I4" s="4">
        <f t="shared" ref="I4:I12" si="2">I3+H4</f>
        <v>0</v>
      </c>
    </row>
    <row r="5" spans="1:12" ht="13.2" x14ac:dyDescent="0.25">
      <c r="A5" s="1" t="s">
        <v>96</v>
      </c>
      <c r="B5" s="1">
        <v>5.2949999999999999</v>
      </c>
      <c r="C5" s="1">
        <v>5.2110000000000003</v>
      </c>
      <c r="E5" s="2" t="s">
        <v>180</v>
      </c>
      <c r="F5" s="3">
        <f>COUNTIFS(B$3:C$163,"&gt;4,1",B$3:C$163,"&lt;4,6")</f>
        <v>0</v>
      </c>
      <c r="G5" s="2">
        <f t="shared" si="1"/>
        <v>0</v>
      </c>
      <c r="H5" s="4">
        <f t="shared" si="0"/>
        <v>0</v>
      </c>
      <c r="I5" s="4">
        <f t="shared" si="2"/>
        <v>0</v>
      </c>
    </row>
    <row r="6" spans="1:12" ht="13.2" hidden="1" x14ac:dyDescent="0.25">
      <c r="A6" s="1" t="s">
        <v>155</v>
      </c>
      <c r="B6" s="1">
        <v>3.7949999999999999</v>
      </c>
      <c r="E6" s="2" t="s">
        <v>181</v>
      </c>
      <c r="F6" s="3">
        <f>COUNTIFS(B$4:C$163,"&gt;4,6",B$4:C$163,"&lt;5,1")</f>
        <v>0</v>
      </c>
      <c r="G6" s="2">
        <f t="shared" si="1"/>
        <v>0</v>
      </c>
      <c r="H6" s="4">
        <f t="shared" si="0"/>
        <v>0</v>
      </c>
      <c r="I6" s="4">
        <f t="shared" si="2"/>
        <v>0</v>
      </c>
    </row>
    <row r="7" spans="1:12" ht="13.2" x14ac:dyDescent="0.25">
      <c r="A7" s="1" t="s">
        <v>40</v>
      </c>
      <c r="B7" s="1">
        <v>6.3879999999999999</v>
      </c>
      <c r="C7" s="1">
        <v>6.0860000000000003</v>
      </c>
      <c r="E7" s="2" t="s">
        <v>182</v>
      </c>
      <c r="F7" s="3">
        <f>COUNTIFS(B$3:C$163,"&gt;5,1",B$3:C$163,"&lt;5,6")</f>
        <v>0</v>
      </c>
      <c r="G7" s="2">
        <f t="shared" si="1"/>
        <v>0</v>
      </c>
      <c r="H7" s="4">
        <f t="shared" si="0"/>
        <v>0</v>
      </c>
      <c r="I7" s="4">
        <f t="shared" si="2"/>
        <v>0</v>
      </c>
    </row>
    <row r="8" spans="1:12" ht="13.2" x14ac:dyDescent="0.25">
      <c r="A8" s="1" t="s">
        <v>131</v>
      </c>
      <c r="B8" s="1">
        <v>4.3209999999999997</v>
      </c>
      <c r="C8" s="1">
        <v>4.5590000000000002</v>
      </c>
      <c r="E8" s="2" t="s">
        <v>183</v>
      </c>
      <c r="F8" s="3">
        <f>COUNTIFS(B$3:C$163,"&gt;5,6",B$3:C$163,"&lt;6,1")</f>
        <v>0</v>
      </c>
      <c r="G8" s="2">
        <f t="shared" si="1"/>
        <v>0</v>
      </c>
      <c r="H8" s="4">
        <f t="shared" si="0"/>
        <v>0</v>
      </c>
      <c r="I8" s="4">
        <f t="shared" si="2"/>
        <v>0</v>
      </c>
    </row>
    <row r="9" spans="1:12" ht="13.2" x14ac:dyDescent="0.25">
      <c r="A9" s="1" t="s">
        <v>19</v>
      </c>
      <c r="B9" s="1">
        <v>7.2720000000000002</v>
      </c>
      <c r="C9" s="1">
        <v>7.2279999999999998</v>
      </c>
      <c r="E9" s="2" t="s">
        <v>184</v>
      </c>
      <c r="F9" s="3">
        <f>COUNTIFS(B$3:C$163,"&gt;6,1",B$3:C$163,"&lt;6,6")</f>
        <v>0</v>
      </c>
      <c r="G9" s="2">
        <f t="shared" si="1"/>
        <v>0</v>
      </c>
      <c r="H9" s="4">
        <f t="shared" si="0"/>
        <v>0</v>
      </c>
      <c r="I9" s="4">
        <f t="shared" si="2"/>
        <v>0</v>
      </c>
    </row>
    <row r="10" spans="1:12" ht="13.2" x14ac:dyDescent="0.25">
      <c r="A10" s="1" t="s">
        <v>20</v>
      </c>
      <c r="B10" s="1">
        <v>7.1390000000000002</v>
      </c>
      <c r="C10" s="1">
        <v>7.2460000000000004</v>
      </c>
      <c r="E10" s="2" t="s">
        <v>185</v>
      </c>
      <c r="F10" s="3">
        <f>COUNTIFS(B$3:C$163,"&gt;6,6",B$3:C$163,"&lt;7,1")</f>
        <v>0</v>
      </c>
      <c r="G10" s="2">
        <f t="shared" si="1"/>
        <v>0</v>
      </c>
      <c r="H10" s="4">
        <f t="shared" si="0"/>
        <v>0</v>
      </c>
      <c r="I10" s="4">
        <f t="shared" si="2"/>
        <v>0</v>
      </c>
    </row>
    <row r="11" spans="1:12" ht="13.2" x14ac:dyDescent="0.25">
      <c r="A11" s="1" t="s">
        <v>102</v>
      </c>
      <c r="B11" s="1">
        <v>5.2009999999999996</v>
      </c>
      <c r="C11" s="1">
        <v>5.2080000000000002</v>
      </c>
      <c r="E11" s="2" t="s">
        <v>186</v>
      </c>
      <c r="F11" s="3">
        <f>COUNTIFS(B$3:C$163,"&gt;7,1",B$3:C$163,"&lt;7,6")</f>
        <v>0</v>
      </c>
      <c r="G11" s="2">
        <f t="shared" si="1"/>
        <v>0</v>
      </c>
      <c r="H11" s="4">
        <f t="shared" si="0"/>
        <v>0</v>
      </c>
      <c r="I11" s="4">
        <f t="shared" si="2"/>
        <v>0</v>
      </c>
    </row>
    <row r="12" spans="1:12" ht="13.2" x14ac:dyDescent="0.25">
      <c r="A12" s="1" t="s">
        <v>48</v>
      </c>
      <c r="B12" s="1">
        <v>6.1050000000000004</v>
      </c>
      <c r="C12" s="1">
        <v>6.1989999999999998</v>
      </c>
      <c r="E12" s="2" t="s">
        <v>187</v>
      </c>
      <c r="F12" s="3">
        <f>COUNTIFS(B$3:C$163,"&gt;7,6",B$3:C$163,"&lt;8,1")</f>
        <v>0</v>
      </c>
      <c r="G12" s="2">
        <f t="shared" si="1"/>
        <v>0</v>
      </c>
      <c r="H12" s="4">
        <f t="shared" si="0"/>
        <v>0</v>
      </c>
      <c r="I12" s="4">
        <f t="shared" si="2"/>
        <v>0</v>
      </c>
    </row>
    <row r="13" spans="1:12" ht="13.2" x14ac:dyDescent="0.25">
      <c r="A13" s="1" t="s">
        <v>129</v>
      </c>
      <c r="B13" s="1">
        <v>4.5</v>
      </c>
      <c r="C13" s="1">
        <v>4.4560000000000004</v>
      </c>
    </row>
    <row r="14" spans="1:12" ht="13.2" x14ac:dyDescent="0.25">
      <c r="A14" s="1" t="s">
        <v>85</v>
      </c>
      <c r="B14" s="1">
        <v>5.4829999999999997</v>
      </c>
      <c r="C14" s="1">
        <v>5.3230000000000004</v>
      </c>
      <c r="H14" s="7"/>
    </row>
    <row r="15" spans="1:12" ht="13.2" x14ac:dyDescent="0.25">
      <c r="A15" s="1" t="s">
        <v>27</v>
      </c>
      <c r="B15" s="1">
        <v>6.9269999999999996</v>
      </c>
      <c r="C15" s="1">
        <v>6.923</v>
      </c>
    </row>
    <row r="16" spans="1:12" ht="13.2" hidden="1" x14ac:dyDescent="0.25">
      <c r="A16" s="1" t="s">
        <v>62</v>
      </c>
      <c r="B16" s="1">
        <v>5.9560000000000004</v>
      </c>
    </row>
    <row r="17" spans="1:3" ht="13.2" x14ac:dyDescent="0.25">
      <c r="A17" s="1" t="s">
        <v>114</v>
      </c>
      <c r="B17" s="1">
        <v>4.141</v>
      </c>
      <c r="C17" s="1">
        <v>4.883</v>
      </c>
    </row>
    <row r="18" spans="1:3" ht="13.2" x14ac:dyDescent="0.25">
      <c r="A18" s="1" t="s">
        <v>107</v>
      </c>
      <c r="B18" s="1">
        <v>5.0819999999999999</v>
      </c>
      <c r="C18" s="1">
        <v>5.0819999999999999</v>
      </c>
    </row>
    <row r="19" spans="1:3" ht="13.2" x14ac:dyDescent="0.25">
      <c r="A19" s="1" t="s">
        <v>74</v>
      </c>
      <c r="B19" s="1">
        <v>5.7519999999999998</v>
      </c>
      <c r="C19" s="1">
        <v>5.7789999999999999</v>
      </c>
    </row>
    <row r="20" spans="1:3" ht="13.2" x14ac:dyDescent="0.25">
      <c r="A20" s="1" t="s">
        <v>92</v>
      </c>
      <c r="B20" s="1">
        <v>5.1289999999999996</v>
      </c>
      <c r="C20" s="1">
        <v>5.3860000000000001</v>
      </c>
    </row>
    <row r="21" spans="1:3" ht="13.2" x14ac:dyDescent="0.25">
      <c r="A21" s="1" t="s">
        <v>161</v>
      </c>
      <c r="B21" s="1">
        <v>3.59</v>
      </c>
      <c r="C21" s="1">
        <v>3.488</v>
      </c>
    </row>
    <row r="22" spans="1:3" ht="13.2" x14ac:dyDescent="0.25">
      <c r="A22" s="1" t="s">
        <v>38</v>
      </c>
      <c r="B22" s="1">
        <v>6.4189999999999996</v>
      </c>
      <c r="C22" s="1">
        <v>6.3</v>
      </c>
    </row>
    <row r="23" spans="1:3" ht="13.2" x14ac:dyDescent="0.25">
      <c r="A23" s="1" t="s">
        <v>109</v>
      </c>
      <c r="B23" s="1">
        <v>4.9329999999999998</v>
      </c>
      <c r="C23" s="1">
        <v>5.0110000000000001</v>
      </c>
    </row>
    <row r="24" spans="1:3" ht="13.2" x14ac:dyDescent="0.25">
      <c r="A24" s="1" t="s">
        <v>130</v>
      </c>
      <c r="B24" s="1">
        <v>4.4240000000000004</v>
      </c>
      <c r="C24" s="1">
        <v>4.5869999999999997</v>
      </c>
    </row>
    <row r="25" spans="1:3" ht="13.2" x14ac:dyDescent="0.25">
      <c r="A25" s="1" t="s">
        <v>160</v>
      </c>
      <c r="B25" s="1">
        <v>2.9049999999999998</v>
      </c>
      <c r="C25" s="1">
        <v>3.7749999999999999</v>
      </c>
    </row>
    <row r="26" spans="1:3" ht="13.2" x14ac:dyDescent="0.25">
      <c r="A26" s="1" t="s">
        <v>123</v>
      </c>
      <c r="B26" s="1">
        <v>4.4329999999999998</v>
      </c>
      <c r="C26" s="1">
        <v>4.7</v>
      </c>
    </row>
    <row r="27" spans="1:3" ht="13.2" x14ac:dyDescent="0.25">
      <c r="A27" s="1" t="s">
        <v>108</v>
      </c>
      <c r="B27" s="1">
        <v>4.9749999999999996</v>
      </c>
      <c r="C27" s="1">
        <v>5.0439999999999996</v>
      </c>
    </row>
    <row r="28" spans="1:3" ht="13.2" x14ac:dyDescent="0.25">
      <c r="A28" s="1" t="s">
        <v>16</v>
      </c>
      <c r="B28" s="1">
        <v>7.3280000000000003</v>
      </c>
      <c r="C28" s="1">
        <v>7.2779999999999996</v>
      </c>
    </row>
    <row r="29" spans="1:3" ht="13.2" x14ac:dyDescent="0.25">
      <c r="A29" s="1" t="s">
        <v>169</v>
      </c>
      <c r="B29" s="1">
        <v>3.0830000000000002</v>
      </c>
      <c r="C29" s="1">
        <v>3.0830000000000002</v>
      </c>
    </row>
    <row r="30" spans="1:3" ht="13.2" x14ac:dyDescent="0.25">
      <c r="A30" s="1" t="s">
        <v>146</v>
      </c>
      <c r="B30" s="1">
        <v>4.3010000000000002</v>
      </c>
      <c r="C30" s="1">
        <v>4.3499999999999996</v>
      </c>
    </row>
    <row r="31" spans="1:3" ht="13.2" x14ac:dyDescent="0.25">
      <c r="A31" s="1" t="s">
        <v>34</v>
      </c>
      <c r="B31" s="1">
        <v>6.476</v>
      </c>
      <c r="C31" s="1">
        <v>6.444</v>
      </c>
    </row>
    <row r="32" spans="1:3" ht="13.2" x14ac:dyDescent="0.25">
      <c r="A32" s="1" t="s">
        <v>100</v>
      </c>
      <c r="B32" s="1">
        <v>5.2460000000000004</v>
      </c>
      <c r="C32" s="1">
        <v>5.1909999999999998</v>
      </c>
    </row>
    <row r="33" spans="1:3" ht="13.2" x14ac:dyDescent="0.25">
      <c r="A33" s="1" t="s">
        <v>49</v>
      </c>
      <c r="B33" s="1">
        <v>6.26</v>
      </c>
      <c r="C33" s="1">
        <v>6.125</v>
      </c>
    </row>
    <row r="34" spans="1:3" ht="13.2" hidden="1" x14ac:dyDescent="0.25">
      <c r="A34" s="1" t="s">
        <v>156</v>
      </c>
      <c r="C34" s="1">
        <v>3.9729999999999999</v>
      </c>
    </row>
    <row r="35" spans="1:3" ht="13.2" x14ac:dyDescent="0.25">
      <c r="A35" s="1" t="s">
        <v>116</v>
      </c>
      <c r="B35" s="1">
        <v>4.5590000000000002</v>
      </c>
      <c r="C35" s="1">
        <v>4.8120000000000003</v>
      </c>
    </row>
    <row r="36" spans="1:3" ht="13.2" x14ac:dyDescent="0.25">
      <c r="A36" s="1" t="s">
        <v>143</v>
      </c>
      <c r="B36" s="1">
        <v>4.2450000000000001</v>
      </c>
      <c r="C36" s="1">
        <v>4.4180000000000001</v>
      </c>
    </row>
    <row r="37" spans="1:3" ht="13.2" x14ac:dyDescent="0.25">
      <c r="A37" s="1" t="s">
        <v>22</v>
      </c>
      <c r="B37" s="1">
        <v>7.0720000000000001</v>
      </c>
      <c r="C37" s="1">
        <v>7.1669999999999998</v>
      </c>
    </row>
    <row r="38" spans="1:3" ht="13.2" x14ac:dyDescent="0.25">
      <c r="A38" s="1" t="s">
        <v>89</v>
      </c>
      <c r="B38" s="1">
        <v>5.3209999999999997</v>
      </c>
      <c r="C38" s="1">
        <v>5.4320000000000004</v>
      </c>
    </row>
    <row r="39" spans="1:3" ht="13.2" x14ac:dyDescent="0.25">
      <c r="A39" s="1" t="s">
        <v>63</v>
      </c>
      <c r="B39" s="1">
        <v>5.7619999999999996</v>
      </c>
      <c r="C39" s="1">
        <v>6.0460000000000003</v>
      </c>
    </row>
    <row r="40" spans="1:3" ht="13.2" x14ac:dyDescent="0.25">
      <c r="A40" s="1" t="s">
        <v>29</v>
      </c>
      <c r="B40" s="1">
        <v>6.7110000000000003</v>
      </c>
      <c r="C40" s="1">
        <v>6.8520000000000003</v>
      </c>
    </row>
    <row r="41" spans="1:3" ht="13.2" x14ac:dyDescent="0.25">
      <c r="A41" s="1" t="s">
        <v>11</v>
      </c>
      <c r="B41" s="1">
        <v>7.5549999999999997</v>
      </c>
      <c r="C41" s="1">
        <v>7.6</v>
      </c>
    </row>
    <row r="42" spans="1:3" ht="13.2" x14ac:dyDescent="0.25">
      <c r="A42" s="1" t="s">
        <v>91</v>
      </c>
      <c r="B42" s="1">
        <v>5.3019999999999996</v>
      </c>
      <c r="C42" s="1">
        <v>5.4249999999999998</v>
      </c>
    </row>
    <row r="43" spans="1:3" ht="13.2" x14ac:dyDescent="0.25">
      <c r="A43" s="1" t="s">
        <v>60</v>
      </c>
      <c r="B43" s="1">
        <v>5.9729999999999999</v>
      </c>
      <c r="C43" s="1">
        <v>6.0279999999999996</v>
      </c>
    </row>
    <row r="44" spans="1:3" ht="13.2" x14ac:dyDescent="0.25">
      <c r="A44" s="1" t="s">
        <v>139</v>
      </c>
      <c r="B44" s="1">
        <v>4.4189999999999996</v>
      </c>
      <c r="C44" s="1">
        <v>4.1660000000000004</v>
      </c>
    </row>
    <row r="45" spans="1:3" ht="13.2" x14ac:dyDescent="0.25">
      <c r="A45" s="1" t="s">
        <v>45</v>
      </c>
      <c r="B45" s="1">
        <v>6.1669999999999998</v>
      </c>
      <c r="C45" s="1">
        <v>6.2530000000000001</v>
      </c>
    </row>
    <row r="46" spans="1:3" ht="13.2" x14ac:dyDescent="0.25">
      <c r="A46" s="1" t="s">
        <v>67</v>
      </c>
      <c r="B46" s="1">
        <v>5.7389999999999999</v>
      </c>
      <c r="C46" s="1">
        <v>5.8929999999999998</v>
      </c>
    </row>
    <row r="47" spans="1:3" ht="13.2" x14ac:dyDescent="0.25">
      <c r="A47" s="1" t="s">
        <v>144</v>
      </c>
      <c r="B47" s="1">
        <v>4.3499999999999996</v>
      </c>
      <c r="C47" s="1">
        <v>4.2859999999999996</v>
      </c>
    </row>
    <row r="48" spans="1:3" ht="13.2" x14ac:dyDescent="0.25">
      <c r="A48" s="1" t="s">
        <v>10</v>
      </c>
      <c r="B48" s="1">
        <v>7.6319999999999997</v>
      </c>
      <c r="C48" s="1">
        <v>7.7690000000000001</v>
      </c>
    </row>
    <row r="49" spans="1:3" ht="13.2" x14ac:dyDescent="0.25">
      <c r="A49" s="1" t="s">
        <v>32</v>
      </c>
      <c r="B49" s="1">
        <v>6.4889999999999999</v>
      </c>
      <c r="C49" s="1">
        <v>6.5919999999999996</v>
      </c>
    </row>
    <row r="50" spans="1:3" ht="13.2" x14ac:dyDescent="0.25">
      <c r="A50" s="1" t="s">
        <v>117</v>
      </c>
      <c r="B50" s="1">
        <v>4.758</v>
      </c>
      <c r="C50" s="1">
        <v>4.7990000000000004</v>
      </c>
    </row>
    <row r="51" spans="1:3" ht="13.2" hidden="1" x14ac:dyDescent="0.25">
      <c r="A51" s="1" t="s">
        <v>137</v>
      </c>
      <c r="C51" s="1">
        <v>4.516</v>
      </c>
    </row>
    <row r="52" spans="1:3" ht="13.2" x14ac:dyDescent="0.25">
      <c r="A52" s="1" t="s">
        <v>136</v>
      </c>
      <c r="B52" s="1">
        <v>4.34</v>
      </c>
      <c r="C52" s="1">
        <v>4.5190000000000001</v>
      </c>
    </row>
    <row r="53" spans="1:3" ht="13.2" x14ac:dyDescent="0.25">
      <c r="A53" s="1" t="s">
        <v>26</v>
      </c>
      <c r="B53" s="1">
        <v>6.9649999999999999</v>
      </c>
      <c r="C53" s="1">
        <v>6.9850000000000003</v>
      </c>
    </row>
    <row r="54" spans="1:3" ht="13.2" x14ac:dyDescent="0.25">
      <c r="A54" s="1" t="s">
        <v>110</v>
      </c>
      <c r="B54" s="1">
        <v>4.657</v>
      </c>
      <c r="C54" s="1">
        <v>4.9960000000000004</v>
      </c>
    </row>
    <row r="55" spans="1:3" ht="13.2" x14ac:dyDescent="0.25">
      <c r="A55" s="1" t="s">
        <v>93</v>
      </c>
      <c r="B55" s="1">
        <v>5.3579999999999997</v>
      </c>
      <c r="C55" s="1">
        <v>5.2869999999999999</v>
      </c>
    </row>
    <row r="56" spans="1:3" ht="13.2" x14ac:dyDescent="0.25">
      <c r="A56" s="1" t="s">
        <v>36</v>
      </c>
      <c r="B56" s="1">
        <v>6.3819999999999997</v>
      </c>
      <c r="C56" s="1">
        <v>6.4359999999999999</v>
      </c>
    </row>
    <row r="57" spans="1:3" ht="13.2" x14ac:dyDescent="0.25">
      <c r="A57" s="1" t="s">
        <v>134</v>
      </c>
      <c r="B57" s="1">
        <v>3.964</v>
      </c>
      <c r="C57" s="1">
        <v>4.5339999999999998</v>
      </c>
    </row>
    <row r="58" spans="1:3" ht="13.2" x14ac:dyDescent="0.25">
      <c r="A58" s="1" t="s">
        <v>162</v>
      </c>
      <c r="B58" s="1">
        <v>3.5819999999999999</v>
      </c>
      <c r="C58" s="1">
        <v>3.597</v>
      </c>
    </row>
    <row r="59" spans="1:3" ht="13.2" x14ac:dyDescent="0.25">
      <c r="A59" s="1" t="s">
        <v>71</v>
      </c>
      <c r="B59" s="1">
        <v>5.5039999999999996</v>
      </c>
      <c r="C59" s="1">
        <v>5.86</v>
      </c>
    </row>
    <row r="60" spans="1:3" ht="13.2" x14ac:dyDescent="0.25">
      <c r="A60" s="1" t="s">
        <v>90</v>
      </c>
      <c r="B60" s="1">
        <v>5.43</v>
      </c>
      <c r="C60" s="1">
        <v>5.43</v>
      </c>
    </row>
    <row r="61" spans="1:3" ht="13.2" x14ac:dyDescent="0.25">
      <c r="A61" s="1" t="s">
        <v>75</v>
      </c>
      <c r="B61" s="1">
        <v>5.62</v>
      </c>
      <c r="C61" s="1">
        <v>5.758</v>
      </c>
    </row>
    <row r="62" spans="1:3" ht="13.2" x14ac:dyDescent="0.25">
      <c r="A62" s="1" t="s">
        <v>13</v>
      </c>
      <c r="B62" s="1">
        <v>7.4950000000000001</v>
      </c>
      <c r="C62" s="1">
        <v>7.4939999999999998</v>
      </c>
    </row>
    <row r="63" spans="1:3" ht="13.2" x14ac:dyDescent="0.25">
      <c r="A63" s="1" t="s">
        <v>147</v>
      </c>
      <c r="B63" s="1">
        <v>4.1900000000000004</v>
      </c>
      <c r="C63" s="1">
        <v>4.0149999999999997</v>
      </c>
    </row>
    <row r="64" spans="1:3" ht="13.2" x14ac:dyDescent="0.25">
      <c r="A64" s="1" t="s">
        <v>105</v>
      </c>
      <c r="B64" s="1">
        <v>5.093</v>
      </c>
      <c r="C64" s="1">
        <v>5.1920000000000002</v>
      </c>
    </row>
    <row r="65" spans="1:3" ht="13.2" x14ac:dyDescent="0.25">
      <c r="A65" s="1" t="s">
        <v>121</v>
      </c>
      <c r="B65" s="1">
        <v>4.7069999999999999</v>
      </c>
      <c r="C65" s="1">
        <v>4.548</v>
      </c>
    </row>
    <row r="66" spans="1:3" ht="13.2" x14ac:dyDescent="0.25">
      <c r="A66" s="1" t="s">
        <v>133</v>
      </c>
      <c r="B66" s="1">
        <v>4.4560000000000004</v>
      </c>
      <c r="C66" s="1">
        <v>4.4370000000000003</v>
      </c>
    </row>
    <row r="67" spans="1:3" ht="13.2" x14ac:dyDescent="0.25">
      <c r="A67" s="1" t="s">
        <v>24</v>
      </c>
      <c r="B67" s="1">
        <v>6.9770000000000003</v>
      </c>
      <c r="C67" s="1">
        <v>7.0209999999999999</v>
      </c>
    </row>
    <row r="68" spans="1:3" ht="13.2" x14ac:dyDescent="0.25">
      <c r="A68" s="1" t="s">
        <v>23</v>
      </c>
      <c r="B68" s="1">
        <v>6.8140000000000001</v>
      </c>
      <c r="C68" s="1">
        <v>7.1390000000000002</v>
      </c>
    </row>
    <row r="69" spans="1:3" ht="13.2" x14ac:dyDescent="0.25">
      <c r="A69" s="1" t="s">
        <v>47</v>
      </c>
      <c r="B69" s="1">
        <v>6</v>
      </c>
      <c r="C69" s="1">
        <v>6.2229999999999999</v>
      </c>
    </row>
    <row r="70" spans="1:3" ht="13.2" x14ac:dyDescent="0.25">
      <c r="A70" s="1" t="s">
        <v>112</v>
      </c>
      <c r="B70" s="1">
        <v>4.6710000000000003</v>
      </c>
      <c r="C70" s="1">
        <v>4.944</v>
      </c>
    </row>
    <row r="71" spans="1:3" ht="13.2" x14ac:dyDescent="0.25">
      <c r="A71" s="1" t="s">
        <v>69</v>
      </c>
      <c r="B71" s="1">
        <v>5.89</v>
      </c>
      <c r="C71" s="1">
        <v>5.89</v>
      </c>
    </row>
    <row r="72" spans="1:3" ht="13.2" x14ac:dyDescent="0.25">
      <c r="A72" s="1" t="s">
        <v>65</v>
      </c>
      <c r="B72" s="1">
        <v>5.915</v>
      </c>
      <c r="C72" s="1">
        <v>5.8860000000000001</v>
      </c>
    </row>
    <row r="73" spans="1:3" ht="13.2" x14ac:dyDescent="0.25">
      <c r="A73" s="1" t="s">
        <v>104</v>
      </c>
      <c r="B73" s="1">
        <v>5.1609999999999996</v>
      </c>
      <c r="C73" s="1">
        <v>4.9059999999999997</v>
      </c>
    </row>
    <row r="74" spans="1:3" ht="13.2" x14ac:dyDescent="0.25">
      <c r="A74" s="1" t="s">
        <v>73</v>
      </c>
      <c r="B74" s="1">
        <v>5.79</v>
      </c>
      <c r="C74" s="1">
        <v>5.8090000000000002</v>
      </c>
    </row>
    <row r="75" spans="1:3" ht="13.2" x14ac:dyDescent="0.25">
      <c r="A75" s="1" t="s">
        <v>138</v>
      </c>
      <c r="B75" s="1">
        <v>4.41</v>
      </c>
      <c r="C75" s="1">
        <v>4.5090000000000003</v>
      </c>
    </row>
    <row r="76" spans="1:3" ht="13.2" x14ac:dyDescent="0.25">
      <c r="A76" s="1" t="s">
        <v>58</v>
      </c>
      <c r="B76" s="1">
        <v>5.6619999999999999</v>
      </c>
      <c r="C76" s="1">
        <v>6.1</v>
      </c>
    </row>
    <row r="77" spans="1:3" ht="13.2" x14ac:dyDescent="0.25">
      <c r="A77" s="1" t="s">
        <v>57</v>
      </c>
      <c r="B77" s="1">
        <v>6.0830000000000002</v>
      </c>
      <c r="C77" s="1">
        <v>6.0209999999999999</v>
      </c>
    </row>
    <row r="78" spans="1:3" ht="13.2" x14ac:dyDescent="0.25">
      <c r="A78" s="1" t="s">
        <v>101</v>
      </c>
      <c r="B78" s="1">
        <v>5.1310000000000002</v>
      </c>
      <c r="C78" s="1">
        <v>5.2610000000000001</v>
      </c>
    </row>
    <row r="79" spans="1:3" ht="13.2" x14ac:dyDescent="0.25">
      <c r="A79" s="1" t="s">
        <v>119</v>
      </c>
      <c r="B79" s="1">
        <v>4.6230000000000002</v>
      </c>
      <c r="C79" s="1">
        <v>4.7960000000000003</v>
      </c>
    </row>
    <row r="80" spans="1:3" ht="13.2" x14ac:dyDescent="0.25">
      <c r="A80" s="1" t="s">
        <v>64</v>
      </c>
      <c r="B80" s="1">
        <v>5.9329999999999998</v>
      </c>
      <c r="C80" s="1">
        <v>5.94</v>
      </c>
    </row>
    <row r="81" spans="1:3" ht="13.2" x14ac:dyDescent="0.25">
      <c r="A81" s="1" t="s">
        <v>94</v>
      </c>
      <c r="B81" s="1">
        <v>5.3579999999999997</v>
      </c>
      <c r="C81" s="1">
        <v>5.1970000000000001</v>
      </c>
    </row>
    <row r="82" spans="1:3" ht="13.2" x14ac:dyDescent="0.25">
      <c r="A82" s="1" t="s">
        <v>153</v>
      </c>
      <c r="B82" s="1">
        <v>3.8079999999999998</v>
      </c>
      <c r="C82" s="1">
        <v>3.802</v>
      </c>
    </row>
    <row r="83" spans="1:3" ht="13.2" x14ac:dyDescent="0.25">
      <c r="A83" s="1" t="s">
        <v>154</v>
      </c>
      <c r="B83" s="1">
        <v>3.4950000000000001</v>
      </c>
      <c r="C83" s="1">
        <v>3.9750000000000001</v>
      </c>
    </row>
    <row r="84" spans="1:3" ht="13.2" x14ac:dyDescent="0.25">
      <c r="A84" s="1" t="s">
        <v>83</v>
      </c>
      <c r="B84" s="1">
        <v>5.5659999999999998</v>
      </c>
      <c r="C84" s="1">
        <v>5.5250000000000004</v>
      </c>
    </row>
    <row r="85" spans="1:3" ht="13.2" x14ac:dyDescent="0.25">
      <c r="A85" s="1" t="s">
        <v>55</v>
      </c>
      <c r="B85" s="1">
        <v>5.952</v>
      </c>
      <c r="C85" s="1">
        <v>6.149</v>
      </c>
    </row>
    <row r="86" spans="1:3" ht="13.2" x14ac:dyDescent="0.25">
      <c r="A86" s="1" t="s">
        <v>25</v>
      </c>
      <c r="B86" s="1">
        <v>6.91</v>
      </c>
      <c r="C86" s="1">
        <v>7.09</v>
      </c>
    </row>
    <row r="87" spans="1:3" ht="13.2" hidden="1" x14ac:dyDescent="0.25">
      <c r="A87" s="1" t="s">
        <v>103</v>
      </c>
      <c r="B87" s="1">
        <v>5.1849999999999996</v>
      </c>
    </row>
    <row r="88" spans="1:3" ht="13.2" x14ac:dyDescent="0.25">
      <c r="A88" s="1" t="s">
        <v>157</v>
      </c>
      <c r="B88" s="1">
        <v>3.774</v>
      </c>
      <c r="C88" s="1">
        <v>3.9329999999999998</v>
      </c>
    </row>
    <row r="89" spans="1:3" ht="13.2" x14ac:dyDescent="0.25">
      <c r="A89" s="1" t="s">
        <v>163</v>
      </c>
      <c r="B89" s="1">
        <v>3.5870000000000002</v>
      </c>
      <c r="C89" s="1">
        <v>3.41</v>
      </c>
    </row>
    <row r="90" spans="1:3" ht="13.2" x14ac:dyDescent="0.25">
      <c r="A90" s="1" t="s">
        <v>46</v>
      </c>
      <c r="B90" s="1">
        <v>6.3220000000000001</v>
      </c>
      <c r="C90" s="1">
        <v>5.3390000000000004</v>
      </c>
    </row>
    <row r="91" spans="1:3" ht="13.2" x14ac:dyDescent="0.25">
      <c r="A91" s="1" t="s">
        <v>135</v>
      </c>
      <c r="B91" s="1">
        <v>4.4470000000000001</v>
      </c>
      <c r="C91" s="1">
        <v>4.3899999999999997</v>
      </c>
    </row>
    <row r="92" spans="1:3" ht="13.2" x14ac:dyDescent="0.25">
      <c r="A92" s="1" t="s">
        <v>31</v>
      </c>
      <c r="B92" s="1">
        <v>6.6269999999999998</v>
      </c>
      <c r="C92" s="1">
        <v>6.726</v>
      </c>
    </row>
    <row r="93" spans="1:3" ht="13.2" x14ac:dyDescent="0.25">
      <c r="A93" s="1" t="s">
        <v>140</v>
      </c>
      <c r="B93" s="1">
        <v>4.3559999999999999</v>
      </c>
      <c r="C93" s="1">
        <v>4.49</v>
      </c>
    </row>
    <row r="94" spans="1:3" ht="13.2" x14ac:dyDescent="0.25">
      <c r="A94" s="1" t="s">
        <v>68</v>
      </c>
      <c r="B94" s="1">
        <v>5.891</v>
      </c>
      <c r="C94" s="1">
        <v>5.8879999999999999</v>
      </c>
    </row>
    <row r="95" spans="1:3" ht="13.2" x14ac:dyDescent="0.25">
      <c r="A95" s="1" t="s">
        <v>33</v>
      </c>
      <c r="B95" s="1">
        <v>6.4880000000000004</v>
      </c>
      <c r="C95" s="1">
        <v>6.5949999999999998</v>
      </c>
    </row>
    <row r="96" spans="1:3" ht="13.2" x14ac:dyDescent="0.25">
      <c r="A96" s="1" t="s">
        <v>79</v>
      </c>
      <c r="B96" s="1">
        <v>5.64</v>
      </c>
      <c r="C96" s="1">
        <v>5.5289999999999999</v>
      </c>
    </row>
    <row r="97" spans="1:3" ht="13.2" x14ac:dyDescent="0.25">
      <c r="A97" s="1" t="s">
        <v>95</v>
      </c>
      <c r="B97" s="1">
        <v>5.125</v>
      </c>
      <c r="C97" s="1">
        <v>5.2850000000000001</v>
      </c>
    </row>
    <row r="98" spans="1:3" ht="13.2" x14ac:dyDescent="0.25">
      <c r="A98" s="1" t="s">
        <v>86</v>
      </c>
      <c r="B98" s="1">
        <v>5.3470000000000004</v>
      </c>
      <c r="C98" s="1">
        <v>5.5229999999999997</v>
      </c>
    </row>
    <row r="99" spans="1:3" ht="13.2" x14ac:dyDescent="0.25">
      <c r="A99" s="1" t="s">
        <v>98</v>
      </c>
      <c r="B99" s="1">
        <v>5.2539999999999996</v>
      </c>
      <c r="C99" s="1">
        <v>5.2080000000000002</v>
      </c>
    </row>
    <row r="100" spans="1:3" ht="13.2" x14ac:dyDescent="0.25">
      <c r="A100" s="1" t="s">
        <v>141</v>
      </c>
      <c r="B100" s="1">
        <v>4.4169999999999998</v>
      </c>
      <c r="C100" s="1">
        <v>4.4660000000000002</v>
      </c>
    </row>
    <row r="101" spans="1:3" ht="13.2" x14ac:dyDescent="0.25">
      <c r="A101" s="1" t="s">
        <v>145</v>
      </c>
      <c r="B101" s="1">
        <v>4.3079999999999998</v>
      </c>
      <c r="C101" s="1">
        <v>4.3600000000000003</v>
      </c>
    </row>
    <row r="102" spans="1:3" ht="13.2" x14ac:dyDescent="0.25">
      <c r="A102" s="1" t="s">
        <v>126</v>
      </c>
      <c r="B102" s="1">
        <v>4.4409999999999998</v>
      </c>
      <c r="C102" s="1">
        <v>4.6390000000000002</v>
      </c>
    </row>
    <row r="103" spans="1:3" ht="13.2" x14ac:dyDescent="0.25">
      <c r="A103" s="1" t="s">
        <v>113</v>
      </c>
      <c r="B103" s="1">
        <v>4.88</v>
      </c>
      <c r="C103" s="1">
        <v>4.9130000000000003</v>
      </c>
    </row>
    <row r="104" spans="1:3" ht="13.2" x14ac:dyDescent="0.25">
      <c r="A104" s="1" t="s">
        <v>14</v>
      </c>
      <c r="B104" s="1">
        <v>7.4409999999999998</v>
      </c>
      <c r="C104" s="1">
        <v>7.4880000000000004</v>
      </c>
    </row>
    <row r="105" spans="1:3" ht="13.2" x14ac:dyDescent="0.25">
      <c r="A105" s="1" t="s">
        <v>18</v>
      </c>
      <c r="B105" s="1">
        <v>7.3239999999999998</v>
      </c>
      <c r="C105" s="1">
        <v>7.3070000000000004</v>
      </c>
    </row>
    <row r="106" spans="1:3" ht="13.2" x14ac:dyDescent="0.25">
      <c r="A106" s="1" t="s">
        <v>53</v>
      </c>
      <c r="B106" s="1">
        <v>6.141</v>
      </c>
      <c r="C106" s="1">
        <v>6.1050000000000004</v>
      </c>
    </row>
    <row r="107" spans="1:3" ht="13.2" x14ac:dyDescent="0.25">
      <c r="A107" s="1" t="s">
        <v>128</v>
      </c>
      <c r="B107" s="1">
        <v>4.1660000000000004</v>
      </c>
      <c r="C107" s="1">
        <v>4.6280000000000001</v>
      </c>
    </row>
    <row r="108" spans="1:3" ht="13.2" x14ac:dyDescent="0.25">
      <c r="A108" s="1" t="s">
        <v>99</v>
      </c>
      <c r="B108" s="1">
        <v>5.1550000000000002</v>
      </c>
      <c r="C108" s="1">
        <v>5.2649999999999997</v>
      </c>
    </row>
    <row r="109" spans="1:3" ht="13.2" hidden="1" x14ac:dyDescent="0.25">
      <c r="A109" s="1" t="s">
        <v>97</v>
      </c>
      <c r="C109" s="1">
        <v>5.274</v>
      </c>
    </row>
    <row r="110" spans="1:3" ht="13.2" x14ac:dyDescent="0.25">
      <c r="A110" s="1" t="s">
        <v>70</v>
      </c>
      <c r="B110" s="1">
        <v>5.835</v>
      </c>
      <c r="C110" s="1">
        <v>5.718</v>
      </c>
    </row>
    <row r="111" spans="1:3" ht="13.2" x14ac:dyDescent="0.25">
      <c r="A111" s="1" t="s">
        <v>12</v>
      </c>
      <c r="B111" s="1">
        <v>7.5940000000000003</v>
      </c>
      <c r="C111" s="1">
        <v>7.5540000000000003</v>
      </c>
    </row>
    <row r="112" spans="1:3" ht="13.2" x14ac:dyDescent="0.25">
      <c r="A112" s="1" t="s">
        <v>80</v>
      </c>
      <c r="B112" s="1">
        <v>5.4720000000000004</v>
      </c>
      <c r="C112" s="1">
        <v>5.6529999999999996</v>
      </c>
    </row>
    <row r="113" spans="1:3" ht="13.2" x14ac:dyDescent="0.25">
      <c r="A113" s="1" t="s">
        <v>118</v>
      </c>
      <c r="B113" s="1">
        <v>4.7430000000000003</v>
      </c>
      <c r="C113" s="1">
        <v>4.6959999999999997</v>
      </c>
    </row>
    <row r="114" spans="1:3" ht="13.2" x14ac:dyDescent="0.25">
      <c r="A114" s="1" t="s">
        <v>37</v>
      </c>
      <c r="B114" s="1">
        <v>6.43</v>
      </c>
      <c r="C114" s="1">
        <v>6.3209999999999997</v>
      </c>
    </row>
    <row r="115" spans="1:3" ht="13.2" x14ac:dyDescent="0.25">
      <c r="A115" s="1" t="s">
        <v>76</v>
      </c>
      <c r="B115" s="1">
        <v>5.681</v>
      </c>
      <c r="C115" s="1">
        <v>5.7430000000000003</v>
      </c>
    </row>
    <row r="116" spans="1:3" ht="13.2" x14ac:dyDescent="0.25">
      <c r="A116" s="1" t="s">
        <v>77</v>
      </c>
      <c r="B116" s="1">
        <v>5.6630000000000003</v>
      </c>
      <c r="C116" s="1">
        <v>5.6970000000000001</v>
      </c>
    </row>
    <row r="117" spans="1:3" ht="13.2" x14ac:dyDescent="0.25">
      <c r="A117" s="1" t="s">
        <v>82</v>
      </c>
      <c r="B117" s="1">
        <v>5.524</v>
      </c>
      <c r="C117" s="1">
        <v>5.6310000000000002</v>
      </c>
    </row>
    <row r="118" spans="1:3" ht="13.2" x14ac:dyDescent="0.25">
      <c r="A118" s="1" t="s">
        <v>52</v>
      </c>
      <c r="B118" s="1">
        <v>6.1230000000000002</v>
      </c>
      <c r="C118" s="1">
        <v>6.1820000000000004</v>
      </c>
    </row>
    <row r="119" spans="1:3" ht="13.2" x14ac:dyDescent="0.25">
      <c r="A119" s="1" t="s">
        <v>78</v>
      </c>
      <c r="B119" s="1">
        <v>5.41</v>
      </c>
      <c r="C119" s="1">
        <v>5.6929999999999996</v>
      </c>
    </row>
    <row r="120" spans="1:3" ht="13.2" x14ac:dyDescent="0.25">
      <c r="A120" s="1" t="s">
        <v>41</v>
      </c>
      <c r="B120" s="1">
        <v>6.3739999999999997</v>
      </c>
      <c r="C120" s="1">
        <v>6.3739999999999997</v>
      </c>
    </row>
    <row r="121" spans="1:3" ht="13.2" x14ac:dyDescent="0.25">
      <c r="A121" s="1" t="s">
        <v>61</v>
      </c>
      <c r="B121" s="1">
        <v>5.9450000000000003</v>
      </c>
      <c r="C121" s="1">
        <v>6.07</v>
      </c>
    </row>
    <row r="122" spans="1:3" ht="13.2" x14ac:dyDescent="0.25">
      <c r="A122" s="1" t="s">
        <v>72</v>
      </c>
      <c r="B122" s="1">
        <v>5.81</v>
      </c>
      <c r="C122" s="1">
        <v>5.6479999999999997</v>
      </c>
    </row>
    <row r="123" spans="1:3" ht="13.2" x14ac:dyDescent="0.25">
      <c r="A123" s="1" t="s">
        <v>165</v>
      </c>
      <c r="B123" s="1">
        <v>3.4079999999999999</v>
      </c>
      <c r="C123" s="1">
        <v>3.3340000000000001</v>
      </c>
    </row>
    <row r="124" spans="1:3" ht="13.2" x14ac:dyDescent="0.25">
      <c r="A124" s="1" t="s">
        <v>39</v>
      </c>
      <c r="B124" s="1">
        <v>6.3710000000000004</v>
      </c>
      <c r="C124" s="1">
        <v>6.375</v>
      </c>
    </row>
    <row r="125" spans="1:3" ht="13.2" x14ac:dyDescent="0.25">
      <c r="A125" s="1" t="s">
        <v>124</v>
      </c>
      <c r="B125" s="1">
        <v>4.6310000000000002</v>
      </c>
      <c r="C125" s="1">
        <v>4.681</v>
      </c>
    </row>
    <row r="126" spans="1:3" ht="13.2" x14ac:dyDescent="0.25">
      <c r="A126" s="1" t="s">
        <v>84</v>
      </c>
      <c r="B126" s="1">
        <v>5.3979999999999997</v>
      </c>
      <c r="C126" s="1">
        <v>5.6029999999999998</v>
      </c>
    </row>
    <row r="127" spans="1:3" ht="13.2" x14ac:dyDescent="0.25">
      <c r="A127" s="1" t="s">
        <v>127</v>
      </c>
      <c r="B127" s="1">
        <v>4.5709999999999997</v>
      </c>
      <c r="C127" s="1">
        <v>4.3739999999999997</v>
      </c>
    </row>
    <row r="128" spans="1:3" ht="13.2" x14ac:dyDescent="0.25">
      <c r="A128" s="1" t="s">
        <v>44</v>
      </c>
      <c r="B128" s="1">
        <v>6.343</v>
      </c>
      <c r="C128" s="1">
        <v>6.2619999999999996</v>
      </c>
    </row>
    <row r="129" spans="1:3" ht="13.2" x14ac:dyDescent="0.25">
      <c r="A129" s="1" t="s">
        <v>50</v>
      </c>
      <c r="B129" s="1">
        <v>6.173</v>
      </c>
      <c r="C129" s="1">
        <v>6.1980000000000004</v>
      </c>
    </row>
    <row r="130" spans="1:3" ht="13.2" x14ac:dyDescent="0.25">
      <c r="A130" s="1" t="s">
        <v>56</v>
      </c>
      <c r="B130" s="1">
        <v>5.9480000000000004</v>
      </c>
      <c r="C130" s="1">
        <v>6.1180000000000003</v>
      </c>
    </row>
    <row r="131" spans="1:3" ht="13.2" x14ac:dyDescent="0.25">
      <c r="A131" s="1" t="s">
        <v>111</v>
      </c>
      <c r="B131" s="1">
        <v>4.9820000000000002</v>
      </c>
      <c r="C131" s="1">
        <v>4.6680000000000001</v>
      </c>
    </row>
    <row r="132" spans="1:3" ht="13.2" x14ac:dyDescent="0.25">
      <c r="A132" s="1" t="s">
        <v>120</v>
      </c>
      <c r="B132" s="1">
        <v>4.7240000000000002</v>
      </c>
      <c r="C132" s="1">
        <v>4.7220000000000004</v>
      </c>
    </row>
    <row r="133" spans="1:3" ht="13.2" x14ac:dyDescent="0.25">
      <c r="A133" s="1" t="s">
        <v>66</v>
      </c>
      <c r="B133" s="1">
        <v>5.875</v>
      </c>
      <c r="C133" s="1">
        <v>5.8949999999999996</v>
      </c>
    </row>
    <row r="134" spans="1:3" ht="13.2" x14ac:dyDescent="0.25">
      <c r="A134" s="1" t="s">
        <v>168</v>
      </c>
      <c r="B134" s="1">
        <v>3.254</v>
      </c>
      <c r="C134" s="1">
        <v>2.8530000000000002</v>
      </c>
    </row>
    <row r="135" spans="1:3" ht="13.2" x14ac:dyDescent="0.25">
      <c r="A135" s="1" t="s">
        <v>42</v>
      </c>
      <c r="B135" s="1">
        <v>6.31</v>
      </c>
      <c r="C135" s="1">
        <v>6.3540000000000001</v>
      </c>
    </row>
    <row r="136" spans="1:3" ht="13.2" x14ac:dyDescent="0.25">
      <c r="A136" s="1" t="s">
        <v>132</v>
      </c>
      <c r="B136" s="1">
        <v>4.4710000000000001</v>
      </c>
      <c r="C136" s="1">
        <v>4.3659999999999997</v>
      </c>
    </row>
    <row r="137" spans="1:3" ht="13.2" hidden="1" x14ac:dyDescent="0.25">
      <c r="A137" s="1" t="s">
        <v>151</v>
      </c>
      <c r="B137" s="1">
        <v>4.1390000000000002</v>
      </c>
    </row>
    <row r="138" spans="1:3" ht="13.2" hidden="1" x14ac:dyDescent="0.25">
      <c r="A138" s="1" t="s">
        <v>149</v>
      </c>
      <c r="C138" s="1">
        <v>4.2119999999999997</v>
      </c>
    </row>
    <row r="139" spans="1:3" ht="13.2" x14ac:dyDescent="0.25">
      <c r="A139" s="1" t="s">
        <v>17</v>
      </c>
      <c r="B139" s="1">
        <v>7.3140000000000001</v>
      </c>
      <c r="C139" s="1">
        <v>7.343</v>
      </c>
    </row>
    <row r="140" spans="1:3" ht="13.2" x14ac:dyDescent="0.25">
      <c r="A140" s="1" t="s">
        <v>15</v>
      </c>
      <c r="B140" s="1">
        <v>7.4870000000000001</v>
      </c>
      <c r="C140" s="1">
        <v>7.48</v>
      </c>
    </row>
    <row r="141" spans="1:3" ht="13.2" x14ac:dyDescent="0.25">
      <c r="A141" s="1" t="s">
        <v>164</v>
      </c>
      <c r="B141" s="1">
        <v>3.4620000000000002</v>
      </c>
      <c r="C141" s="1">
        <v>3.4620000000000002</v>
      </c>
    </row>
    <row r="142" spans="1:3" ht="13.2" x14ac:dyDescent="0.25">
      <c r="A142" s="1" t="s">
        <v>35</v>
      </c>
      <c r="B142" s="1">
        <v>6.4409999999999998</v>
      </c>
      <c r="C142" s="1">
        <v>6.4459999999999997</v>
      </c>
    </row>
    <row r="143" spans="1:3" ht="13.2" x14ac:dyDescent="0.25">
      <c r="A143" s="1" t="s">
        <v>87</v>
      </c>
      <c r="B143" s="1">
        <v>5.1989999999999998</v>
      </c>
      <c r="C143" s="1">
        <v>5.4669999999999996</v>
      </c>
    </row>
    <row r="144" spans="1:3" ht="13.2" x14ac:dyDescent="0.25">
      <c r="A144" s="1" t="s">
        <v>167</v>
      </c>
      <c r="B144" s="1">
        <v>3.3029999999999999</v>
      </c>
      <c r="C144" s="1">
        <v>3.2309999999999999</v>
      </c>
    </row>
    <row r="145" spans="1:3" ht="13.2" x14ac:dyDescent="0.25">
      <c r="A145" s="1" t="s">
        <v>59</v>
      </c>
      <c r="B145" s="1">
        <v>6.0720000000000001</v>
      </c>
      <c r="C145" s="1">
        <v>6.008</v>
      </c>
    </row>
    <row r="146" spans="1:3" ht="13.2" x14ac:dyDescent="0.25">
      <c r="A146" s="1" t="s">
        <v>152</v>
      </c>
      <c r="B146" s="1">
        <v>3.9990000000000001</v>
      </c>
      <c r="C146" s="1">
        <v>4.085</v>
      </c>
    </row>
    <row r="147" spans="1:3" ht="13.2" x14ac:dyDescent="0.25">
      <c r="A147" s="1" t="s">
        <v>51</v>
      </c>
      <c r="B147" s="1">
        <v>6.1920000000000002</v>
      </c>
      <c r="C147" s="1">
        <v>6.1920000000000002</v>
      </c>
    </row>
    <row r="148" spans="1:3" ht="13.2" x14ac:dyDescent="0.25">
      <c r="A148" s="1" t="s">
        <v>125</v>
      </c>
      <c r="B148" s="1">
        <v>4.5919999999999996</v>
      </c>
      <c r="C148" s="1">
        <v>4.4610000000000003</v>
      </c>
    </row>
    <row r="149" spans="1:3" ht="13.2" x14ac:dyDescent="0.25">
      <c r="A149" s="1" t="s">
        <v>88</v>
      </c>
      <c r="B149" s="1">
        <v>5.4829999999999997</v>
      </c>
      <c r="C149" s="1">
        <v>5.3730000000000002</v>
      </c>
    </row>
    <row r="150" spans="1:3" ht="13.2" x14ac:dyDescent="0.25">
      <c r="A150" s="1" t="s">
        <v>81</v>
      </c>
      <c r="B150" s="1">
        <v>5.6360000000000001</v>
      </c>
      <c r="C150" s="1">
        <v>5.2469999999999999</v>
      </c>
    </row>
    <row r="151" spans="1:3" ht="13.2" x14ac:dyDescent="0.25">
      <c r="A151" s="1" t="s">
        <v>150</v>
      </c>
      <c r="B151" s="1">
        <v>4.1609999999999996</v>
      </c>
      <c r="C151" s="1">
        <v>4.1890000000000001</v>
      </c>
    </row>
    <row r="152" spans="1:3" ht="13.2" x14ac:dyDescent="0.25">
      <c r="A152" s="1" t="s">
        <v>148</v>
      </c>
      <c r="B152" s="1">
        <v>4.1029999999999998</v>
      </c>
      <c r="C152" s="1">
        <v>4.3319999999999999</v>
      </c>
    </row>
    <row r="153" spans="1:3" ht="13.2" x14ac:dyDescent="0.25">
      <c r="A153" s="1" t="s">
        <v>30</v>
      </c>
      <c r="B153" s="1">
        <v>6.774</v>
      </c>
      <c r="C153" s="1">
        <v>6.8250000000000002</v>
      </c>
    </row>
    <row r="154" spans="1:3" ht="13.2" x14ac:dyDescent="0.25">
      <c r="A154" s="1" t="s">
        <v>21</v>
      </c>
      <c r="B154" s="1">
        <v>7.19</v>
      </c>
      <c r="C154" s="1">
        <v>7.0540000000000003</v>
      </c>
    </row>
    <row r="155" spans="1:3" ht="13.2" x14ac:dyDescent="0.25">
      <c r="A155" s="1" t="s">
        <v>28</v>
      </c>
      <c r="B155" s="1">
        <v>6.8860000000000001</v>
      </c>
      <c r="C155" s="1">
        <v>6.8920000000000003</v>
      </c>
    </row>
    <row r="156" spans="1:3" ht="13.2" x14ac:dyDescent="0.25">
      <c r="A156" s="1" t="s">
        <v>43</v>
      </c>
      <c r="B156" s="1">
        <v>6.3789999999999996</v>
      </c>
      <c r="C156" s="1">
        <v>6.2930000000000001</v>
      </c>
    </row>
    <row r="157" spans="1:3" ht="13.2" x14ac:dyDescent="0.25">
      <c r="A157" s="1" t="s">
        <v>54</v>
      </c>
      <c r="B157" s="1">
        <v>6.0960000000000001</v>
      </c>
      <c r="C157" s="1">
        <v>6.1740000000000004</v>
      </c>
    </row>
    <row r="158" spans="1:3" ht="13.2" x14ac:dyDescent="0.25">
      <c r="A158" s="1" t="s">
        <v>115</v>
      </c>
      <c r="B158" s="1">
        <v>4.806</v>
      </c>
      <c r="C158" s="1">
        <v>4.7069999999999999</v>
      </c>
    </row>
    <row r="159" spans="1:3" ht="13.2" x14ac:dyDescent="0.25">
      <c r="A159" s="1" t="s">
        <v>106</v>
      </c>
      <c r="B159" s="1">
        <v>5.1029999999999998</v>
      </c>
      <c r="C159" s="1">
        <v>5.1749999999999998</v>
      </c>
    </row>
    <row r="160" spans="1:3" ht="13.2" x14ac:dyDescent="0.25">
      <c r="A160" s="1" t="s">
        <v>166</v>
      </c>
      <c r="B160" s="1">
        <v>3.355</v>
      </c>
      <c r="C160" s="1">
        <v>3.38</v>
      </c>
    </row>
    <row r="161" spans="1:3" ht="13.2" x14ac:dyDescent="0.25">
      <c r="A161" s="1" t="s">
        <v>142</v>
      </c>
      <c r="B161" s="1">
        <v>4.3769999999999998</v>
      </c>
      <c r="C161" s="1">
        <v>4.1070000000000002</v>
      </c>
    </row>
    <row r="162" spans="1:3" ht="13.2" x14ac:dyDescent="0.25">
      <c r="A162" s="1" t="s">
        <v>158</v>
      </c>
      <c r="B162" s="1">
        <v>3.6920000000000002</v>
      </c>
      <c r="C162" s="1">
        <v>3.6629999999999998</v>
      </c>
    </row>
    <row r="163" spans="1:3" ht="13.2" hidden="1" x14ac:dyDescent="0.25"/>
    <row r="164" spans="1:3" ht="13.2" hidden="1" x14ac:dyDescent="0.25"/>
    <row r="165" spans="1:3" ht="13.2" hidden="1" x14ac:dyDescent="0.25"/>
    <row r="166" spans="1:3" ht="13.2" hidden="1" x14ac:dyDescent="0.25"/>
    <row r="167" spans="1:3" ht="13.2" hidden="1" x14ac:dyDescent="0.25"/>
    <row r="168" spans="1:3" ht="13.2" hidden="1" x14ac:dyDescent="0.25"/>
    <row r="169" spans="1:3" ht="13.2" hidden="1" x14ac:dyDescent="0.25"/>
    <row r="170" spans="1:3" ht="13.2" hidden="1" x14ac:dyDescent="0.25"/>
    <row r="171" spans="1:3" ht="13.2" hidden="1" x14ac:dyDescent="0.25"/>
    <row r="172" spans="1:3" ht="13.2" hidden="1" x14ac:dyDescent="0.25"/>
    <row r="173" spans="1:3" ht="13.2" hidden="1" x14ac:dyDescent="0.25"/>
    <row r="174" spans="1:3" ht="13.2" hidden="1" x14ac:dyDescent="0.25"/>
    <row r="175" spans="1:3" ht="13.2" hidden="1" x14ac:dyDescent="0.25"/>
    <row r="176" spans="1:3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  <row r="229" ht="13.2" hidden="1" x14ac:dyDescent="0.25"/>
    <row r="230" ht="13.2" hidden="1" x14ac:dyDescent="0.25"/>
    <row r="231" ht="13.2" hidden="1" x14ac:dyDescent="0.25"/>
    <row r="232" ht="13.2" hidden="1" x14ac:dyDescent="0.25"/>
    <row r="233" ht="13.2" hidden="1" x14ac:dyDescent="0.25"/>
    <row r="234" ht="13.2" hidden="1" x14ac:dyDescent="0.25"/>
    <row r="235" ht="13.2" hidden="1" x14ac:dyDescent="0.25"/>
    <row r="236" ht="13.2" hidden="1" x14ac:dyDescent="0.25"/>
    <row r="237" ht="13.2" hidden="1" x14ac:dyDescent="0.25"/>
    <row r="238" ht="13.2" hidden="1" x14ac:dyDescent="0.25"/>
    <row r="239" ht="13.2" hidden="1" x14ac:dyDescent="0.25"/>
    <row r="240" ht="13.2" hidden="1" x14ac:dyDescent="0.25"/>
    <row r="241" ht="13.2" hidden="1" x14ac:dyDescent="0.25"/>
    <row r="242" ht="13.2" hidden="1" x14ac:dyDescent="0.25"/>
    <row r="243" ht="13.2" hidden="1" x14ac:dyDescent="0.25"/>
    <row r="244" ht="13.2" hidden="1" x14ac:dyDescent="0.25"/>
    <row r="245" ht="13.2" hidden="1" x14ac:dyDescent="0.25"/>
    <row r="246" ht="13.2" hidden="1" x14ac:dyDescent="0.25"/>
    <row r="247" ht="13.2" hidden="1" x14ac:dyDescent="0.25"/>
    <row r="248" ht="13.2" hidden="1" x14ac:dyDescent="0.25"/>
    <row r="249" ht="13.2" hidden="1" x14ac:dyDescent="0.25"/>
    <row r="250" ht="13.2" hidden="1" x14ac:dyDescent="0.25"/>
    <row r="251" ht="13.2" hidden="1" x14ac:dyDescent="0.25"/>
    <row r="252" ht="13.2" hidden="1" x14ac:dyDescent="0.25"/>
    <row r="253" ht="13.2" hidden="1" x14ac:dyDescent="0.25"/>
    <row r="254" ht="13.2" hidden="1" x14ac:dyDescent="0.25"/>
    <row r="255" ht="13.2" hidden="1" x14ac:dyDescent="0.25"/>
    <row r="256" ht="13.2" hidden="1" x14ac:dyDescent="0.25"/>
    <row r="257" ht="13.2" hidden="1" x14ac:dyDescent="0.25"/>
    <row r="258" ht="13.2" hidden="1" x14ac:dyDescent="0.25"/>
    <row r="259" ht="13.2" hidden="1" x14ac:dyDescent="0.25"/>
    <row r="260" ht="13.2" hidden="1" x14ac:dyDescent="0.25"/>
    <row r="261" ht="13.2" hidden="1" x14ac:dyDescent="0.25"/>
    <row r="262" ht="13.2" hidden="1" x14ac:dyDescent="0.25"/>
    <row r="263" ht="13.2" hidden="1" x14ac:dyDescent="0.25"/>
    <row r="264" ht="13.2" hidden="1" x14ac:dyDescent="0.25"/>
    <row r="265" ht="13.2" hidden="1" x14ac:dyDescent="0.25"/>
    <row r="266" ht="13.2" hidden="1" x14ac:dyDescent="0.25"/>
    <row r="267" ht="13.2" hidden="1" x14ac:dyDescent="0.25"/>
    <row r="268" ht="13.2" hidden="1" x14ac:dyDescent="0.25"/>
    <row r="269" ht="13.2" hidden="1" x14ac:dyDescent="0.25"/>
    <row r="270" ht="13.2" hidden="1" x14ac:dyDescent="0.25"/>
    <row r="271" ht="13.2" hidden="1" x14ac:dyDescent="0.25"/>
    <row r="272" ht="13.2" hidden="1" x14ac:dyDescent="0.25"/>
    <row r="273" ht="13.2" hidden="1" x14ac:dyDescent="0.25"/>
    <row r="274" ht="13.2" hidden="1" x14ac:dyDescent="0.25"/>
    <row r="275" ht="13.2" hidden="1" x14ac:dyDescent="0.25"/>
    <row r="276" ht="13.2" hidden="1" x14ac:dyDescent="0.25"/>
    <row r="277" ht="13.2" hidden="1" x14ac:dyDescent="0.25"/>
    <row r="278" ht="13.2" hidden="1" x14ac:dyDescent="0.25"/>
    <row r="279" ht="13.2" hidden="1" x14ac:dyDescent="0.25"/>
    <row r="280" ht="13.2" hidden="1" x14ac:dyDescent="0.25"/>
    <row r="281" ht="13.2" hidden="1" x14ac:dyDescent="0.25"/>
    <row r="282" ht="13.2" hidden="1" x14ac:dyDescent="0.25"/>
    <row r="283" ht="13.2" hidden="1" x14ac:dyDescent="0.25"/>
    <row r="284" ht="13.2" hidden="1" x14ac:dyDescent="0.25"/>
    <row r="285" ht="13.2" hidden="1" x14ac:dyDescent="0.25"/>
    <row r="286" ht="13.2" hidden="1" x14ac:dyDescent="0.25"/>
    <row r="287" ht="13.2" hidden="1" x14ac:dyDescent="0.25"/>
    <row r="288" ht="13.2" hidden="1" x14ac:dyDescent="0.25"/>
    <row r="289" ht="13.2" hidden="1" x14ac:dyDescent="0.25"/>
    <row r="290" ht="13.2" hidden="1" x14ac:dyDescent="0.25"/>
    <row r="291" ht="13.2" hidden="1" x14ac:dyDescent="0.25"/>
    <row r="292" ht="13.2" hidden="1" x14ac:dyDescent="0.25"/>
    <row r="293" ht="13.2" hidden="1" x14ac:dyDescent="0.25"/>
    <row r="294" ht="13.2" hidden="1" x14ac:dyDescent="0.25"/>
    <row r="295" ht="13.2" hidden="1" x14ac:dyDescent="0.25"/>
    <row r="296" ht="13.2" hidden="1" x14ac:dyDescent="0.25"/>
    <row r="297" ht="13.2" hidden="1" x14ac:dyDescent="0.25"/>
    <row r="298" ht="13.2" hidden="1" x14ac:dyDescent="0.25"/>
    <row r="299" ht="13.2" hidden="1" x14ac:dyDescent="0.25"/>
    <row r="300" ht="13.2" hidden="1" x14ac:dyDescent="0.25"/>
    <row r="301" ht="13.2" hidden="1" x14ac:dyDescent="0.25"/>
    <row r="302" ht="13.2" hidden="1" x14ac:dyDescent="0.25"/>
    <row r="303" ht="13.2" hidden="1" x14ac:dyDescent="0.25"/>
    <row r="304" ht="13.2" hidden="1" x14ac:dyDescent="0.25"/>
    <row r="305" ht="13.2" hidden="1" x14ac:dyDescent="0.25"/>
    <row r="306" ht="13.2" hidden="1" x14ac:dyDescent="0.25"/>
    <row r="307" ht="13.2" hidden="1" x14ac:dyDescent="0.25"/>
    <row r="308" ht="13.2" hidden="1" x14ac:dyDescent="0.25"/>
    <row r="309" ht="13.2" hidden="1" x14ac:dyDescent="0.25"/>
    <row r="310" ht="13.2" hidden="1" x14ac:dyDescent="0.25"/>
    <row r="311" ht="13.2" hidden="1" x14ac:dyDescent="0.25"/>
    <row r="312" ht="13.2" hidden="1" x14ac:dyDescent="0.25"/>
    <row r="313" ht="13.2" hidden="1" x14ac:dyDescent="0.25"/>
    <row r="314" ht="13.2" hidden="1" x14ac:dyDescent="0.25"/>
    <row r="315" ht="13.2" hidden="1" x14ac:dyDescent="0.25"/>
    <row r="316" ht="13.2" hidden="1" x14ac:dyDescent="0.25"/>
    <row r="317" ht="13.2" hidden="1" x14ac:dyDescent="0.25"/>
    <row r="318" ht="13.2" hidden="1" x14ac:dyDescent="0.25"/>
    <row r="319" ht="13.2" hidden="1" x14ac:dyDescent="0.25"/>
    <row r="320" ht="13.2" hidden="1" x14ac:dyDescent="0.25"/>
    <row r="321" ht="13.2" hidden="1" x14ac:dyDescent="0.25"/>
    <row r="322" ht="13.2" hidden="1" x14ac:dyDescent="0.25"/>
    <row r="323" ht="13.2" hidden="1" x14ac:dyDescent="0.25"/>
    <row r="324" ht="13.2" hidden="1" x14ac:dyDescent="0.25"/>
    <row r="325" ht="13.2" hidden="1" x14ac:dyDescent="0.25"/>
    <row r="326" ht="13.2" hidden="1" x14ac:dyDescent="0.25"/>
    <row r="327" ht="13.2" hidden="1" x14ac:dyDescent="0.25"/>
    <row r="328" ht="13.2" hidden="1" x14ac:dyDescent="0.25"/>
    <row r="329" ht="13.2" hidden="1" x14ac:dyDescent="0.25"/>
    <row r="330" ht="13.2" hidden="1" x14ac:dyDescent="0.25"/>
    <row r="331" ht="13.2" hidden="1" x14ac:dyDescent="0.25"/>
    <row r="332" ht="13.2" hidden="1" x14ac:dyDescent="0.25"/>
    <row r="333" ht="13.2" hidden="1" x14ac:dyDescent="0.25"/>
    <row r="334" ht="13.2" hidden="1" x14ac:dyDescent="0.25"/>
    <row r="335" ht="13.2" hidden="1" x14ac:dyDescent="0.25"/>
    <row r="336" ht="13.2" hidden="1" x14ac:dyDescent="0.25"/>
    <row r="337" ht="13.2" hidden="1" x14ac:dyDescent="0.25"/>
    <row r="338" ht="13.2" hidden="1" x14ac:dyDescent="0.25"/>
    <row r="339" ht="13.2" hidden="1" x14ac:dyDescent="0.25"/>
    <row r="340" ht="13.2" hidden="1" x14ac:dyDescent="0.25"/>
    <row r="341" ht="13.2" hidden="1" x14ac:dyDescent="0.25"/>
    <row r="342" ht="13.2" hidden="1" x14ac:dyDescent="0.25"/>
    <row r="343" ht="13.2" hidden="1" x14ac:dyDescent="0.25"/>
    <row r="344" ht="13.2" hidden="1" x14ac:dyDescent="0.25"/>
    <row r="345" ht="13.2" hidden="1" x14ac:dyDescent="0.25"/>
    <row r="346" ht="13.2" hidden="1" x14ac:dyDescent="0.25"/>
    <row r="347" ht="13.2" hidden="1" x14ac:dyDescent="0.25"/>
    <row r="348" ht="13.2" hidden="1" x14ac:dyDescent="0.25"/>
    <row r="349" ht="13.2" hidden="1" x14ac:dyDescent="0.25"/>
    <row r="350" ht="13.2" hidden="1" x14ac:dyDescent="0.25"/>
    <row r="351" ht="13.2" hidden="1" x14ac:dyDescent="0.25"/>
    <row r="352" ht="13.2" hidden="1" x14ac:dyDescent="0.25"/>
    <row r="353" ht="13.2" hidden="1" x14ac:dyDescent="0.25"/>
    <row r="354" ht="13.2" hidden="1" x14ac:dyDescent="0.25"/>
    <row r="355" ht="13.2" hidden="1" x14ac:dyDescent="0.25"/>
    <row r="356" ht="13.2" hidden="1" x14ac:dyDescent="0.25"/>
    <row r="357" ht="13.2" hidden="1" x14ac:dyDescent="0.25"/>
    <row r="358" ht="13.2" hidden="1" x14ac:dyDescent="0.25"/>
    <row r="359" ht="13.2" hidden="1" x14ac:dyDescent="0.25"/>
    <row r="360" ht="13.2" hidden="1" x14ac:dyDescent="0.25"/>
    <row r="361" ht="13.2" hidden="1" x14ac:dyDescent="0.25"/>
    <row r="362" ht="13.2" hidden="1" x14ac:dyDescent="0.25"/>
    <row r="363" ht="13.2" hidden="1" x14ac:dyDescent="0.25"/>
    <row r="364" ht="13.2" hidden="1" x14ac:dyDescent="0.25"/>
    <row r="365" ht="13.2" hidden="1" x14ac:dyDescent="0.25"/>
    <row r="366" ht="13.2" hidden="1" x14ac:dyDescent="0.25"/>
    <row r="367" ht="13.2" hidden="1" x14ac:dyDescent="0.25"/>
    <row r="368" ht="13.2" hidden="1" x14ac:dyDescent="0.25"/>
    <row r="369" ht="13.2" hidden="1" x14ac:dyDescent="0.25"/>
    <row r="370" ht="13.2" hidden="1" x14ac:dyDescent="0.25"/>
    <row r="371" ht="13.2" hidden="1" x14ac:dyDescent="0.25"/>
    <row r="372" ht="13.2" hidden="1" x14ac:dyDescent="0.25"/>
    <row r="373" ht="13.2" hidden="1" x14ac:dyDescent="0.25"/>
    <row r="374" ht="13.2" hidden="1" x14ac:dyDescent="0.25"/>
    <row r="375" ht="13.2" hidden="1" x14ac:dyDescent="0.25"/>
    <row r="376" ht="13.2" hidden="1" x14ac:dyDescent="0.25"/>
    <row r="377" ht="13.2" hidden="1" x14ac:dyDescent="0.25"/>
    <row r="378" ht="13.2" hidden="1" x14ac:dyDescent="0.25"/>
    <row r="379" ht="13.2" hidden="1" x14ac:dyDescent="0.25"/>
    <row r="380" ht="13.2" hidden="1" x14ac:dyDescent="0.25"/>
    <row r="381" ht="13.2" hidden="1" x14ac:dyDescent="0.25"/>
    <row r="382" ht="13.2" hidden="1" x14ac:dyDescent="0.25"/>
    <row r="383" ht="13.2" hidden="1" x14ac:dyDescent="0.25"/>
    <row r="384" ht="13.2" hidden="1" x14ac:dyDescent="0.25"/>
    <row r="385" ht="13.2" hidden="1" x14ac:dyDescent="0.25"/>
    <row r="386" ht="13.2" hidden="1" x14ac:dyDescent="0.25"/>
    <row r="387" ht="13.2" hidden="1" x14ac:dyDescent="0.25"/>
    <row r="388" ht="13.2" hidden="1" x14ac:dyDescent="0.25"/>
    <row r="389" ht="13.2" hidden="1" x14ac:dyDescent="0.25"/>
    <row r="390" ht="13.2" hidden="1" x14ac:dyDescent="0.25"/>
    <row r="391" ht="13.2" hidden="1" x14ac:dyDescent="0.25"/>
    <row r="392" ht="13.2" hidden="1" x14ac:dyDescent="0.25"/>
    <row r="393" ht="13.2" hidden="1" x14ac:dyDescent="0.25"/>
    <row r="394" ht="13.2" hidden="1" x14ac:dyDescent="0.25"/>
    <row r="395" ht="13.2" hidden="1" x14ac:dyDescent="0.25"/>
    <row r="396" ht="13.2" hidden="1" x14ac:dyDescent="0.25"/>
    <row r="397" ht="13.2" hidden="1" x14ac:dyDescent="0.25"/>
    <row r="398" ht="13.2" hidden="1" x14ac:dyDescent="0.25"/>
    <row r="399" ht="13.2" hidden="1" x14ac:dyDescent="0.25"/>
    <row r="400" ht="13.2" hidden="1" x14ac:dyDescent="0.25"/>
    <row r="401" ht="13.2" hidden="1" x14ac:dyDescent="0.25"/>
    <row r="402" ht="13.2" hidden="1" x14ac:dyDescent="0.25"/>
    <row r="403" ht="13.2" hidden="1" x14ac:dyDescent="0.25"/>
    <row r="404" ht="13.2" hidden="1" x14ac:dyDescent="0.25"/>
    <row r="405" ht="13.2" hidden="1" x14ac:dyDescent="0.25"/>
    <row r="406" ht="13.2" hidden="1" x14ac:dyDescent="0.25"/>
    <row r="407" ht="13.2" hidden="1" x14ac:dyDescent="0.25"/>
    <row r="408" ht="13.2" hidden="1" x14ac:dyDescent="0.25"/>
    <row r="409" ht="13.2" hidden="1" x14ac:dyDescent="0.25"/>
    <row r="410" ht="13.2" hidden="1" x14ac:dyDescent="0.25"/>
    <row r="411" ht="13.2" hidden="1" x14ac:dyDescent="0.25"/>
    <row r="412" ht="13.2" hidden="1" x14ac:dyDescent="0.25"/>
    <row r="413" ht="13.2" hidden="1" x14ac:dyDescent="0.25"/>
    <row r="414" ht="13.2" hidden="1" x14ac:dyDescent="0.25"/>
    <row r="415" ht="13.2" hidden="1" x14ac:dyDescent="0.25"/>
    <row r="416" ht="13.2" hidden="1" x14ac:dyDescent="0.25"/>
    <row r="417" ht="13.2" hidden="1" x14ac:dyDescent="0.25"/>
    <row r="418" ht="13.2" hidden="1" x14ac:dyDescent="0.25"/>
    <row r="419" ht="13.2" hidden="1" x14ac:dyDescent="0.25"/>
    <row r="420" ht="13.2" hidden="1" x14ac:dyDescent="0.25"/>
    <row r="421" ht="13.2" hidden="1" x14ac:dyDescent="0.25"/>
    <row r="422" ht="13.2" hidden="1" x14ac:dyDescent="0.25"/>
    <row r="423" ht="13.2" hidden="1" x14ac:dyDescent="0.25"/>
    <row r="424" ht="13.2" hidden="1" x14ac:dyDescent="0.25"/>
    <row r="425" ht="13.2" hidden="1" x14ac:dyDescent="0.25"/>
    <row r="426" ht="13.2" hidden="1" x14ac:dyDescent="0.25"/>
    <row r="427" ht="13.2" hidden="1" x14ac:dyDescent="0.25"/>
    <row r="428" ht="13.2" hidden="1" x14ac:dyDescent="0.25"/>
    <row r="429" ht="13.2" hidden="1" x14ac:dyDescent="0.25"/>
    <row r="430" ht="13.2" hidden="1" x14ac:dyDescent="0.25"/>
    <row r="431" ht="13.2" hidden="1" x14ac:dyDescent="0.25"/>
    <row r="432" ht="13.2" hidden="1" x14ac:dyDescent="0.25"/>
    <row r="433" ht="13.2" hidden="1" x14ac:dyDescent="0.25"/>
    <row r="434" ht="13.2" hidden="1" x14ac:dyDescent="0.25"/>
    <row r="435" ht="13.2" hidden="1" x14ac:dyDescent="0.25"/>
    <row r="436" ht="13.2" hidden="1" x14ac:dyDescent="0.25"/>
    <row r="437" ht="13.2" hidden="1" x14ac:dyDescent="0.25"/>
    <row r="438" ht="13.2" hidden="1" x14ac:dyDescent="0.25"/>
    <row r="439" ht="13.2" hidden="1" x14ac:dyDescent="0.25"/>
    <row r="440" ht="13.2" hidden="1" x14ac:dyDescent="0.25"/>
    <row r="441" ht="13.2" hidden="1" x14ac:dyDescent="0.25"/>
    <row r="442" ht="13.2" hidden="1" x14ac:dyDescent="0.25"/>
    <row r="443" ht="13.2" hidden="1" x14ac:dyDescent="0.25"/>
    <row r="444" ht="13.2" hidden="1" x14ac:dyDescent="0.25"/>
    <row r="445" ht="13.2" hidden="1" x14ac:dyDescent="0.25"/>
    <row r="446" ht="13.2" hidden="1" x14ac:dyDescent="0.25"/>
    <row r="447" ht="13.2" hidden="1" x14ac:dyDescent="0.25"/>
    <row r="448" ht="13.2" hidden="1" x14ac:dyDescent="0.25"/>
    <row r="449" ht="13.2" hidden="1" x14ac:dyDescent="0.25"/>
    <row r="450" ht="13.2" hidden="1" x14ac:dyDescent="0.25"/>
    <row r="451" ht="13.2" hidden="1" x14ac:dyDescent="0.25"/>
    <row r="452" ht="13.2" hidden="1" x14ac:dyDescent="0.25"/>
    <row r="453" ht="13.2" hidden="1" x14ac:dyDescent="0.25"/>
    <row r="454" ht="13.2" hidden="1" x14ac:dyDescent="0.25"/>
    <row r="455" ht="13.2" hidden="1" x14ac:dyDescent="0.25"/>
    <row r="456" ht="13.2" hidden="1" x14ac:dyDescent="0.25"/>
    <row r="457" ht="13.2" hidden="1" x14ac:dyDescent="0.25"/>
    <row r="458" ht="13.2" hidden="1" x14ac:dyDescent="0.25"/>
    <row r="459" ht="13.2" hidden="1" x14ac:dyDescent="0.25"/>
    <row r="460" ht="13.2" hidden="1" x14ac:dyDescent="0.25"/>
    <row r="461" ht="13.2" hidden="1" x14ac:dyDescent="0.25"/>
    <row r="462" ht="13.2" hidden="1" x14ac:dyDescent="0.25"/>
    <row r="463" ht="13.2" hidden="1" x14ac:dyDescent="0.25"/>
    <row r="464" ht="13.2" hidden="1" x14ac:dyDescent="0.25"/>
    <row r="465" ht="13.2" hidden="1" x14ac:dyDescent="0.25"/>
    <row r="466" ht="13.2" hidden="1" x14ac:dyDescent="0.25"/>
    <row r="467" ht="13.2" hidden="1" x14ac:dyDescent="0.25"/>
    <row r="468" ht="13.2" hidden="1" x14ac:dyDescent="0.25"/>
    <row r="469" ht="13.2" hidden="1" x14ac:dyDescent="0.25"/>
    <row r="470" ht="13.2" hidden="1" x14ac:dyDescent="0.25"/>
    <row r="471" ht="13.2" hidden="1" x14ac:dyDescent="0.25"/>
    <row r="472" ht="13.2" hidden="1" x14ac:dyDescent="0.25"/>
    <row r="473" ht="13.2" hidden="1" x14ac:dyDescent="0.25"/>
    <row r="474" ht="13.2" hidden="1" x14ac:dyDescent="0.25"/>
    <row r="475" ht="13.2" hidden="1" x14ac:dyDescent="0.25"/>
    <row r="476" ht="13.2" hidden="1" x14ac:dyDescent="0.25"/>
    <row r="477" ht="13.2" hidden="1" x14ac:dyDescent="0.25"/>
    <row r="478" ht="13.2" hidden="1" x14ac:dyDescent="0.25"/>
    <row r="479" ht="13.2" hidden="1" x14ac:dyDescent="0.25"/>
    <row r="480" ht="13.2" hidden="1" x14ac:dyDescent="0.25"/>
    <row r="481" ht="13.2" hidden="1" x14ac:dyDescent="0.25"/>
    <row r="482" ht="13.2" hidden="1" x14ac:dyDescent="0.25"/>
    <row r="483" ht="13.2" hidden="1" x14ac:dyDescent="0.25"/>
    <row r="484" ht="13.2" hidden="1" x14ac:dyDescent="0.25"/>
    <row r="485" ht="13.2" hidden="1" x14ac:dyDescent="0.25"/>
    <row r="486" ht="13.2" hidden="1" x14ac:dyDescent="0.25"/>
    <row r="487" ht="13.2" hidden="1" x14ac:dyDescent="0.25"/>
    <row r="488" ht="13.2" hidden="1" x14ac:dyDescent="0.25"/>
    <row r="489" ht="13.2" hidden="1" x14ac:dyDescent="0.25"/>
    <row r="490" ht="13.2" hidden="1" x14ac:dyDescent="0.25"/>
    <row r="491" ht="13.2" hidden="1" x14ac:dyDescent="0.25"/>
    <row r="492" ht="13.2" hidden="1" x14ac:dyDescent="0.25"/>
    <row r="493" ht="13.2" hidden="1" x14ac:dyDescent="0.25"/>
    <row r="494" ht="13.2" hidden="1" x14ac:dyDescent="0.25"/>
    <row r="495" ht="13.2" hidden="1" x14ac:dyDescent="0.25"/>
    <row r="496" ht="13.2" hidden="1" x14ac:dyDescent="0.25"/>
    <row r="497" ht="13.2" hidden="1" x14ac:dyDescent="0.25"/>
    <row r="498" ht="13.2" hidden="1" x14ac:dyDescent="0.25"/>
    <row r="499" ht="13.2" hidden="1" x14ac:dyDescent="0.25"/>
    <row r="500" ht="13.2" hidden="1" x14ac:dyDescent="0.25"/>
    <row r="501" ht="13.2" hidden="1" x14ac:dyDescent="0.25"/>
    <row r="502" ht="13.2" hidden="1" x14ac:dyDescent="0.25"/>
    <row r="503" ht="13.2" hidden="1" x14ac:dyDescent="0.25"/>
    <row r="504" ht="13.2" hidden="1" x14ac:dyDescent="0.25"/>
    <row r="505" ht="13.2" hidden="1" x14ac:dyDescent="0.25"/>
    <row r="506" ht="13.2" hidden="1" x14ac:dyDescent="0.25"/>
    <row r="507" ht="13.2" hidden="1" x14ac:dyDescent="0.25"/>
    <row r="508" ht="13.2" hidden="1" x14ac:dyDescent="0.25"/>
    <row r="509" ht="13.2" hidden="1" x14ac:dyDescent="0.25"/>
    <row r="510" ht="13.2" hidden="1" x14ac:dyDescent="0.25"/>
    <row r="511" ht="13.2" hidden="1" x14ac:dyDescent="0.25"/>
    <row r="512" ht="13.2" hidden="1" x14ac:dyDescent="0.25"/>
    <row r="513" ht="13.2" hidden="1" x14ac:dyDescent="0.25"/>
    <row r="514" ht="13.2" hidden="1" x14ac:dyDescent="0.25"/>
    <row r="515" ht="13.2" hidden="1" x14ac:dyDescent="0.25"/>
    <row r="516" ht="13.2" hidden="1" x14ac:dyDescent="0.25"/>
    <row r="517" ht="13.2" hidden="1" x14ac:dyDescent="0.25"/>
    <row r="518" ht="13.2" hidden="1" x14ac:dyDescent="0.25"/>
    <row r="519" ht="13.2" hidden="1" x14ac:dyDescent="0.25"/>
    <row r="520" ht="13.2" hidden="1" x14ac:dyDescent="0.25"/>
    <row r="521" ht="13.2" hidden="1" x14ac:dyDescent="0.25"/>
    <row r="522" ht="13.2" hidden="1" x14ac:dyDescent="0.25"/>
    <row r="523" ht="13.2" hidden="1" x14ac:dyDescent="0.25"/>
    <row r="524" ht="13.2" hidden="1" x14ac:dyDescent="0.25"/>
    <row r="525" ht="13.2" hidden="1" x14ac:dyDescent="0.25"/>
    <row r="526" ht="13.2" hidden="1" x14ac:dyDescent="0.25"/>
    <row r="527" ht="13.2" hidden="1" x14ac:dyDescent="0.25"/>
    <row r="528" ht="13.2" hidden="1" x14ac:dyDescent="0.25"/>
    <row r="529" ht="13.2" hidden="1" x14ac:dyDescent="0.25"/>
    <row r="530" ht="13.2" hidden="1" x14ac:dyDescent="0.25"/>
    <row r="531" ht="13.2" hidden="1" x14ac:dyDescent="0.25"/>
    <row r="532" ht="13.2" hidden="1" x14ac:dyDescent="0.25"/>
    <row r="533" ht="13.2" hidden="1" x14ac:dyDescent="0.25"/>
    <row r="534" ht="13.2" hidden="1" x14ac:dyDescent="0.25"/>
    <row r="535" ht="13.2" hidden="1" x14ac:dyDescent="0.25"/>
    <row r="536" ht="13.2" hidden="1" x14ac:dyDescent="0.25"/>
    <row r="537" ht="13.2" hidden="1" x14ac:dyDescent="0.25"/>
    <row r="538" ht="13.2" hidden="1" x14ac:dyDescent="0.25"/>
    <row r="539" ht="13.2" hidden="1" x14ac:dyDescent="0.25"/>
    <row r="540" ht="13.2" hidden="1" x14ac:dyDescent="0.25"/>
    <row r="541" ht="13.2" hidden="1" x14ac:dyDescent="0.25"/>
    <row r="542" ht="13.2" hidden="1" x14ac:dyDescent="0.25"/>
    <row r="543" ht="13.2" hidden="1" x14ac:dyDescent="0.25"/>
    <row r="544" ht="13.2" hidden="1" x14ac:dyDescent="0.25"/>
    <row r="545" ht="13.2" hidden="1" x14ac:dyDescent="0.25"/>
    <row r="546" ht="13.2" hidden="1" x14ac:dyDescent="0.25"/>
    <row r="547" ht="13.2" hidden="1" x14ac:dyDescent="0.25"/>
    <row r="548" ht="13.2" hidden="1" x14ac:dyDescent="0.25"/>
    <row r="549" ht="13.2" hidden="1" x14ac:dyDescent="0.25"/>
    <row r="550" ht="13.2" hidden="1" x14ac:dyDescent="0.25"/>
    <row r="551" ht="13.2" hidden="1" x14ac:dyDescent="0.25"/>
    <row r="552" ht="13.2" hidden="1" x14ac:dyDescent="0.25"/>
    <row r="553" ht="13.2" hidden="1" x14ac:dyDescent="0.25"/>
    <row r="554" ht="13.2" hidden="1" x14ac:dyDescent="0.25"/>
    <row r="555" ht="13.2" hidden="1" x14ac:dyDescent="0.25"/>
    <row r="556" ht="13.2" hidden="1" x14ac:dyDescent="0.25"/>
    <row r="557" ht="13.2" hidden="1" x14ac:dyDescent="0.25"/>
    <row r="558" ht="13.2" hidden="1" x14ac:dyDescent="0.25"/>
    <row r="559" ht="13.2" hidden="1" x14ac:dyDescent="0.25"/>
    <row r="560" ht="13.2" hidden="1" x14ac:dyDescent="0.25"/>
    <row r="561" ht="13.2" hidden="1" x14ac:dyDescent="0.25"/>
    <row r="562" ht="13.2" hidden="1" x14ac:dyDescent="0.25"/>
    <row r="563" ht="13.2" hidden="1" x14ac:dyDescent="0.25"/>
    <row r="564" ht="13.2" hidden="1" x14ac:dyDescent="0.25"/>
    <row r="565" ht="13.2" hidden="1" x14ac:dyDescent="0.25"/>
    <row r="566" ht="13.2" hidden="1" x14ac:dyDescent="0.25"/>
    <row r="567" ht="13.2" hidden="1" x14ac:dyDescent="0.25"/>
    <row r="568" ht="13.2" hidden="1" x14ac:dyDescent="0.25"/>
    <row r="569" ht="13.2" hidden="1" x14ac:dyDescent="0.25"/>
    <row r="570" ht="13.2" hidden="1" x14ac:dyDescent="0.25"/>
    <row r="571" ht="13.2" hidden="1" x14ac:dyDescent="0.25"/>
    <row r="572" ht="13.2" hidden="1" x14ac:dyDescent="0.25"/>
    <row r="573" ht="13.2" hidden="1" x14ac:dyDescent="0.25"/>
    <row r="574" ht="13.2" hidden="1" x14ac:dyDescent="0.25"/>
    <row r="575" ht="13.2" hidden="1" x14ac:dyDescent="0.25"/>
    <row r="576" ht="13.2" hidden="1" x14ac:dyDescent="0.25"/>
    <row r="577" ht="13.2" hidden="1" x14ac:dyDescent="0.25"/>
    <row r="578" ht="13.2" hidden="1" x14ac:dyDescent="0.25"/>
    <row r="579" ht="13.2" hidden="1" x14ac:dyDescent="0.25"/>
    <row r="580" ht="13.2" hidden="1" x14ac:dyDescent="0.25"/>
    <row r="581" ht="13.2" hidden="1" x14ac:dyDescent="0.25"/>
    <row r="582" ht="13.2" hidden="1" x14ac:dyDescent="0.25"/>
    <row r="583" ht="13.2" hidden="1" x14ac:dyDescent="0.25"/>
    <row r="584" ht="13.2" hidden="1" x14ac:dyDescent="0.25"/>
    <row r="585" ht="13.2" hidden="1" x14ac:dyDescent="0.25"/>
    <row r="586" ht="13.2" hidden="1" x14ac:dyDescent="0.25"/>
    <row r="587" ht="13.2" hidden="1" x14ac:dyDescent="0.25"/>
    <row r="588" ht="13.2" hidden="1" x14ac:dyDescent="0.25"/>
    <row r="589" ht="13.2" hidden="1" x14ac:dyDescent="0.25"/>
    <row r="590" ht="13.2" hidden="1" x14ac:dyDescent="0.25"/>
    <row r="591" ht="13.2" hidden="1" x14ac:dyDescent="0.25"/>
    <row r="592" ht="13.2" hidden="1" x14ac:dyDescent="0.25"/>
    <row r="593" ht="13.2" hidden="1" x14ac:dyDescent="0.25"/>
    <row r="594" ht="13.2" hidden="1" x14ac:dyDescent="0.25"/>
    <row r="595" ht="13.2" hidden="1" x14ac:dyDescent="0.25"/>
    <row r="596" ht="13.2" hidden="1" x14ac:dyDescent="0.25"/>
    <row r="597" ht="13.2" hidden="1" x14ac:dyDescent="0.25"/>
    <row r="598" ht="13.2" hidden="1" x14ac:dyDescent="0.25"/>
    <row r="599" ht="13.2" hidden="1" x14ac:dyDescent="0.25"/>
    <row r="600" ht="13.2" hidden="1" x14ac:dyDescent="0.25"/>
    <row r="601" ht="13.2" hidden="1" x14ac:dyDescent="0.25"/>
    <row r="602" ht="13.2" hidden="1" x14ac:dyDescent="0.25"/>
    <row r="603" ht="13.2" hidden="1" x14ac:dyDescent="0.25"/>
    <row r="604" ht="13.2" hidden="1" x14ac:dyDescent="0.25"/>
    <row r="605" ht="13.2" hidden="1" x14ac:dyDescent="0.25"/>
    <row r="606" ht="13.2" hidden="1" x14ac:dyDescent="0.25"/>
    <row r="607" ht="13.2" hidden="1" x14ac:dyDescent="0.25"/>
    <row r="608" ht="13.2" hidden="1" x14ac:dyDescent="0.25"/>
    <row r="609" ht="13.2" hidden="1" x14ac:dyDescent="0.25"/>
    <row r="610" ht="13.2" hidden="1" x14ac:dyDescent="0.25"/>
    <row r="611" ht="13.2" hidden="1" x14ac:dyDescent="0.25"/>
    <row r="612" ht="13.2" hidden="1" x14ac:dyDescent="0.25"/>
    <row r="613" ht="13.2" hidden="1" x14ac:dyDescent="0.25"/>
    <row r="614" ht="13.2" hidden="1" x14ac:dyDescent="0.25"/>
    <row r="615" ht="13.2" hidden="1" x14ac:dyDescent="0.25"/>
    <row r="616" ht="13.2" hidden="1" x14ac:dyDescent="0.25"/>
    <row r="617" ht="13.2" hidden="1" x14ac:dyDescent="0.25"/>
    <row r="618" ht="13.2" hidden="1" x14ac:dyDescent="0.25"/>
    <row r="619" ht="13.2" hidden="1" x14ac:dyDescent="0.25"/>
    <row r="620" ht="13.2" hidden="1" x14ac:dyDescent="0.25"/>
    <row r="621" ht="13.2" hidden="1" x14ac:dyDescent="0.25"/>
    <row r="622" ht="13.2" hidden="1" x14ac:dyDescent="0.25"/>
    <row r="623" ht="13.2" hidden="1" x14ac:dyDescent="0.25"/>
    <row r="624" ht="13.2" hidden="1" x14ac:dyDescent="0.25"/>
    <row r="625" ht="13.2" hidden="1" x14ac:dyDescent="0.25"/>
    <row r="626" ht="13.2" hidden="1" x14ac:dyDescent="0.25"/>
    <row r="627" ht="13.2" hidden="1" x14ac:dyDescent="0.25"/>
    <row r="628" ht="13.2" hidden="1" x14ac:dyDescent="0.25"/>
    <row r="629" ht="13.2" hidden="1" x14ac:dyDescent="0.25"/>
    <row r="630" ht="13.2" hidden="1" x14ac:dyDescent="0.25"/>
    <row r="631" ht="13.2" hidden="1" x14ac:dyDescent="0.25"/>
    <row r="632" ht="13.2" hidden="1" x14ac:dyDescent="0.25"/>
    <row r="633" ht="13.2" hidden="1" x14ac:dyDescent="0.25"/>
    <row r="634" ht="13.2" hidden="1" x14ac:dyDescent="0.25"/>
    <row r="635" ht="13.2" hidden="1" x14ac:dyDescent="0.25"/>
    <row r="636" ht="13.2" hidden="1" x14ac:dyDescent="0.25"/>
    <row r="637" ht="13.2" hidden="1" x14ac:dyDescent="0.25"/>
    <row r="638" ht="13.2" hidden="1" x14ac:dyDescent="0.25"/>
    <row r="639" ht="13.2" hidden="1" x14ac:dyDescent="0.25"/>
    <row r="640" ht="13.2" hidden="1" x14ac:dyDescent="0.25"/>
    <row r="641" ht="13.2" hidden="1" x14ac:dyDescent="0.25"/>
    <row r="642" ht="13.2" hidden="1" x14ac:dyDescent="0.25"/>
    <row r="643" ht="13.2" hidden="1" x14ac:dyDescent="0.25"/>
    <row r="644" ht="13.2" hidden="1" x14ac:dyDescent="0.25"/>
    <row r="645" ht="13.2" hidden="1" x14ac:dyDescent="0.25"/>
    <row r="646" ht="13.2" hidden="1" x14ac:dyDescent="0.25"/>
    <row r="647" ht="13.2" hidden="1" x14ac:dyDescent="0.25"/>
    <row r="648" ht="13.2" hidden="1" x14ac:dyDescent="0.25"/>
    <row r="649" ht="13.2" hidden="1" x14ac:dyDescent="0.25"/>
    <row r="650" ht="13.2" hidden="1" x14ac:dyDescent="0.25"/>
    <row r="651" ht="13.2" hidden="1" x14ac:dyDescent="0.25"/>
    <row r="652" ht="13.2" hidden="1" x14ac:dyDescent="0.25"/>
    <row r="653" ht="13.2" hidden="1" x14ac:dyDescent="0.25"/>
    <row r="654" ht="13.2" hidden="1" x14ac:dyDescent="0.25"/>
    <row r="655" ht="13.2" hidden="1" x14ac:dyDescent="0.25"/>
    <row r="656" ht="13.2" hidden="1" x14ac:dyDescent="0.25"/>
    <row r="657" ht="13.2" hidden="1" x14ac:dyDescent="0.25"/>
    <row r="658" ht="13.2" hidden="1" x14ac:dyDescent="0.25"/>
    <row r="659" ht="13.2" hidden="1" x14ac:dyDescent="0.25"/>
    <row r="660" ht="13.2" hidden="1" x14ac:dyDescent="0.25"/>
    <row r="661" ht="13.2" hidden="1" x14ac:dyDescent="0.25"/>
    <row r="662" ht="13.2" hidden="1" x14ac:dyDescent="0.25"/>
    <row r="663" ht="13.2" hidden="1" x14ac:dyDescent="0.25"/>
    <row r="664" ht="13.2" hidden="1" x14ac:dyDescent="0.25"/>
    <row r="665" ht="13.2" hidden="1" x14ac:dyDescent="0.25"/>
    <row r="666" ht="13.2" hidden="1" x14ac:dyDescent="0.25"/>
    <row r="667" ht="13.2" hidden="1" x14ac:dyDescent="0.25"/>
    <row r="668" ht="13.2" hidden="1" x14ac:dyDescent="0.25"/>
    <row r="669" ht="13.2" hidden="1" x14ac:dyDescent="0.25"/>
    <row r="670" ht="13.2" hidden="1" x14ac:dyDescent="0.25"/>
    <row r="671" ht="13.2" hidden="1" x14ac:dyDescent="0.25"/>
    <row r="672" ht="13.2" hidden="1" x14ac:dyDescent="0.25"/>
    <row r="673" ht="13.2" hidden="1" x14ac:dyDescent="0.25"/>
    <row r="674" ht="13.2" hidden="1" x14ac:dyDescent="0.25"/>
    <row r="675" ht="13.2" hidden="1" x14ac:dyDescent="0.25"/>
    <row r="676" ht="13.2" hidden="1" x14ac:dyDescent="0.25"/>
    <row r="677" ht="13.2" hidden="1" x14ac:dyDescent="0.25"/>
    <row r="678" ht="13.2" hidden="1" x14ac:dyDescent="0.25"/>
    <row r="679" ht="13.2" hidden="1" x14ac:dyDescent="0.25"/>
    <row r="680" ht="13.2" hidden="1" x14ac:dyDescent="0.25"/>
    <row r="681" ht="13.2" hidden="1" x14ac:dyDescent="0.25"/>
    <row r="682" ht="13.2" hidden="1" x14ac:dyDescent="0.25"/>
    <row r="683" ht="13.2" hidden="1" x14ac:dyDescent="0.25"/>
    <row r="684" ht="13.2" hidden="1" x14ac:dyDescent="0.25"/>
    <row r="685" ht="13.2" hidden="1" x14ac:dyDescent="0.25"/>
    <row r="686" ht="13.2" hidden="1" x14ac:dyDescent="0.25"/>
    <row r="687" ht="13.2" hidden="1" x14ac:dyDescent="0.25"/>
    <row r="688" ht="13.2" hidden="1" x14ac:dyDescent="0.25"/>
    <row r="689" ht="13.2" hidden="1" x14ac:dyDescent="0.25"/>
    <row r="690" ht="13.2" hidden="1" x14ac:dyDescent="0.25"/>
    <row r="691" ht="13.2" hidden="1" x14ac:dyDescent="0.25"/>
    <row r="692" ht="13.2" hidden="1" x14ac:dyDescent="0.25"/>
    <row r="693" ht="13.2" hidden="1" x14ac:dyDescent="0.25"/>
    <row r="694" ht="13.2" hidden="1" x14ac:dyDescent="0.25"/>
    <row r="695" ht="13.2" hidden="1" x14ac:dyDescent="0.25"/>
    <row r="696" ht="13.2" hidden="1" x14ac:dyDescent="0.25"/>
    <row r="697" ht="13.2" hidden="1" x14ac:dyDescent="0.25"/>
    <row r="698" ht="13.2" hidden="1" x14ac:dyDescent="0.25"/>
    <row r="699" ht="13.2" hidden="1" x14ac:dyDescent="0.25"/>
    <row r="700" ht="13.2" hidden="1" x14ac:dyDescent="0.25"/>
    <row r="701" ht="13.2" hidden="1" x14ac:dyDescent="0.25"/>
    <row r="702" ht="13.2" hidden="1" x14ac:dyDescent="0.25"/>
    <row r="703" ht="13.2" hidden="1" x14ac:dyDescent="0.25"/>
    <row r="704" ht="13.2" hidden="1" x14ac:dyDescent="0.25"/>
    <row r="705" ht="13.2" hidden="1" x14ac:dyDescent="0.25"/>
    <row r="706" ht="13.2" hidden="1" x14ac:dyDescent="0.25"/>
    <row r="707" ht="13.2" hidden="1" x14ac:dyDescent="0.25"/>
    <row r="708" ht="13.2" hidden="1" x14ac:dyDescent="0.25"/>
    <row r="709" ht="13.2" hidden="1" x14ac:dyDescent="0.25"/>
    <row r="710" ht="13.2" hidden="1" x14ac:dyDescent="0.25"/>
    <row r="711" ht="13.2" hidden="1" x14ac:dyDescent="0.25"/>
    <row r="712" ht="13.2" hidden="1" x14ac:dyDescent="0.25"/>
    <row r="713" ht="13.2" hidden="1" x14ac:dyDescent="0.25"/>
    <row r="714" ht="13.2" hidden="1" x14ac:dyDescent="0.25"/>
    <row r="715" ht="13.2" hidden="1" x14ac:dyDescent="0.25"/>
    <row r="716" ht="13.2" hidden="1" x14ac:dyDescent="0.25"/>
    <row r="717" ht="13.2" hidden="1" x14ac:dyDescent="0.25"/>
    <row r="718" ht="13.2" hidden="1" x14ac:dyDescent="0.25"/>
    <row r="719" ht="13.2" hidden="1" x14ac:dyDescent="0.25"/>
    <row r="720" ht="13.2" hidden="1" x14ac:dyDescent="0.25"/>
    <row r="721" ht="13.2" hidden="1" x14ac:dyDescent="0.25"/>
    <row r="722" ht="13.2" hidden="1" x14ac:dyDescent="0.25"/>
    <row r="723" ht="13.2" hidden="1" x14ac:dyDescent="0.25"/>
    <row r="724" ht="13.2" hidden="1" x14ac:dyDescent="0.25"/>
    <row r="725" ht="13.2" hidden="1" x14ac:dyDescent="0.25"/>
    <row r="726" ht="13.2" hidden="1" x14ac:dyDescent="0.25"/>
    <row r="727" ht="13.2" hidden="1" x14ac:dyDescent="0.25"/>
    <row r="728" ht="13.2" hidden="1" x14ac:dyDescent="0.25"/>
    <row r="729" ht="13.2" hidden="1" x14ac:dyDescent="0.25"/>
    <row r="730" ht="13.2" hidden="1" x14ac:dyDescent="0.25"/>
    <row r="731" ht="13.2" hidden="1" x14ac:dyDescent="0.25"/>
    <row r="732" ht="13.2" hidden="1" x14ac:dyDescent="0.25"/>
    <row r="733" ht="13.2" hidden="1" x14ac:dyDescent="0.25"/>
    <row r="734" ht="13.2" hidden="1" x14ac:dyDescent="0.25"/>
    <row r="735" ht="13.2" hidden="1" x14ac:dyDescent="0.25"/>
    <row r="736" ht="13.2" hidden="1" x14ac:dyDescent="0.25"/>
    <row r="737" ht="13.2" hidden="1" x14ac:dyDescent="0.25"/>
    <row r="738" ht="13.2" hidden="1" x14ac:dyDescent="0.25"/>
    <row r="739" ht="13.2" hidden="1" x14ac:dyDescent="0.25"/>
    <row r="740" ht="13.2" hidden="1" x14ac:dyDescent="0.25"/>
    <row r="741" ht="13.2" hidden="1" x14ac:dyDescent="0.25"/>
    <row r="742" ht="13.2" hidden="1" x14ac:dyDescent="0.25"/>
    <row r="743" ht="13.2" hidden="1" x14ac:dyDescent="0.25"/>
    <row r="744" ht="13.2" hidden="1" x14ac:dyDescent="0.25"/>
    <row r="745" ht="13.2" hidden="1" x14ac:dyDescent="0.25"/>
    <row r="746" ht="13.2" hidden="1" x14ac:dyDescent="0.25"/>
    <row r="747" ht="13.2" hidden="1" x14ac:dyDescent="0.25"/>
    <row r="748" ht="13.2" hidden="1" x14ac:dyDescent="0.25"/>
    <row r="749" ht="13.2" hidden="1" x14ac:dyDescent="0.25"/>
    <row r="750" ht="13.2" hidden="1" x14ac:dyDescent="0.25"/>
    <row r="751" ht="13.2" hidden="1" x14ac:dyDescent="0.25"/>
    <row r="752" ht="13.2" hidden="1" x14ac:dyDescent="0.25"/>
    <row r="753" ht="13.2" hidden="1" x14ac:dyDescent="0.25"/>
    <row r="754" ht="13.2" hidden="1" x14ac:dyDescent="0.25"/>
    <row r="755" ht="13.2" hidden="1" x14ac:dyDescent="0.25"/>
    <row r="756" ht="13.2" hidden="1" x14ac:dyDescent="0.25"/>
    <row r="757" ht="13.2" hidden="1" x14ac:dyDescent="0.25"/>
    <row r="758" ht="13.2" hidden="1" x14ac:dyDescent="0.25"/>
    <row r="759" ht="13.2" hidden="1" x14ac:dyDescent="0.25"/>
    <row r="760" ht="13.2" hidden="1" x14ac:dyDescent="0.25"/>
    <row r="761" ht="13.2" hidden="1" x14ac:dyDescent="0.25"/>
    <row r="762" ht="13.2" hidden="1" x14ac:dyDescent="0.25"/>
    <row r="763" ht="13.2" hidden="1" x14ac:dyDescent="0.25"/>
    <row r="764" ht="13.2" hidden="1" x14ac:dyDescent="0.25"/>
    <row r="765" ht="13.2" hidden="1" x14ac:dyDescent="0.25"/>
    <row r="766" ht="13.2" hidden="1" x14ac:dyDescent="0.25"/>
    <row r="767" ht="13.2" hidden="1" x14ac:dyDescent="0.25"/>
    <row r="768" ht="13.2" hidden="1" x14ac:dyDescent="0.25"/>
    <row r="769" ht="13.2" hidden="1" x14ac:dyDescent="0.25"/>
    <row r="770" ht="13.2" hidden="1" x14ac:dyDescent="0.25"/>
    <row r="771" ht="13.2" hidden="1" x14ac:dyDescent="0.25"/>
    <row r="772" ht="13.2" hidden="1" x14ac:dyDescent="0.25"/>
    <row r="773" ht="13.2" hidden="1" x14ac:dyDescent="0.25"/>
    <row r="774" ht="13.2" hidden="1" x14ac:dyDescent="0.25"/>
    <row r="775" ht="13.2" hidden="1" x14ac:dyDescent="0.25"/>
    <row r="776" ht="13.2" hidden="1" x14ac:dyDescent="0.25"/>
    <row r="777" ht="13.2" hidden="1" x14ac:dyDescent="0.25"/>
    <row r="778" ht="13.2" hidden="1" x14ac:dyDescent="0.25"/>
    <row r="779" ht="13.2" hidden="1" x14ac:dyDescent="0.25"/>
    <row r="780" ht="13.2" hidden="1" x14ac:dyDescent="0.25"/>
    <row r="781" ht="13.2" hidden="1" x14ac:dyDescent="0.25"/>
    <row r="782" ht="13.2" hidden="1" x14ac:dyDescent="0.25"/>
    <row r="783" ht="13.2" hidden="1" x14ac:dyDescent="0.25"/>
    <row r="784" ht="13.2" hidden="1" x14ac:dyDescent="0.25"/>
    <row r="785" ht="13.2" hidden="1" x14ac:dyDescent="0.25"/>
    <row r="786" ht="13.2" hidden="1" x14ac:dyDescent="0.25"/>
    <row r="787" ht="13.2" hidden="1" x14ac:dyDescent="0.25"/>
    <row r="788" ht="13.2" hidden="1" x14ac:dyDescent="0.25"/>
    <row r="789" ht="13.2" hidden="1" x14ac:dyDescent="0.25"/>
    <row r="790" ht="13.2" hidden="1" x14ac:dyDescent="0.25"/>
    <row r="791" ht="13.2" hidden="1" x14ac:dyDescent="0.25"/>
    <row r="792" ht="13.2" hidden="1" x14ac:dyDescent="0.25"/>
    <row r="793" ht="13.2" hidden="1" x14ac:dyDescent="0.25"/>
    <row r="794" ht="13.2" hidden="1" x14ac:dyDescent="0.25"/>
    <row r="795" ht="13.2" hidden="1" x14ac:dyDescent="0.25"/>
    <row r="796" ht="13.2" hidden="1" x14ac:dyDescent="0.25"/>
    <row r="797" ht="13.2" hidden="1" x14ac:dyDescent="0.25"/>
    <row r="798" ht="13.2" hidden="1" x14ac:dyDescent="0.25"/>
    <row r="799" ht="13.2" hidden="1" x14ac:dyDescent="0.25"/>
    <row r="800" ht="13.2" hidden="1" x14ac:dyDescent="0.25"/>
    <row r="801" ht="13.2" hidden="1" x14ac:dyDescent="0.25"/>
    <row r="802" ht="13.2" hidden="1" x14ac:dyDescent="0.25"/>
    <row r="803" ht="13.2" hidden="1" x14ac:dyDescent="0.25"/>
    <row r="804" ht="13.2" hidden="1" x14ac:dyDescent="0.25"/>
    <row r="805" ht="13.2" hidden="1" x14ac:dyDescent="0.25"/>
    <row r="806" ht="13.2" hidden="1" x14ac:dyDescent="0.25"/>
    <row r="807" ht="13.2" hidden="1" x14ac:dyDescent="0.25"/>
    <row r="808" ht="13.2" hidden="1" x14ac:dyDescent="0.25"/>
    <row r="809" ht="13.2" hidden="1" x14ac:dyDescent="0.25"/>
    <row r="810" ht="13.2" hidden="1" x14ac:dyDescent="0.25"/>
    <row r="811" ht="13.2" hidden="1" x14ac:dyDescent="0.25"/>
    <row r="812" ht="13.2" hidden="1" x14ac:dyDescent="0.25"/>
    <row r="813" ht="13.2" hidden="1" x14ac:dyDescent="0.25"/>
    <row r="814" ht="13.2" hidden="1" x14ac:dyDescent="0.25"/>
    <row r="815" ht="13.2" hidden="1" x14ac:dyDescent="0.25"/>
    <row r="816" ht="13.2" hidden="1" x14ac:dyDescent="0.25"/>
    <row r="817" ht="13.2" hidden="1" x14ac:dyDescent="0.25"/>
    <row r="818" ht="13.2" hidden="1" x14ac:dyDescent="0.25"/>
    <row r="819" ht="13.2" hidden="1" x14ac:dyDescent="0.25"/>
    <row r="820" ht="13.2" hidden="1" x14ac:dyDescent="0.25"/>
    <row r="821" ht="13.2" hidden="1" x14ac:dyDescent="0.25"/>
    <row r="822" ht="13.2" hidden="1" x14ac:dyDescent="0.25"/>
    <row r="823" ht="13.2" hidden="1" x14ac:dyDescent="0.25"/>
    <row r="824" ht="13.2" hidden="1" x14ac:dyDescent="0.25"/>
    <row r="825" ht="13.2" hidden="1" x14ac:dyDescent="0.25"/>
    <row r="826" ht="13.2" hidden="1" x14ac:dyDescent="0.25"/>
    <row r="827" ht="13.2" hidden="1" x14ac:dyDescent="0.25"/>
    <row r="828" ht="13.2" hidden="1" x14ac:dyDescent="0.25"/>
    <row r="829" ht="13.2" hidden="1" x14ac:dyDescent="0.25"/>
    <row r="830" ht="13.2" hidden="1" x14ac:dyDescent="0.25"/>
    <row r="831" ht="13.2" hidden="1" x14ac:dyDescent="0.25"/>
    <row r="832" ht="13.2" hidden="1" x14ac:dyDescent="0.25"/>
    <row r="833" ht="13.2" hidden="1" x14ac:dyDescent="0.25"/>
    <row r="834" ht="13.2" hidden="1" x14ac:dyDescent="0.25"/>
    <row r="835" ht="13.2" hidden="1" x14ac:dyDescent="0.25"/>
    <row r="836" ht="13.2" hidden="1" x14ac:dyDescent="0.25"/>
    <row r="837" ht="13.2" hidden="1" x14ac:dyDescent="0.25"/>
    <row r="838" ht="13.2" hidden="1" x14ac:dyDescent="0.25"/>
    <row r="839" ht="13.2" hidden="1" x14ac:dyDescent="0.25"/>
    <row r="840" ht="13.2" hidden="1" x14ac:dyDescent="0.25"/>
    <row r="841" ht="13.2" hidden="1" x14ac:dyDescent="0.25"/>
    <row r="842" ht="13.2" hidden="1" x14ac:dyDescent="0.25"/>
    <row r="843" ht="13.2" hidden="1" x14ac:dyDescent="0.25"/>
    <row r="844" ht="13.2" hidden="1" x14ac:dyDescent="0.25"/>
    <row r="845" ht="13.2" hidden="1" x14ac:dyDescent="0.25"/>
    <row r="846" ht="13.2" hidden="1" x14ac:dyDescent="0.25"/>
    <row r="847" ht="13.2" hidden="1" x14ac:dyDescent="0.25"/>
    <row r="848" ht="13.2" hidden="1" x14ac:dyDescent="0.25"/>
    <row r="849" ht="13.2" hidden="1" x14ac:dyDescent="0.25"/>
    <row r="850" ht="13.2" hidden="1" x14ac:dyDescent="0.25"/>
    <row r="851" ht="13.2" hidden="1" x14ac:dyDescent="0.25"/>
    <row r="852" ht="13.2" hidden="1" x14ac:dyDescent="0.25"/>
    <row r="853" ht="13.2" hidden="1" x14ac:dyDescent="0.25"/>
    <row r="854" ht="13.2" hidden="1" x14ac:dyDescent="0.25"/>
    <row r="855" ht="13.2" hidden="1" x14ac:dyDescent="0.25"/>
    <row r="856" ht="13.2" hidden="1" x14ac:dyDescent="0.25"/>
    <row r="857" ht="13.2" hidden="1" x14ac:dyDescent="0.25"/>
    <row r="858" ht="13.2" hidden="1" x14ac:dyDescent="0.25"/>
    <row r="859" ht="13.2" hidden="1" x14ac:dyDescent="0.25"/>
    <row r="860" ht="13.2" hidden="1" x14ac:dyDescent="0.25"/>
    <row r="861" ht="13.2" hidden="1" x14ac:dyDescent="0.25"/>
    <row r="862" ht="13.2" hidden="1" x14ac:dyDescent="0.25"/>
    <row r="863" ht="13.2" hidden="1" x14ac:dyDescent="0.25"/>
    <row r="864" ht="13.2" hidden="1" x14ac:dyDescent="0.25"/>
    <row r="865" ht="13.2" hidden="1" x14ac:dyDescent="0.25"/>
    <row r="866" ht="13.2" hidden="1" x14ac:dyDescent="0.25"/>
    <row r="867" ht="13.2" hidden="1" x14ac:dyDescent="0.25"/>
    <row r="868" ht="13.2" hidden="1" x14ac:dyDescent="0.25"/>
    <row r="869" ht="13.2" hidden="1" x14ac:dyDescent="0.25"/>
    <row r="870" ht="13.2" hidden="1" x14ac:dyDescent="0.25"/>
    <row r="871" ht="13.2" hidden="1" x14ac:dyDescent="0.25"/>
    <row r="872" ht="13.2" hidden="1" x14ac:dyDescent="0.25"/>
    <row r="873" ht="13.2" hidden="1" x14ac:dyDescent="0.25"/>
    <row r="874" ht="13.2" hidden="1" x14ac:dyDescent="0.25"/>
    <row r="875" ht="13.2" hidden="1" x14ac:dyDescent="0.25"/>
    <row r="876" ht="13.2" hidden="1" x14ac:dyDescent="0.25"/>
    <row r="877" ht="13.2" hidden="1" x14ac:dyDescent="0.25"/>
    <row r="878" ht="13.2" hidden="1" x14ac:dyDescent="0.25"/>
    <row r="879" ht="13.2" hidden="1" x14ac:dyDescent="0.25"/>
    <row r="880" ht="13.2" hidden="1" x14ac:dyDescent="0.25"/>
    <row r="881" ht="13.2" hidden="1" x14ac:dyDescent="0.25"/>
    <row r="882" ht="13.2" hidden="1" x14ac:dyDescent="0.25"/>
    <row r="883" ht="13.2" hidden="1" x14ac:dyDescent="0.25"/>
    <row r="884" ht="13.2" hidden="1" x14ac:dyDescent="0.25"/>
    <row r="885" ht="13.2" hidden="1" x14ac:dyDescent="0.25"/>
    <row r="886" ht="13.2" hidden="1" x14ac:dyDescent="0.25"/>
    <row r="887" ht="13.2" hidden="1" x14ac:dyDescent="0.25"/>
    <row r="888" ht="13.2" hidden="1" x14ac:dyDescent="0.25"/>
    <row r="889" ht="13.2" hidden="1" x14ac:dyDescent="0.25"/>
    <row r="890" ht="13.2" hidden="1" x14ac:dyDescent="0.25"/>
    <row r="891" ht="13.2" hidden="1" x14ac:dyDescent="0.25"/>
    <row r="892" ht="13.2" hidden="1" x14ac:dyDescent="0.25"/>
    <row r="893" ht="13.2" hidden="1" x14ac:dyDescent="0.25"/>
    <row r="894" ht="13.2" hidden="1" x14ac:dyDescent="0.25"/>
    <row r="895" ht="13.2" hidden="1" x14ac:dyDescent="0.25"/>
    <row r="896" ht="13.2" hidden="1" x14ac:dyDescent="0.25"/>
    <row r="897" ht="13.2" hidden="1" x14ac:dyDescent="0.25"/>
    <row r="898" ht="13.2" hidden="1" x14ac:dyDescent="0.25"/>
    <row r="899" ht="13.2" hidden="1" x14ac:dyDescent="0.25"/>
    <row r="900" ht="13.2" hidden="1" x14ac:dyDescent="0.25"/>
    <row r="901" ht="13.2" hidden="1" x14ac:dyDescent="0.25"/>
    <row r="902" ht="13.2" hidden="1" x14ac:dyDescent="0.25"/>
    <row r="903" ht="13.2" hidden="1" x14ac:dyDescent="0.25"/>
    <row r="904" ht="13.2" hidden="1" x14ac:dyDescent="0.25"/>
    <row r="905" ht="13.2" hidden="1" x14ac:dyDescent="0.25"/>
    <row r="906" ht="13.2" hidden="1" x14ac:dyDescent="0.25"/>
    <row r="907" ht="13.2" hidden="1" x14ac:dyDescent="0.25"/>
    <row r="908" ht="13.2" hidden="1" x14ac:dyDescent="0.25"/>
    <row r="909" ht="13.2" hidden="1" x14ac:dyDescent="0.25"/>
    <row r="910" ht="13.2" hidden="1" x14ac:dyDescent="0.25"/>
    <row r="911" ht="13.2" hidden="1" x14ac:dyDescent="0.25"/>
    <row r="912" ht="13.2" hidden="1" x14ac:dyDescent="0.25"/>
    <row r="913" ht="13.2" hidden="1" x14ac:dyDescent="0.25"/>
    <row r="914" ht="13.2" hidden="1" x14ac:dyDescent="0.25"/>
    <row r="915" ht="13.2" hidden="1" x14ac:dyDescent="0.25"/>
    <row r="916" ht="13.2" hidden="1" x14ac:dyDescent="0.25"/>
    <row r="917" ht="13.2" hidden="1" x14ac:dyDescent="0.25"/>
    <row r="918" ht="13.2" hidden="1" x14ac:dyDescent="0.25"/>
    <row r="919" ht="13.2" hidden="1" x14ac:dyDescent="0.25"/>
    <row r="920" ht="13.2" hidden="1" x14ac:dyDescent="0.25"/>
    <row r="921" ht="13.2" hidden="1" x14ac:dyDescent="0.25"/>
    <row r="922" ht="13.2" hidden="1" x14ac:dyDescent="0.25"/>
    <row r="923" ht="13.2" hidden="1" x14ac:dyDescent="0.25"/>
    <row r="924" ht="13.2" hidden="1" x14ac:dyDescent="0.25"/>
    <row r="925" ht="13.2" hidden="1" x14ac:dyDescent="0.25"/>
    <row r="926" ht="13.2" hidden="1" x14ac:dyDescent="0.25"/>
    <row r="927" ht="13.2" hidden="1" x14ac:dyDescent="0.25"/>
    <row r="928" ht="13.2" hidden="1" x14ac:dyDescent="0.25"/>
    <row r="929" ht="13.2" hidden="1" x14ac:dyDescent="0.25"/>
    <row r="930" ht="13.2" hidden="1" x14ac:dyDescent="0.25"/>
    <row r="931" ht="13.2" hidden="1" x14ac:dyDescent="0.25"/>
    <row r="932" ht="13.2" hidden="1" x14ac:dyDescent="0.25"/>
    <row r="933" ht="13.2" hidden="1" x14ac:dyDescent="0.25"/>
    <row r="934" ht="13.2" hidden="1" x14ac:dyDescent="0.25"/>
    <row r="935" ht="13.2" hidden="1" x14ac:dyDescent="0.25"/>
    <row r="936" ht="13.2" hidden="1" x14ac:dyDescent="0.25"/>
    <row r="937" ht="13.2" hidden="1" x14ac:dyDescent="0.25"/>
    <row r="938" ht="13.2" hidden="1" x14ac:dyDescent="0.25"/>
    <row r="939" ht="13.2" hidden="1" x14ac:dyDescent="0.25"/>
    <row r="940" ht="13.2" hidden="1" x14ac:dyDescent="0.25"/>
    <row r="941" ht="13.2" hidden="1" x14ac:dyDescent="0.25"/>
    <row r="942" ht="13.2" hidden="1" x14ac:dyDescent="0.25"/>
    <row r="943" ht="13.2" hidden="1" x14ac:dyDescent="0.25"/>
    <row r="944" ht="13.2" hidden="1" x14ac:dyDescent="0.25"/>
    <row r="945" ht="13.2" hidden="1" x14ac:dyDescent="0.25"/>
    <row r="946" ht="13.2" hidden="1" x14ac:dyDescent="0.25"/>
    <row r="947" ht="13.2" hidden="1" x14ac:dyDescent="0.25"/>
    <row r="948" ht="13.2" hidden="1" x14ac:dyDescent="0.25"/>
    <row r="949" ht="13.2" hidden="1" x14ac:dyDescent="0.25"/>
    <row r="950" ht="13.2" hidden="1" x14ac:dyDescent="0.25"/>
    <row r="951" ht="13.2" hidden="1" x14ac:dyDescent="0.25"/>
    <row r="952" ht="13.2" hidden="1" x14ac:dyDescent="0.25"/>
    <row r="953" ht="13.2" hidden="1" x14ac:dyDescent="0.25"/>
    <row r="954" ht="13.2" hidden="1" x14ac:dyDescent="0.25"/>
    <row r="955" ht="13.2" hidden="1" x14ac:dyDescent="0.25"/>
    <row r="956" ht="13.2" hidden="1" x14ac:dyDescent="0.25"/>
    <row r="957" ht="13.2" hidden="1" x14ac:dyDescent="0.25"/>
    <row r="958" ht="13.2" hidden="1" x14ac:dyDescent="0.25"/>
    <row r="959" ht="13.2" hidden="1" x14ac:dyDescent="0.25"/>
    <row r="960" ht="13.2" hidden="1" x14ac:dyDescent="0.25"/>
    <row r="961" ht="13.2" hidden="1" x14ac:dyDescent="0.25"/>
    <row r="962" ht="13.2" hidden="1" x14ac:dyDescent="0.25"/>
    <row r="963" ht="13.2" hidden="1" x14ac:dyDescent="0.25"/>
    <row r="964" ht="13.2" hidden="1" x14ac:dyDescent="0.25"/>
    <row r="965" ht="13.2" hidden="1" x14ac:dyDescent="0.25"/>
    <row r="966" ht="13.2" hidden="1" x14ac:dyDescent="0.25"/>
    <row r="967" ht="13.2" hidden="1" x14ac:dyDescent="0.25"/>
    <row r="968" ht="13.2" hidden="1" x14ac:dyDescent="0.25"/>
    <row r="969" ht="13.2" hidden="1" x14ac:dyDescent="0.25"/>
    <row r="970" ht="13.2" hidden="1" x14ac:dyDescent="0.25"/>
    <row r="971" ht="13.2" hidden="1" x14ac:dyDescent="0.25"/>
    <row r="972" ht="13.2" hidden="1" x14ac:dyDescent="0.25"/>
    <row r="973" ht="13.2" hidden="1" x14ac:dyDescent="0.25"/>
    <row r="974" ht="13.2" hidden="1" x14ac:dyDescent="0.25"/>
    <row r="975" ht="13.2" hidden="1" x14ac:dyDescent="0.25"/>
    <row r="976" ht="13.2" hidden="1" x14ac:dyDescent="0.25"/>
    <row r="977" ht="13.2" hidden="1" x14ac:dyDescent="0.25"/>
    <row r="978" ht="13.2" hidden="1" x14ac:dyDescent="0.25"/>
    <row r="979" ht="13.2" hidden="1" x14ac:dyDescent="0.25"/>
    <row r="980" ht="13.2" hidden="1" x14ac:dyDescent="0.25"/>
    <row r="981" ht="13.2" hidden="1" x14ac:dyDescent="0.25"/>
    <row r="982" ht="13.2" hidden="1" x14ac:dyDescent="0.25"/>
    <row r="983" ht="13.2" hidden="1" x14ac:dyDescent="0.25"/>
    <row r="984" ht="13.2" hidden="1" x14ac:dyDescent="0.25"/>
    <row r="985" ht="13.2" hidden="1" x14ac:dyDescent="0.25"/>
    <row r="986" ht="13.2" hidden="1" x14ac:dyDescent="0.25"/>
    <row r="987" ht="13.2" hidden="1" x14ac:dyDescent="0.25"/>
    <row r="988" ht="13.2" hidden="1" x14ac:dyDescent="0.25"/>
    <row r="989" ht="13.2" hidden="1" x14ac:dyDescent="0.25"/>
    <row r="990" ht="13.2" hidden="1" x14ac:dyDescent="0.25"/>
    <row r="991" ht="13.2" hidden="1" x14ac:dyDescent="0.25"/>
    <row r="992" ht="13.2" hidden="1" x14ac:dyDescent="0.25"/>
    <row r="993" ht="13.2" hidden="1" x14ac:dyDescent="0.25"/>
    <row r="994" ht="13.2" hidden="1" x14ac:dyDescent="0.25"/>
    <row r="995" ht="13.2" hidden="1" x14ac:dyDescent="0.25"/>
    <row r="996" ht="13.2" hidden="1" x14ac:dyDescent="0.25"/>
    <row r="997" ht="13.2" hidden="1" x14ac:dyDescent="0.25"/>
    <row r="998" ht="13.2" hidden="1" x14ac:dyDescent="0.25"/>
    <row r="999" ht="13.2" hidden="1" x14ac:dyDescent="0.25"/>
    <row r="1000" ht="13.2" hidden="1" x14ac:dyDescent="0.25"/>
    <row r="1001" ht="13.2" hidden="1" x14ac:dyDescent="0.25"/>
  </sheetData>
  <autoFilter ref="A2:C1001" xr:uid="{00000000-0009-0000-0000-000001000000}">
    <filterColumn colId="1">
      <filters>
        <filter val="2.905"/>
        <filter val="3.083"/>
        <filter val="3.254"/>
        <filter val="3.303"/>
        <filter val="3.355"/>
        <filter val="3.408"/>
        <filter val="3.462"/>
        <filter val="3.495"/>
        <filter val="3.582"/>
        <filter val="3.587"/>
        <filter val="3.59"/>
        <filter val="3.632"/>
        <filter val="3.692"/>
        <filter val="3.774"/>
        <filter val="3.795"/>
        <filter val="3.808"/>
        <filter val="3.964"/>
        <filter val="3.999"/>
        <filter val="4.103"/>
        <filter val="4.139"/>
        <filter val="4.141"/>
        <filter val="4.161"/>
        <filter val="4.166"/>
        <filter val="4.19"/>
        <filter val="4.245"/>
        <filter val="4.301"/>
        <filter val="4.308"/>
        <filter val="4.321"/>
        <filter val="4.34"/>
        <filter val="4.35"/>
        <filter val="4.356"/>
        <filter val="4.377"/>
        <filter val="4.41"/>
        <filter val="4.417"/>
        <filter val="4.419"/>
        <filter val="4.424"/>
        <filter val="4.433"/>
        <filter val="4.441"/>
        <filter val="4.447"/>
        <filter val="4.456"/>
        <filter val="4.471"/>
        <filter val="4.5"/>
        <filter val="4.559"/>
        <filter val="4.571"/>
        <filter val="4.586"/>
        <filter val="4.592"/>
        <filter val="4.623"/>
        <filter val="4.631"/>
        <filter val="4.657"/>
        <filter val="4.671"/>
        <filter val="4.707"/>
        <filter val="4.724"/>
        <filter val="4.743"/>
        <filter val="4.758"/>
        <filter val="4.806"/>
        <filter val="4.88"/>
        <filter val="4.933"/>
        <filter val="4.975"/>
        <filter val="4.982"/>
        <filter val="5.082"/>
        <filter val="5.093"/>
        <filter val="5.103"/>
        <filter val="5.125"/>
        <filter val="5.129"/>
        <filter val="5.131"/>
        <filter val="5.155"/>
        <filter val="5.161"/>
        <filter val="5.185"/>
        <filter val="5.199"/>
        <filter val="5.201"/>
        <filter val="5.246"/>
        <filter val="5.254"/>
        <filter val="5.295"/>
        <filter val="5.302"/>
        <filter val="5.321"/>
        <filter val="5.347"/>
        <filter val="5.358"/>
        <filter val="5.398"/>
        <filter val="5.41"/>
        <filter val="5.43"/>
        <filter val="5.472"/>
        <filter val="5.483"/>
        <filter val="5.504"/>
        <filter val="5.524"/>
        <filter val="5.566"/>
        <filter val="5.62"/>
        <filter val="5.636"/>
        <filter val="5.64"/>
        <filter val="5.662"/>
        <filter val="5.663"/>
        <filter val="5.681"/>
        <filter val="5.739"/>
        <filter val="5.752"/>
        <filter val="5.762"/>
        <filter val="5.79"/>
        <filter val="5.81"/>
        <filter val="5.835"/>
        <filter val="5.875"/>
        <filter val="5.89"/>
        <filter val="5.891"/>
        <filter val="5.915"/>
        <filter val="5.933"/>
        <filter val="5.945"/>
        <filter val="5.948"/>
        <filter val="5.952"/>
        <filter val="5.956"/>
        <filter val="5.973"/>
        <filter val="6"/>
        <filter val="6.072"/>
        <filter val="6.083"/>
        <filter val="6.096"/>
        <filter val="6.105"/>
        <filter val="6.123"/>
        <filter val="6.141"/>
        <filter val="6.167"/>
        <filter val="6.173"/>
        <filter val="6.192"/>
        <filter val="6.26"/>
        <filter val="6.31"/>
        <filter val="6.322"/>
        <filter val="6.343"/>
        <filter val="6.371"/>
        <filter val="6.374"/>
        <filter val="6.379"/>
        <filter val="6.382"/>
        <filter val="6.388"/>
        <filter val="6.419"/>
        <filter val="6.43"/>
        <filter val="6.441"/>
        <filter val="6.476"/>
        <filter val="6.488"/>
        <filter val="6.489"/>
        <filter val="6.627"/>
        <filter val="6.711"/>
        <filter val="6.774"/>
        <filter val="6.814"/>
        <filter val="6.886"/>
        <filter val="6.91"/>
        <filter val="6.927"/>
        <filter val="6.965"/>
        <filter val="6.977"/>
        <filter val="7.072"/>
        <filter val="7.139"/>
        <filter val="7.19"/>
        <filter val="7.272"/>
        <filter val="7.314"/>
        <filter val="7.324"/>
        <filter val="7.328"/>
        <filter val="7.441"/>
        <filter val="7.487"/>
        <filter val="7.495"/>
        <filter val="7.555"/>
        <filter val="7.594"/>
        <filter val="7.632"/>
      </filters>
    </filterColumn>
    <filterColumn colId="2">
      <filters>
        <filter val="2.853"/>
        <filter val="3.083"/>
        <filter val="3.203"/>
        <filter val="3.231"/>
        <filter val="3.334"/>
        <filter val="3.38"/>
        <filter val="3.41"/>
        <filter val="3.462"/>
        <filter val="3.488"/>
        <filter val="3.597"/>
        <filter val="3.663"/>
        <filter val="3.775"/>
        <filter val="3.802"/>
        <filter val="3.933"/>
        <filter val="3.973"/>
        <filter val="3.975"/>
        <filter val="4.015"/>
        <filter val="4.085"/>
        <filter val="4.107"/>
        <filter val="4.166"/>
        <filter val="4.189"/>
        <filter val="4.212"/>
        <filter val="4.286"/>
        <filter val="4.332"/>
        <filter val="4.35"/>
        <filter val="4.36"/>
        <filter val="4.366"/>
        <filter val="4.374"/>
        <filter val="4.39"/>
        <filter val="4.418"/>
        <filter val="4.437"/>
        <filter val="4.456"/>
        <filter val="4.461"/>
        <filter val="4.466"/>
        <filter val="4.49"/>
        <filter val="4.509"/>
        <filter val="4.516"/>
        <filter val="4.519"/>
        <filter val="4.534"/>
        <filter val="4.548"/>
        <filter val="4.559"/>
        <filter val="4.587"/>
        <filter val="4.628"/>
        <filter val="4.639"/>
        <filter val="4.668"/>
        <filter val="4.681"/>
        <filter val="4.696"/>
        <filter val="4.7"/>
        <filter val="4.707"/>
        <filter val="4.719"/>
        <filter val="4.722"/>
        <filter val="4.796"/>
        <filter val="4.799"/>
        <filter val="4.812"/>
        <filter val="4.883"/>
        <filter val="4.906"/>
        <filter val="4.913"/>
        <filter val="4.944"/>
        <filter val="4.996"/>
        <filter val="5.011"/>
        <filter val="5.044"/>
        <filter val="5.082"/>
        <filter val="5.175"/>
        <filter val="5.191"/>
        <filter val="5.192"/>
        <filter val="5.197"/>
        <filter val="5.208"/>
        <filter val="5.211"/>
        <filter val="5.247"/>
        <filter val="5.261"/>
        <filter val="5.265"/>
        <filter val="5.274"/>
        <filter val="5.285"/>
        <filter val="5.287"/>
        <filter val="5.323"/>
        <filter val="5.339"/>
        <filter val="5.373"/>
        <filter val="5.386"/>
        <filter val="5.425"/>
        <filter val="5.43"/>
        <filter val="5.432"/>
        <filter val="5.467"/>
        <filter val="5.523"/>
        <filter val="5.525"/>
        <filter val="5.529"/>
        <filter val="5.603"/>
        <filter val="5.631"/>
        <filter val="5.648"/>
        <filter val="5.653"/>
        <filter val="5.693"/>
        <filter val="5.697"/>
        <filter val="5.718"/>
        <filter val="5.743"/>
        <filter val="5.758"/>
        <filter val="5.779"/>
        <filter val="5.809"/>
        <filter val="5.86"/>
        <filter val="5.886"/>
        <filter val="5.888"/>
        <filter val="5.89"/>
        <filter val="5.893"/>
        <filter val="5.895"/>
        <filter val="5.94"/>
        <filter val="6.008"/>
        <filter val="6.021"/>
        <filter val="6.028"/>
        <filter val="6.046"/>
        <filter val="6.07"/>
        <filter val="6.086"/>
        <filter val="6.1"/>
        <filter val="6.105"/>
        <filter val="6.118"/>
        <filter val="6.125"/>
        <filter val="6.149"/>
        <filter val="6.174"/>
        <filter val="6.182"/>
        <filter val="6.192"/>
        <filter val="6.198"/>
        <filter val="6.199"/>
        <filter val="6.223"/>
        <filter val="6.253"/>
        <filter val="6.262"/>
        <filter val="6.293"/>
        <filter val="6.3"/>
        <filter val="6.321"/>
        <filter val="6.354"/>
        <filter val="6.374"/>
        <filter val="6.375"/>
        <filter val="6.436"/>
        <filter val="6.444"/>
        <filter val="6.446"/>
        <filter val="6.592"/>
        <filter val="6.595"/>
        <filter val="6.726"/>
        <filter val="6.825"/>
        <filter val="6.852"/>
        <filter val="6.892"/>
        <filter val="6.923"/>
        <filter val="6.985"/>
        <filter val="7.021"/>
        <filter val="7.054"/>
        <filter val="7.09"/>
        <filter val="7.139"/>
        <filter val="7.167"/>
        <filter val="7.228"/>
        <filter val="7.246"/>
        <filter val="7.278"/>
        <filter val="7.307"/>
        <filter val="7.343"/>
        <filter val="7.48"/>
        <filter val="7.488"/>
        <filter val="7.494"/>
        <filter val="7.554"/>
        <filter val="7.6"/>
        <filter val="7.769"/>
      </filters>
    </filterColumn>
  </autoFilter>
  <mergeCells count="8">
    <mergeCell ref="J1:J2"/>
    <mergeCell ref="K1:K2"/>
    <mergeCell ref="L1:L2"/>
    <mergeCell ref="E1:E2"/>
    <mergeCell ref="F1:F2"/>
    <mergeCell ref="G1:G2"/>
    <mergeCell ref="H1:H2"/>
    <mergeCell ref="I1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53"/>
  <sheetViews>
    <sheetView workbookViewId="0"/>
  </sheetViews>
  <sheetFormatPr defaultColWidth="12.6640625" defaultRowHeight="15" customHeight="1" x14ac:dyDescent="0.25"/>
  <sheetData>
    <row r="1" spans="1:12" x14ac:dyDescent="0.25">
      <c r="A1" s="1" t="s">
        <v>1</v>
      </c>
      <c r="B1" s="1">
        <v>2018</v>
      </c>
      <c r="C1" s="1">
        <v>2019</v>
      </c>
      <c r="E1" s="22" t="s">
        <v>188</v>
      </c>
      <c r="F1" s="23"/>
      <c r="G1" s="23"/>
      <c r="H1" s="23"/>
      <c r="I1" s="23"/>
    </row>
    <row r="2" spans="1:12" x14ac:dyDescent="0.25">
      <c r="A2" s="1" t="s">
        <v>159</v>
      </c>
      <c r="B2" s="1">
        <v>3.6320000000000001</v>
      </c>
      <c r="C2" s="1">
        <v>3.2029999999999998</v>
      </c>
      <c r="E2" s="17" t="s">
        <v>170</v>
      </c>
      <c r="F2" s="17" t="s">
        <v>171</v>
      </c>
      <c r="G2" s="17" t="s">
        <v>172</v>
      </c>
      <c r="H2" s="17" t="s">
        <v>173</v>
      </c>
      <c r="I2" s="17" t="s">
        <v>174</v>
      </c>
      <c r="J2" s="1" t="s">
        <v>175</v>
      </c>
      <c r="K2" s="1" t="s">
        <v>189</v>
      </c>
      <c r="L2" s="1" t="s">
        <v>190</v>
      </c>
    </row>
    <row r="3" spans="1:12" x14ac:dyDescent="0.25">
      <c r="A3" s="1" t="s">
        <v>122</v>
      </c>
      <c r="B3" s="1">
        <v>4.5860000000000003</v>
      </c>
      <c r="C3" s="1">
        <v>4.7190000000000003</v>
      </c>
      <c r="E3" s="18"/>
      <c r="F3" s="18"/>
      <c r="G3" s="18"/>
      <c r="H3" s="18"/>
      <c r="I3" s="18"/>
      <c r="J3" s="1">
        <f>AVERAGE(C2:C153)</f>
        <v>5.4311315789473706</v>
      </c>
      <c r="K3" s="1">
        <f>STDEV(C2:C153)</f>
        <v>1.1148191768810869</v>
      </c>
      <c r="L3" s="1">
        <f>NORMDIST(B2:B153,J3,K3,FALSE)</f>
        <v>0.26847973949085779</v>
      </c>
    </row>
    <row r="4" spans="1:12" x14ac:dyDescent="0.25">
      <c r="A4" s="1" t="s">
        <v>96</v>
      </c>
      <c r="B4" s="1">
        <v>5.2949999999999999</v>
      </c>
      <c r="C4" s="1">
        <v>5.2110000000000003</v>
      </c>
      <c r="E4" s="2" t="s">
        <v>178</v>
      </c>
      <c r="F4" s="3">
        <f>COUNTIFS(B$2:B$153,"&gt;3,1",B$2:B$153,"&lt;3,6")</f>
        <v>0</v>
      </c>
      <c r="G4" s="2">
        <f>F4</f>
        <v>0</v>
      </c>
      <c r="H4" s="4">
        <f t="shared" ref="H4:H13" si="0">F4/150</f>
        <v>0</v>
      </c>
      <c r="I4" s="4">
        <f>H4</f>
        <v>0</v>
      </c>
    </row>
    <row r="5" spans="1:12" x14ac:dyDescent="0.25">
      <c r="A5" s="1" t="s">
        <v>40</v>
      </c>
      <c r="B5" s="1">
        <v>6.3879999999999999</v>
      </c>
      <c r="C5" s="1">
        <v>6.0860000000000003</v>
      </c>
      <c r="E5" s="2" t="s">
        <v>179</v>
      </c>
      <c r="F5" s="3">
        <f>COUNTIFS(B$2:B$153,"&gt;3,6",B$2:B$153,"&lt;4,1")</f>
        <v>0</v>
      </c>
      <c r="G5" s="2">
        <f t="shared" ref="G5:G13" si="1">F5+G4</f>
        <v>0</v>
      </c>
      <c r="H5" s="4">
        <f t="shared" si="0"/>
        <v>0</v>
      </c>
      <c r="I5" s="4">
        <f t="shared" ref="I5:I13" si="2">I4+H5</f>
        <v>0</v>
      </c>
    </row>
    <row r="6" spans="1:12" x14ac:dyDescent="0.25">
      <c r="A6" s="1" t="s">
        <v>131</v>
      </c>
      <c r="B6" s="1">
        <v>4.3209999999999997</v>
      </c>
      <c r="C6" s="1">
        <v>4.5590000000000002</v>
      </c>
      <c r="E6" s="2" t="s">
        <v>180</v>
      </c>
      <c r="F6" s="3">
        <f>COUNTIFS(B$2:B$153,"&gt;4,1",B$2:B$153,"&lt;4,6")</f>
        <v>0</v>
      </c>
      <c r="G6" s="2">
        <f t="shared" si="1"/>
        <v>0</v>
      </c>
      <c r="H6" s="4">
        <f t="shared" si="0"/>
        <v>0</v>
      </c>
      <c r="I6" s="4">
        <f t="shared" si="2"/>
        <v>0</v>
      </c>
    </row>
    <row r="7" spans="1:12" x14ac:dyDescent="0.25">
      <c r="A7" s="1" t="s">
        <v>19</v>
      </c>
      <c r="B7" s="1">
        <v>7.2720000000000002</v>
      </c>
      <c r="C7" s="1">
        <v>7.2279999999999998</v>
      </c>
      <c r="E7" s="2" t="s">
        <v>181</v>
      </c>
      <c r="F7" s="3">
        <f>COUNTIFS(B$2:B$153,"&gt;4,6",B$2:B$153,"&lt;5,1")</f>
        <v>0</v>
      </c>
      <c r="G7" s="2">
        <f t="shared" si="1"/>
        <v>0</v>
      </c>
      <c r="H7" s="4">
        <f t="shared" si="0"/>
        <v>0</v>
      </c>
      <c r="I7" s="4">
        <f t="shared" si="2"/>
        <v>0</v>
      </c>
    </row>
    <row r="8" spans="1:12" x14ac:dyDescent="0.25">
      <c r="A8" s="1" t="s">
        <v>20</v>
      </c>
      <c r="B8" s="1">
        <v>7.1390000000000002</v>
      </c>
      <c r="C8" s="1">
        <v>7.2460000000000004</v>
      </c>
      <c r="E8" s="2" t="s">
        <v>182</v>
      </c>
      <c r="F8" s="3">
        <f>COUNTIFS(B$2:B$153,"&gt;5,1",B$2:B$153,"&lt;5,6")</f>
        <v>0</v>
      </c>
      <c r="G8" s="2">
        <f t="shared" si="1"/>
        <v>0</v>
      </c>
      <c r="H8" s="4">
        <f t="shared" si="0"/>
        <v>0</v>
      </c>
      <c r="I8" s="4">
        <f t="shared" si="2"/>
        <v>0</v>
      </c>
    </row>
    <row r="9" spans="1:12" x14ac:dyDescent="0.25">
      <c r="A9" s="1" t="s">
        <v>102</v>
      </c>
      <c r="B9" s="1">
        <v>5.2009999999999996</v>
      </c>
      <c r="C9" s="1">
        <v>5.2080000000000002</v>
      </c>
      <c r="E9" s="2" t="s">
        <v>183</v>
      </c>
      <c r="F9" s="3">
        <f>COUNTIFS(B$2:B$153,"&gt;5,6",B$2:B$153,"&lt;6,1")</f>
        <v>0</v>
      </c>
      <c r="G9" s="2">
        <f t="shared" si="1"/>
        <v>0</v>
      </c>
      <c r="H9" s="4">
        <f t="shared" si="0"/>
        <v>0</v>
      </c>
      <c r="I9" s="4">
        <f t="shared" si="2"/>
        <v>0</v>
      </c>
    </row>
    <row r="10" spans="1:12" x14ac:dyDescent="0.25">
      <c r="A10" s="1" t="s">
        <v>48</v>
      </c>
      <c r="B10" s="1">
        <v>6.1050000000000004</v>
      </c>
      <c r="C10" s="1">
        <v>6.1989999999999998</v>
      </c>
      <c r="E10" s="2" t="s">
        <v>184</v>
      </c>
      <c r="F10" s="3">
        <f>COUNTIFS(B$2:B$153,"&gt;6,1",B$2:B$153,"&lt;6,6")</f>
        <v>0</v>
      </c>
      <c r="G10" s="2">
        <f t="shared" si="1"/>
        <v>0</v>
      </c>
      <c r="H10" s="4">
        <f t="shared" si="0"/>
        <v>0</v>
      </c>
      <c r="I10" s="4">
        <f t="shared" si="2"/>
        <v>0</v>
      </c>
    </row>
    <row r="11" spans="1:12" x14ac:dyDescent="0.25">
      <c r="A11" s="1" t="s">
        <v>129</v>
      </c>
      <c r="B11" s="1">
        <v>4.5</v>
      </c>
      <c r="C11" s="1">
        <v>4.4560000000000004</v>
      </c>
      <c r="E11" s="2" t="s">
        <v>185</v>
      </c>
      <c r="F11" s="3">
        <f>COUNTIFS(B$2:B$153,"&gt;6,6",B$2:B$153,"&lt;7,1")</f>
        <v>0</v>
      </c>
      <c r="G11" s="2">
        <f t="shared" si="1"/>
        <v>0</v>
      </c>
      <c r="H11" s="4">
        <f t="shared" si="0"/>
        <v>0</v>
      </c>
      <c r="I11" s="4">
        <f t="shared" si="2"/>
        <v>0</v>
      </c>
    </row>
    <row r="12" spans="1:12" x14ac:dyDescent="0.25">
      <c r="A12" s="1" t="s">
        <v>85</v>
      </c>
      <c r="B12" s="1">
        <v>5.4829999999999997</v>
      </c>
      <c r="C12" s="1">
        <v>5.3230000000000004</v>
      </c>
      <c r="E12" s="2" t="s">
        <v>186</v>
      </c>
      <c r="F12" s="3">
        <f>COUNTIFS(B$2:B$153,"&gt;7,1",B$2:B$153,"&lt;7,6")</f>
        <v>0</v>
      </c>
      <c r="G12" s="2">
        <f t="shared" si="1"/>
        <v>0</v>
      </c>
      <c r="H12" s="4">
        <f t="shared" si="0"/>
        <v>0</v>
      </c>
      <c r="I12" s="4">
        <f t="shared" si="2"/>
        <v>0</v>
      </c>
    </row>
    <row r="13" spans="1:12" x14ac:dyDescent="0.25">
      <c r="A13" s="1" t="s">
        <v>27</v>
      </c>
      <c r="B13" s="1">
        <v>6.9269999999999996</v>
      </c>
      <c r="C13" s="1">
        <v>6.923</v>
      </c>
      <c r="E13" s="2" t="s">
        <v>187</v>
      </c>
      <c r="F13" s="3">
        <f>COUNTIFS(B$2:B$153,"&gt;7,6",B$2:B$153,"&lt;8,1")</f>
        <v>0</v>
      </c>
      <c r="G13" s="2">
        <f t="shared" si="1"/>
        <v>0</v>
      </c>
      <c r="H13" s="4">
        <f t="shared" si="0"/>
        <v>0</v>
      </c>
      <c r="I13" s="4">
        <f t="shared" si="2"/>
        <v>0</v>
      </c>
    </row>
    <row r="14" spans="1:12" x14ac:dyDescent="0.25">
      <c r="A14" s="1" t="s">
        <v>114</v>
      </c>
      <c r="B14" s="1">
        <v>4.141</v>
      </c>
      <c r="C14" s="1">
        <v>4.883</v>
      </c>
    </row>
    <row r="15" spans="1:12" x14ac:dyDescent="0.25">
      <c r="A15" s="1" t="s">
        <v>107</v>
      </c>
      <c r="B15" s="1">
        <v>5.0819999999999999</v>
      </c>
      <c r="C15" s="1">
        <v>5.0819999999999999</v>
      </c>
      <c r="E15" s="22" t="s">
        <v>191</v>
      </c>
      <c r="F15" s="23"/>
      <c r="G15" s="23"/>
      <c r="H15" s="23"/>
      <c r="I15" s="23"/>
    </row>
    <row r="16" spans="1:12" x14ac:dyDescent="0.25">
      <c r="A16" s="1" t="s">
        <v>74</v>
      </c>
      <c r="B16" s="1">
        <v>5.7519999999999998</v>
      </c>
      <c r="C16" s="1">
        <v>5.7789999999999999</v>
      </c>
      <c r="E16" s="17" t="s">
        <v>170</v>
      </c>
      <c r="F16" s="17" t="s">
        <v>171</v>
      </c>
      <c r="G16" s="17" t="s">
        <v>172</v>
      </c>
      <c r="H16" s="17" t="s">
        <v>173</v>
      </c>
      <c r="I16" s="17" t="s">
        <v>174</v>
      </c>
      <c r="J16" s="1" t="s">
        <v>175</v>
      </c>
      <c r="K16" s="1" t="s">
        <v>189</v>
      </c>
      <c r="L16" s="1" t="s">
        <v>190</v>
      </c>
    </row>
    <row r="17" spans="1:12" x14ac:dyDescent="0.25">
      <c r="A17" s="1" t="s">
        <v>92</v>
      </c>
      <c r="B17" s="1">
        <v>5.1289999999999996</v>
      </c>
      <c r="C17" s="1">
        <v>5.3860000000000001</v>
      </c>
      <c r="E17" s="18"/>
      <c r="F17" s="18"/>
      <c r="G17" s="18"/>
      <c r="H17" s="18"/>
      <c r="I17" s="18"/>
      <c r="J17" s="1">
        <f>AVERAGE(B2:B153)</f>
        <v>5.3918947368421053</v>
      </c>
      <c r="K17" s="1">
        <f>STDEV(B2:B153)</f>
        <v>1.1211969075066901</v>
      </c>
      <c r="L17" s="8">
        <f>NORMDIST(C2:C153,J17,K17,FALSE)</f>
        <v>0.35581329563360353</v>
      </c>
    </row>
    <row r="18" spans="1:12" x14ac:dyDescent="0.25">
      <c r="A18" s="1" t="s">
        <v>161</v>
      </c>
      <c r="B18" s="1">
        <v>3.59</v>
      </c>
      <c r="C18" s="1">
        <v>3.488</v>
      </c>
      <c r="E18" s="2" t="s">
        <v>178</v>
      </c>
      <c r="F18" s="3">
        <f>COUNTIFS(C$2:C$153,"&gt;3,1",C$2:C$153,"&lt;3,6")</f>
        <v>0</v>
      </c>
      <c r="G18" s="2">
        <f>F18</f>
        <v>0</v>
      </c>
      <c r="H18" s="4">
        <f t="shared" ref="H18:H27" si="3">F18/148</f>
        <v>0</v>
      </c>
      <c r="I18" s="4">
        <f>H18</f>
        <v>0</v>
      </c>
    </row>
    <row r="19" spans="1:12" x14ac:dyDescent="0.25">
      <c r="A19" s="1" t="s">
        <v>38</v>
      </c>
      <c r="B19" s="1">
        <v>6.4189999999999996</v>
      </c>
      <c r="C19" s="1">
        <v>6.3</v>
      </c>
      <c r="E19" s="2" t="s">
        <v>179</v>
      </c>
      <c r="F19" s="3">
        <f>COUNTIFS(C$2:C$153,"&gt;3,6",C$2:C$153,"&lt;4,1")</f>
        <v>0</v>
      </c>
      <c r="G19" s="2">
        <f t="shared" ref="G19:G27" si="4">F19+G18</f>
        <v>0</v>
      </c>
      <c r="H19" s="4">
        <f t="shared" si="3"/>
        <v>0</v>
      </c>
      <c r="I19" s="4">
        <f t="shared" ref="I19:I27" si="5">I18+H19</f>
        <v>0</v>
      </c>
    </row>
    <row r="20" spans="1:12" x14ac:dyDescent="0.25">
      <c r="A20" s="1" t="s">
        <v>109</v>
      </c>
      <c r="B20" s="1">
        <v>4.9329999999999998</v>
      </c>
      <c r="C20" s="1">
        <v>5.0110000000000001</v>
      </c>
      <c r="E20" s="2" t="s">
        <v>180</v>
      </c>
      <c r="F20" s="3">
        <f>COUNTIFS(C$2:C$153,"&gt;4,1",C$2:C$153,"&lt;4,6")</f>
        <v>0</v>
      </c>
      <c r="G20" s="2">
        <f t="shared" si="4"/>
        <v>0</v>
      </c>
      <c r="H20" s="4">
        <f t="shared" si="3"/>
        <v>0</v>
      </c>
      <c r="I20" s="4">
        <f t="shared" si="5"/>
        <v>0</v>
      </c>
    </row>
    <row r="21" spans="1:12" x14ac:dyDescent="0.25">
      <c r="A21" s="1" t="s">
        <v>130</v>
      </c>
      <c r="B21" s="1">
        <v>4.4240000000000004</v>
      </c>
      <c r="C21" s="1">
        <v>4.5869999999999997</v>
      </c>
      <c r="E21" s="2" t="s">
        <v>181</v>
      </c>
      <c r="F21" s="3">
        <f>COUNTIFS(C$2:C$153,"&gt;4,6",C$2:C$153,"&lt;5,1")</f>
        <v>0</v>
      </c>
      <c r="G21" s="2">
        <f t="shared" si="4"/>
        <v>0</v>
      </c>
      <c r="H21" s="4">
        <f t="shared" si="3"/>
        <v>0</v>
      </c>
      <c r="I21" s="4">
        <f t="shared" si="5"/>
        <v>0</v>
      </c>
    </row>
    <row r="22" spans="1:12" x14ac:dyDescent="0.25">
      <c r="A22" s="1" t="s">
        <v>160</v>
      </c>
      <c r="B22" s="1">
        <v>2.9049999999999998</v>
      </c>
      <c r="C22" s="1">
        <v>3.7749999999999999</v>
      </c>
      <c r="E22" s="2" t="s">
        <v>182</v>
      </c>
      <c r="F22" s="3">
        <f>COUNTIFS(C$2:C$153,"&gt;5,1",C$2:C$153,"&lt;5,6")</f>
        <v>0</v>
      </c>
      <c r="G22" s="2">
        <f t="shared" si="4"/>
        <v>0</v>
      </c>
      <c r="H22" s="4">
        <f t="shared" si="3"/>
        <v>0</v>
      </c>
      <c r="I22" s="4">
        <f t="shared" si="5"/>
        <v>0</v>
      </c>
    </row>
    <row r="23" spans="1:12" x14ac:dyDescent="0.25">
      <c r="A23" s="1" t="s">
        <v>123</v>
      </c>
      <c r="B23" s="1">
        <v>4.4329999999999998</v>
      </c>
      <c r="C23" s="1">
        <v>4.7</v>
      </c>
      <c r="E23" s="2" t="s">
        <v>183</v>
      </c>
      <c r="F23" s="3">
        <f>COUNTIFS(C$2:C$153,"&gt;5,6",C$2:C$153,"&lt;6,1")</f>
        <v>0</v>
      </c>
      <c r="G23" s="2">
        <f t="shared" si="4"/>
        <v>0</v>
      </c>
      <c r="H23" s="4">
        <f t="shared" si="3"/>
        <v>0</v>
      </c>
      <c r="I23" s="4">
        <f t="shared" si="5"/>
        <v>0</v>
      </c>
    </row>
    <row r="24" spans="1:12" x14ac:dyDescent="0.25">
      <c r="A24" s="1" t="s">
        <v>108</v>
      </c>
      <c r="B24" s="1">
        <v>4.9749999999999996</v>
      </c>
      <c r="C24" s="1">
        <v>5.0439999999999996</v>
      </c>
      <c r="E24" s="2" t="s">
        <v>184</v>
      </c>
      <c r="F24" s="3">
        <f>COUNTIFS(C$2:C$153,"&gt;6,1",C$2:C$153,"&lt;6,6")</f>
        <v>0</v>
      </c>
      <c r="G24" s="2">
        <f t="shared" si="4"/>
        <v>0</v>
      </c>
      <c r="H24" s="4">
        <f t="shared" si="3"/>
        <v>0</v>
      </c>
      <c r="I24" s="4">
        <f t="shared" si="5"/>
        <v>0</v>
      </c>
    </row>
    <row r="25" spans="1:12" x14ac:dyDescent="0.25">
      <c r="A25" s="1" t="s">
        <v>16</v>
      </c>
      <c r="B25" s="1">
        <v>7.3280000000000003</v>
      </c>
      <c r="C25" s="1">
        <v>7.2779999999999996</v>
      </c>
      <c r="E25" s="2" t="s">
        <v>185</v>
      </c>
      <c r="F25" s="3">
        <f>COUNTIFS(C$2:C$153,"&gt;6,6",C$2:C$153,"&lt;7,1")</f>
        <v>0</v>
      </c>
      <c r="G25" s="2">
        <f t="shared" si="4"/>
        <v>0</v>
      </c>
      <c r="H25" s="4">
        <f t="shared" si="3"/>
        <v>0</v>
      </c>
      <c r="I25" s="4">
        <f t="shared" si="5"/>
        <v>0</v>
      </c>
    </row>
    <row r="26" spans="1:12" x14ac:dyDescent="0.25">
      <c r="A26" s="1" t="s">
        <v>169</v>
      </c>
      <c r="B26" s="1">
        <v>3.0830000000000002</v>
      </c>
      <c r="C26" s="1">
        <v>3.0830000000000002</v>
      </c>
      <c r="E26" s="2" t="s">
        <v>186</v>
      </c>
      <c r="F26" s="3">
        <f>COUNTIFS(C$2:C$153,"&gt;7,1",C$2:C$153,"&lt;7,6")</f>
        <v>0</v>
      </c>
      <c r="G26" s="2">
        <f t="shared" si="4"/>
        <v>0</v>
      </c>
      <c r="H26" s="4">
        <f t="shared" si="3"/>
        <v>0</v>
      </c>
      <c r="I26" s="4">
        <f t="shared" si="5"/>
        <v>0</v>
      </c>
    </row>
    <row r="27" spans="1:12" x14ac:dyDescent="0.25">
      <c r="A27" s="1" t="s">
        <v>146</v>
      </c>
      <c r="B27" s="1">
        <v>4.3010000000000002</v>
      </c>
      <c r="C27" s="1">
        <v>4.3499999999999996</v>
      </c>
      <c r="E27" s="2" t="s">
        <v>187</v>
      </c>
      <c r="F27" s="3">
        <f>COUNTIFS(C$2:C$153,"&gt;7,6",C$2:C$153,"&lt;8,1")</f>
        <v>0</v>
      </c>
      <c r="G27" s="2">
        <f t="shared" si="4"/>
        <v>0</v>
      </c>
      <c r="H27" s="4">
        <f t="shared" si="3"/>
        <v>0</v>
      </c>
      <c r="I27" s="4">
        <f t="shared" si="5"/>
        <v>0</v>
      </c>
    </row>
    <row r="28" spans="1:12" x14ac:dyDescent="0.25">
      <c r="A28" s="1" t="s">
        <v>34</v>
      </c>
      <c r="B28" s="1">
        <v>6.476</v>
      </c>
      <c r="C28" s="1">
        <v>6.444</v>
      </c>
    </row>
    <row r="29" spans="1:12" x14ac:dyDescent="0.25">
      <c r="A29" s="1" t="s">
        <v>100</v>
      </c>
      <c r="B29" s="1">
        <v>5.2460000000000004</v>
      </c>
      <c r="C29" s="1">
        <v>5.1909999999999998</v>
      </c>
    </row>
    <row r="30" spans="1:12" x14ac:dyDescent="0.25">
      <c r="A30" s="1" t="s">
        <v>49</v>
      </c>
      <c r="B30" s="1">
        <v>6.26</v>
      </c>
      <c r="C30" s="1">
        <v>6.125</v>
      </c>
    </row>
    <row r="31" spans="1:12" x14ac:dyDescent="0.25">
      <c r="A31" s="1" t="s">
        <v>116</v>
      </c>
      <c r="B31" s="1">
        <v>4.5590000000000002</v>
      </c>
      <c r="C31" s="1">
        <v>4.8120000000000003</v>
      </c>
    </row>
    <row r="32" spans="1:12" x14ac:dyDescent="0.25">
      <c r="A32" s="1" t="s">
        <v>143</v>
      </c>
      <c r="B32" s="1">
        <v>4.2450000000000001</v>
      </c>
      <c r="C32" s="1">
        <v>4.4180000000000001</v>
      </c>
    </row>
    <row r="33" spans="1:3" x14ac:dyDescent="0.25">
      <c r="A33" s="1" t="s">
        <v>22</v>
      </c>
      <c r="B33" s="1">
        <v>7.0720000000000001</v>
      </c>
      <c r="C33" s="1">
        <v>7.1669999999999998</v>
      </c>
    </row>
    <row r="34" spans="1:3" x14ac:dyDescent="0.25">
      <c r="A34" s="1" t="s">
        <v>89</v>
      </c>
      <c r="B34" s="1">
        <v>5.3209999999999997</v>
      </c>
      <c r="C34" s="1">
        <v>5.4320000000000004</v>
      </c>
    </row>
    <row r="35" spans="1:3" x14ac:dyDescent="0.25">
      <c r="A35" s="1" t="s">
        <v>63</v>
      </c>
      <c r="B35" s="1">
        <v>5.7619999999999996</v>
      </c>
      <c r="C35" s="1">
        <v>6.0460000000000003</v>
      </c>
    </row>
    <row r="36" spans="1:3" x14ac:dyDescent="0.25">
      <c r="A36" s="1" t="s">
        <v>29</v>
      </c>
      <c r="B36" s="1">
        <v>6.7110000000000003</v>
      </c>
      <c r="C36" s="1">
        <v>6.8520000000000003</v>
      </c>
    </row>
    <row r="37" spans="1:3" x14ac:dyDescent="0.25">
      <c r="A37" s="1" t="s">
        <v>11</v>
      </c>
      <c r="B37" s="1">
        <v>7.5549999999999997</v>
      </c>
      <c r="C37" s="1">
        <v>7.6</v>
      </c>
    </row>
    <row r="38" spans="1:3" x14ac:dyDescent="0.25">
      <c r="A38" s="1" t="s">
        <v>91</v>
      </c>
      <c r="B38" s="1">
        <v>5.3019999999999996</v>
      </c>
      <c r="C38" s="1">
        <v>5.4249999999999998</v>
      </c>
    </row>
    <row r="39" spans="1:3" x14ac:dyDescent="0.25">
      <c r="A39" s="1" t="s">
        <v>60</v>
      </c>
      <c r="B39" s="1">
        <v>5.9729999999999999</v>
      </c>
      <c r="C39" s="1">
        <v>6.0279999999999996</v>
      </c>
    </row>
    <row r="40" spans="1:3" x14ac:dyDescent="0.25">
      <c r="A40" s="1" t="s">
        <v>139</v>
      </c>
      <c r="B40" s="1">
        <v>4.4189999999999996</v>
      </c>
      <c r="C40" s="1">
        <v>4.1660000000000004</v>
      </c>
    </row>
    <row r="41" spans="1:3" x14ac:dyDescent="0.25">
      <c r="A41" s="1" t="s">
        <v>45</v>
      </c>
      <c r="B41" s="1">
        <v>6.1669999999999998</v>
      </c>
      <c r="C41" s="1">
        <v>6.2530000000000001</v>
      </c>
    </row>
    <row r="42" spans="1:3" x14ac:dyDescent="0.25">
      <c r="A42" s="1" t="s">
        <v>67</v>
      </c>
      <c r="B42" s="1">
        <v>5.7389999999999999</v>
      </c>
      <c r="C42" s="1">
        <v>5.8929999999999998</v>
      </c>
    </row>
    <row r="43" spans="1:3" x14ac:dyDescent="0.25">
      <c r="A43" s="1" t="s">
        <v>144</v>
      </c>
      <c r="B43" s="1">
        <v>4.3499999999999996</v>
      </c>
      <c r="C43" s="1">
        <v>4.2859999999999996</v>
      </c>
    </row>
    <row r="44" spans="1:3" x14ac:dyDescent="0.25">
      <c r="A44" s="1" t="s">
        <v>10</v>
      </c>
      <c r="B44" s="1">
        <v>7.6319999999999997</v>
      </c>
      <c r="C44" s="1">
        <v>7.7690000000000001</v>
      </c>
    </row>
    <row r="45" spans="1:3" x14ac:dyDescent="0.25">
      <c r="A45" s="1" t="s">
        <v>32</v>
      </c>
      <c r="B45" s="1">
        <v>6.4889999999999999</v>
      </c>
      <c r="C45" s="1">
        <v>6.5919999999999996</v>
      </c>
    </row>
    <row r="46" spans="1:3" x14ac:dyDescent="0.25">
      <c r="A46" s="1" t="s">
        <v>117</v>
      </c>
      <c r="B46" s="1">
        <v>4.758</v>
      </c>
      <c r="C46" s="1">
        <v>4.7990000000000004</v>
      </c>
    </row>
    <row r="47" spans="1:3" x14ac:dyDescent="0.25">
      <c r="A47" s="1" t="s">
        <v>136</v>
      </c>
      <c r="B47" s="1">
        <v>4.34</v>
      </c>
      <c r="C47" s="1">
        <v>4.5190000000000001</v>
      </c>
    </row>
    <row r="48" spans="1:3" x14ac:dyDescent="0.25">
      <c r="A48" s="1" t="s">
        <v>26</v>
      </c>
      <c r="B48" s="1">
        <v>6.9649999999999999</v>
      </c>
      <c r="C48" s="1">
        <v>6.9850000000000003</v>
      </c>
    </row>
    <row r="49" spans="1:3" x14ac:dyDescent="0.25">
      <c r="A49" s="1" t="s">
        <v>110</v>
      </c>
      <c r="B49" s="1">
        <v>4.657</v>
      </c>
      <c r="C49" s="1">
        <v>4.9960000000000004</v>
      </c>
    </row>
    <row r="50" spans="1:3" x14ac:dyDescent="0.25">
      <c r="A50" s="1" t="s">
        <v>93</v>
      </c>
      <c r="B50" s="1">
        <v>5.3579999999999997</v>
      </c>
      <c r="C50" s="1">
        <v>5.2869999999999999</v>
      </c>
    </row>
    <row r="51" spans="1:3" x14ac:dyDescent="0.25">
      <c r="A51" s="1" t="s">
        <v>36</v>
      </c>
      <c r="B51" s="1">
        <v>6.3819999999999997</v>
      </c>
      <c r="C51" s="1">
        <v>6.4359999999999999</v>
      </c>
    </row>
    <row r="52" spans="1:3" x14ac:dyDescent="0.25">
      <c r="A52" s="1" t="s">
        <v>134</v>
      </c>
      <c r="B52" s="1">
        <v>3.964</v>
      </c>
      <c r="C52" s="1">
        <v>4.5339999999999998</v>
      </c>
    </row>
    <row r="53" spans="1:3" x14ac:dyDescent="0.25">
      <c r="A53" s="1" t="s">
        <v>162</v>
      </c>
      <c r="B53" s="1">
        <v>3.5819999999999999</v>
      </c>
      <c r="C53" s="1">
        <v>3.597</v>
      </c>
    </row>
    <row r="54" spans="1:3" x14ac:dyDescent="0.25">
      <c r="A54" s="1" t="s">
        <v>71</v>
      </c>
      <c r="B54" s="1">
        <v>5.5039999999999996</v>
      </c>
      <c r="C54" s="1">
        <v>5.86</v>
      </c>
    </row>
    <row r="55" spans="1:3" x14ac:dyDescent="0.25">
      <c r="A55" s="1" t="s">
        <v>90</v>
      </c>
      <c r="B55" s="1">
        <v>5.43</v>
      </c>
      <c r="C55" s="1">
        <v>5.43</v>
      </c>
    </row>
    <row r="56" spans="1:3" x14ac:dyDescent="0.25">
      <c r="A56" s="1" t="s">
        <v>75</v>
      </c>
      <c r="B56" s="1">
        <v>5.62</v>
      </c>
      <c r="C56" s="1">
        <v>5.758</v>
      </c>
    </row>
    <row r="57" spans="1:3" x14ac:dyDescent="0.25">
      <c r="A57" s="1" t="s">
        <v>13</v>
      </c>
      <c r="B57" s="1">
        <v>7.4950000000000001</v>
      </c>
      <c r="C57" s="1">
        <v>7.4939999999999998</v>
      </c>
    </row>
    <row r="58" spans="1:3" x14ac:dyDescent="0.25">
      <c r="A58" s="1" t="s">
        <v>147</v>
      </c>
      <c r="B58" s="1">
        <v>4.1900000000000004</v>
      </c>
      <c r="C58" s="1">
        <v>4.0149999999999997</v>
      </c>
    </row>
    <row r="59" spans="1:3" x14ac:dyDescent="0.25">
      <c r="A59" s="1" t="s">
        <v>105</v>
      </c>
      <c r="B59" s="1">
        <v>5.093</v>
      </c>
      <c r="C59" s="1">
        <v>5.1920000000000002</v>
      </c>
    </row>
    <row r="60" spans="1:3" x14ac:dyDescent="0.25">
      <c r="A60" s="1" t="s">
        <v>121</v>
      </c>
      <c r="B60" s="1">
        <v>4.7069999999999999</v>
      </c>
      <c r="C60" s="1">
        <v>4.548</v>
      </c>
    </row>
    <row r="61" spans="1:3" x14ac:dyDescent="0.25">
      <c r="A61" s="1" t="s">
        <v>133</v>
      </c>
      <c r="B61" s="1">
        <v>4.4560000000000004</v>
      </c>
      <c r="C61" s="1">
        <v>4.4370000000000003</v>
      </c>
    </row>
    <row r="62" spans="1:3" x14ac:dyDescent="0.25">
      <c r="A62" s="1" t="s">
        <v>24</v>
      </c>
      <c r="B62" s="1">
        <v>6.9770000000000003</v>
      </c>
      <c r="C62" s="1">
        <v>7.0209999999999999</v>
      </c>
    </row>
    <row r="63" spans="1:3" x14ac:dyDescent="0.25">
      <c r="A63" s="1" t="s">
        <v>23</v>
      </c>
      <c r="B63" s="1">
        <v>6.8140000000000001</v>
      </c>
      <c r="C63" s="1">
        <v>7.1390000000000002</v>
      </c>
    </row>
    <row r="64" spans="1:3" x14ac:dyDescent="0.25">
      <c r="A64" s="1" t="s">
        <v>47</v>
      </c>
      <c r="B64" s="1">
        <v>6</v>
      </c>
      <c r="C64" s="1">
        <v>6.2229999999999999</v>
      </c>
    </row>
    <row r="65" spans="1:3" x14ac:dyDescent="0.25">
      <c r="A65" s="1" t="s">
        <v>112</v>
      </c>
      <c r="B65" s="1">
        <v>4.6710000000000003</v>
      </c>
      <c r="C65" s="1">
        <v>4.944</v>
      </c>
    </row>
    <row r="66" spans="1:3" x14ac:dyDescent="0.25">
      <c r="A66" s="1" t="s">
        <v>69</v>
      </c>
      <c r="B66" s="1">
        <v>5.89</v>
      </c>
      <c r="C66" s="1">
        <v>5.89</v>
      </c>
    </row>
    <row r="67" spans="1:3" x14ac:dyDescent="0.25">
      <c r="A67" s="1" t="s">
        <v>65</v>
      </c>
      <c r="B67" s="1">
        <v>5.915</v>
      </c>
      <c r="C67" s="1">
        <v>5.8860000000000001</v>
      </c>
    </row>
    <row r="68" spans="1:3" x14ac:dyDescent="0.25">
      <c r="A68" s="1" t="s">
        <v>104</v>
      </c>
      <c r="B68" s="1">
        <v>5.1609999999999996</v>
      </c>
      <c r="C68" s="1">
        <v>4.9059999999999997</v>
      </c>
    </row>
    <row r="69" spans="1:3" x14ac:dyDescent="0.25">
      <c r="A69" s="1" t="s">
        <v>73</v>
      </c>
      <c r="B69" s="1">
        <v>5.79</v>
      </c>
      <c r="C69" s="1">
        <v>5.8090000000000002</v>
      </c>
    </row>
    <row r="70" spans="1:3" x14ac:dyDescent="0.25">
      <c r="A70" s="1" t="s">
        <v>138</v>
      </c>
      <c r="B70" s="1">
        <v>4.41</v>
      </c>
      <c r="C70" s="1">
        <v>4.5090000000000003</v>
      </c>
    </row>
    <row r="71" spans="1:3" x14ac:dyDescent="0.25">
      <c r="A71" s="1" t="s">
        <v>58</v>
      </c>
      <c r="B71" s="1">
        <v>5.6619999999999999</v>
      </c>
      <c r="C71" s="1">
        <v>6.1</v>
      </c>
    </row>
    <row r="72" spans="1:3" x14ac:dyDescent="0.25">
      <c r="A72" s="1" t="s">
        <v>57</v>
      </c>
      <c r="B72" s="1">
        <v>6.0830000000000002</v>
      </c>
      <c r="C72" s="1">
        <v>6.0209999999999999</v>
      </c>
    </row>
    <row r="73" spans="1:3" x14ac:dyDescent="0.25">
      <c r="A73" s="1" t="s">
        <v>101</v>
      </c>
      <c r="B73" s="1">
        <v>5.1310000000000002</v>
      </c>
      <c r="C73" s="1">
        <v>5.2610000000000001</v>
      </c>
    </row>
    <row r="74" spans="1:3" x14ac:dyDescent="0.25">
      <c r="A74" s="1" t="s">
        <v>119</v>
      </c>
      <c r="B74" s="1">
        <v>4.6230000000000002</v>
      </c>
      <c r="C74" s="1">
        <v>4.7960000000000003</v>
      </c>
    </row>
    <row r="75" spans="1:3" x14ac:dyDescent="0.25">
      <c r="A75" s="1" t="s">
        <v>64</v>
      </c>
      <c r="B75" s="1">
        <v>5.9329999999999998</v>
      </c>
      <c r="C75" s="1">
        <v>5.94</v>
      </c>
    </row>
    <row r="76" spans="1:3" x14ac:dyDescent="0.25">
      <c r="A76" s="1" t="s">
        <v>94</v>
      </c>
      <c r="B76" s="1">
        <v>5.3579999999999997</v>
      </c>
      <c r="C76" s="1">
        <v>5.1970000000000001</v>
      </c>
    </row>
    <row r="77" spans="1:3" x14ac:dyDescent="0.25">
      <c r="A77" s="1" t="s">
        <v>153</v>
      </c>
      <c r="B77" s="1">
        <v>3.8079999999999998</v>
      </c>
      <c r="C77" s="1">
        <v>3.802</v>
      </c>
    </row>
    <row r="78" spans="1:3" x14ac:dyDescent="0.25">
      <c r="A78" s="1" t="s">
        <v>154</v>
      </c>
      <c r="B78" s="1">
        <v>3.4950000000000001</v>
      </c>
      <c r="C78" s="1">
        <v>3.9750000000000001</v>
      </c>
    </row>
    <row r="79" spans="1:3" x14ac:dyDescent="0.25">
      <c r="A79" s="1" t="s">
        <v>83</v>
      </c>
      <c r="B79" s="1">
        <v>5.5659999999999998</v>
      </c>
      <c r="C79" s="1">
        <v>5.5250000000000004</v>
      </c>
    </row>
    <row r="80" spans="1:3" x14ac:dyDescent="0.25">
      <c r="A80" s="1" t="s">
        <v>55</v>
      </c>
      <c r="B80" s="1">
        <v>5.952</v>
      </c>
      <c r="C80" s="1">
        <v>6.149</v>
      </c>
    </row>
    <row r="81" spans="1:3" x14ac:dyDescent="0.25">
      <c r="A81" s="1" t="s">
        <v>25</v>
      </c>
      <c r="B81" s="1">
        <v>6.91</v>
      </c>
      <c r="C81" s="1">
        <v>7.09</v>
      </c>
    </row>
    <row r="82" spans="1:3" x14ac:dyDescent="0.25">
      <c r="A82" s="1" t="s">
        <v>157</v>
      </c>
      <c r="B82" s="1">
        <v>3.774</v>
      </c>
      <c r="C82" s="1">
        <v>3.9329999999999998</v>
      </c>
    </row>
    <row r="83" spans="1:3" x14ac:dyDescent="0.25">
      <c r="A83" s="1" t="s">
        <v>163</v>
      </c>
      <c r="B83" s="1">
        <v>3.5870000000000002</v>
      </c>
      <c r="C83" s="1">
        <v>3.41</v>
      </c>
    </row>
    <row r="84" spans="1:3" x14ac:dyDescent="0.25">
      <c r="A84" s="1" t="s">
        <v>46</v>
      </c>
      <c r="B84" s="1">
        <v>6.3220000000000001</v>
      </c>
      <c r="C84" s="1">
        <v>5.3390000000000004</v>
      </c>
    </row>
    <row r="85" spans="1:3" x14ac:dyDescent="0.25">
      <c r="A85" s="1" t="s">
        <v>135</v>
      </c>
      <c r="B85" s="1">
        <v>4.4470000000000001</v>
      </c>
      <c r="C85" s="1">
        <v>4.3899999999999997</v>
      </c>
    </row>
    <row r="86" spans="1:3" x14ac:dyDescent="0.25">
      <c r="A86" s="1" t="s">
        <v>31</v>
      </c>
      <c r="B86" s="1">
        <v>6.6269999999999998</v>
      </c>
      <c r="C86" s="1">
        <v>6.726</v>
      </c>
    </row>
    <row r="87" spans="1:3" x14ac:dyDescent="0.25">
      <c r="A87" s="1" t="s">
        <v>140</v>
      </c>
      <c r="B87" s="1">
        <v>4.3559999999999999</v>
      </c>
      <c r="C87" s="1">
        <v>4.49</v>
      </c>
    </row>
    <row r="88" spans="1:3" x14ac:dyDescent="0.25">
      <c r="A88" s="1" t="s">
        <v>68</v>
      </c>
      <c r="B88" s="1">
        <v>5.891</v>
      </c>
      <c r="C88" s="1">
        <v>5.8879999999999999</v>
      </c>
    </row>
    <row r="89" spans="1:3" x14ac:dyDescent="0.25">
      <c r="A89" s="1" t="s">
        <v>33</v>
      </c>
      <c r="B89" s="1">
        <v>6.4880000000000004</v>
      </c>
      <c r="C89" s="1">
        <v>6.5949999999999998</v>
      </c>
    </row>
    <row r="90" spans="1:3" x14ac:dyDescent="0.25">
      <c r="A90" s="1" t="s">
        <v>79</v>
      </c>
      <c r="B90" s="1">
        <v>5.64</v>
      </c>
      <c r="C90" s="1">
        <v>5.5289999999999999</v>
      </c>
    </row>
    <row r="91" spans="1:3" x14ac:dyDescent="0.25">
      <c r="A91" s="1" t="s">
        <v>95</v>
      </c>
      <c r="B91" s="1">
        <v>5.125</v>
      </c>
      <c r="C91" s="1">
        <v>5.2850000000000001</v>
      </c>
    </row>
    <row r="92" spans="1:3" x14ac:dyDescent="0.25">
      <c r="A92" s="1" t="s">
        <v>86</v>
      </c>
      <c r="B92" s="1">
        <v>5.3470000000000004</v>
      </c>
      <c r="C92" s="1">
        <v>5.5229999999999997</v>
      </c>
    </row>
    <row r="93" spans="1:3" x14ac:dyDescent="0.25">
      <c r="A93" s="1" t="s">
        <v>98</v>
      </c>
      <c r="B93" s="1">
        <v>5.2539999999999996</v>
      </c>
      <c r="C93" s="1">
        <v>5.2080000000000002</v>
      </c>
    </row>
    <row r="94" spans="1:3" x14ac:dyDescent="0.25">
      <c r="A94" s="1" t="s">
        <v>141</v>
      </c>
      <c r="B94" s="1">
        <v>4.4169999999999998</v>
      </c>
      <c r="C94" s="1">
        <v>4.4660000000000002</v>
      </c>
    </row>
    <row r="95" spans="1:3" x14ac:dyDescent="0.25">
      <c r="A95" s="1" t="s">
        <v>145</v>
      </c>
      <c r="B95" s="1">
        <v>4.3079999999999998</v>
      </c>
      <c r="C95" s="1">
        <v>4.3600000000000003</v>
      </c>
    </row>
    <row r="96" spans="1:3" x14ac:dyDescent="0.25">
      <c r="A96" s="1" t="s">
        <v>126</v>
      </c>
      <c r="B96" s="1">
        <v>4.4409999999999998</v>
      </c>
      <c r="C96" s="1">
        <v>4.6390000000000002</v>
      </c>
    </row>
    <row r="97" spans="1:3" x14ac:dyDescent="0.25">
      <c r="A97" s="1" t="s">
        <v>113</v>
      </c>
      <c r="B97" s="1">
        <v>4.88</v>
      </c>
      <c r="C97" s="1">
        <v>4.9130000000000003</v>
      </c>
    </row>
    <row r="98" spans="1:3" x14ac:dyDescent="0.25">
      <c r="A98" s="1" t="s">
        <v>14</v>
      </c>
      <c r="B98" s="1">
        <v>7.4409999999999998</v>
      </c>
      <c r="C98" s="1">
        <v>7.4880000000000004</v>
      </c>
    </row>
    <row r="99" spans="1:3" x14ac:dyDescent="0.25">
      <c r="A99" s="1" t="s">
        <v>18</v>
      </c>
      <c r="B99" s="1">
        <v>7.3239999999999998</v>
      </c>
      <c r="C99" s="1">
        <v>7.3070000000000004</v>
      </c>
    </row>
    <row r="100" spans="1:3" x14ac:dyDescent="0.25">
      <c r="A100" s="1" t="s">
        <v>53</v>
      </c>
      <c r="B100" s="1">
        <v>6.141</v>
      </c>
      <c r="C100" s="1">
        <v>6.1050000000000004</v>
      </c>
    </row>
    <row r="101" spans="1:3" x14ac:dyDescent="0.25">
      <c r="A101" s="1" t="s">
        <v>128</v>
      </c>
      <c r="B101" s="1">
        <v>4.1660000000000004</v>
      </c>
      <c r="C101" s="1">
        <v>4.6280000000000001</v>
      </c>
    </row>
    <row r="102" spans="1:3" x14ac:dyDescent="0.25">
      <c r="A102" s="1" t="s">
        <v>99</v>
      </c>
      <c r="B102" s="1">
        <v>5.1550000000000002</v>
      </c>
      <c r="C102" s="1">
        <v>5.2649999999999997</v>
      </c>
    </row>
    <row r="103" spans="1:3" x14ac:dyDescent="0.25">
      <c r="A103" s="1" t="s">
        <v>70</v>
      </c>
      <c r="B103" s="1">
        <v>5.835</v>
      </c>
      <c r="C103" s="1">
        <v>5.718</v>
      </c>
    </row>
    <row r="104" spans="1:3" x14ac:dyDescent="0.25">
      <c r="A104" s="1" t="s">
        <v>12</v>
      </c>
      <c r="B104" s="1">
        <v>7.5940000000000003</v>
      </c>
      <c r="C104" s="1">
        <v>7.5540000000000003</v>
      </c>
    </row>
    <row r="105" spans="1:3" x14ac:dyDescent="0.25">
      <c r="A105" s="1" t="s">
        <v>80</v>
      </c>
      <c r="B105" s="1">
        <v>5.4720000000000004</v>
      </c>
      <c r="C105" s="1">
        <v>5.6529999999999996</v>
      </c>
    </row>
    <row r="106" spans="1:3" x14ac:dyDescent="0.25">
      <c r="A106" s="1" t="s">
        <v>118</v>
      </c>
      <c r="B106" s="1">
        <v>4.7430000000000003</v>
      </c>
      <c r="C106" s="1">
        <v>4.6959999999999997</v>
      </c>
    </row>
    <row r="107" spans="1:3" x14ac:dyDescent="0.25">
      <c r="A107" s="1" t="s">
        <v>37</v>
      </c>
      <c r="B107" s="1">
        <v>6.43</v>
      </c>
      <c r="C107" s="1">
        <v>6.3209999999999997</v>
      </c>
    </row>
    <row r="108" spans="1:3" x14ac:dyDescent="0.25">
      <c r="A108" s="1" t="s">
        <v>76</v>
      </c>
      <c r="B108" s="1">
        <v>5.681</v>
      </c>
      <c r="C108" s="1">
        <v>5.7430000000000003</v>
      </c>
    </row>
    <row r="109" spans="1:3" x14ac:dyDescent="0.25">
      <c r="A109" s="1" t="s">
        <v>77</v>
      </c>
      <c r="B109" s="1">
        <v>5.6630000000000003</v>
      </c>
      <c r="C109" s="1">
        <v>5.6970000000000001</v>
      </c>
    </row>
    <row r="110" spans="1:3" x14ac:dyDescent="0.25">
      <c r="A110" s="1" t="s">
        <v>82</v>
      </c>
      <c r="B110" s="1">
        <v>5.524</v>
      </c>
      <c r="C110" s="1">
        <v>5.6310000000000002</v>
      </c>
    </row>
    <row r="111" spans="1:3" x14ac:dyDescent="0.25">
      <c r="A111" s="1" t="s">
        <v>52</v>
      </c>
      <c r="B111" s="1">
        <v>6.1230000000000002</v>
      </c>
      <c r="C111" s="1">
        <v>6.1820000000000004</v>
      </c>
    </row>
    <row r="112" spans="1:3" x14ac:dyDescent="0.25">
      <c r="A112" s="1" t="s">
        <v>78</v>
      </c>
      <c r="B112" s="1">
        <v>5.41</v>
      </c>
      <c r="C112" s="1">
        <v>5.6929999999999996</v>
      </c>
    </row>
    <row r="113" spans="1:3" x14ac:dyDescent="0.25">
      <c r="A113" s="1" t="s">
        <v>41</v>
      </c>
      <c r="B113" s="1">
        <v>6.3739999999999997</v>
      </c>
      <c r="C113" s="1">
        <v>6.3739999999999997</v>
      </c>
    </row>
    <row r="114" spans="1:3" x14ac:dyDescent="0.25">
      <c r="A114" s="1" t="s">
        <v>61</v>
      </c>
      <c r="B114" s="1">
        <v>5.9450000000000003</v>
      </c>
      <c r="C114" s="1">
        <v>6.07</v>
      </c>
    </row>
    <row r="115" spans="1:3" x14ac:dyDescent="0.25">
      <c r="A115" s="1" t="s">
        <v>72</v>
      </c>
      <c r="B115" s="1">
        <v>5.81</v>
      </c>
      <c r="C115" s="1">
        <v>5.6479999999999997</v>
      </c>
    </row>
    <row r="116" spans="1:3" x14ac:dyDescent="0.25">
      <c r="A116" s="1" t="s">
        <v>165</v>
      </c>
      <c r="B116" s="1">
        <v>3.4079999999999999</v>
      </c>
      <c r="C116" s="1">
        <v>3.3340000000000001</v>
      </c>
    </row>
    <row r="117" spans="1:3" x14ac:dyDescent="0.25">
      <c r="A117" s="1" t="s">
        <v>39</v>
      </c>
      <c r="B117" s="1">
        <v>6.3710000000000004</v>
      </c>
      <c r="C117" s="1">
        <v>6.375</v>
      </c>
    </row>
    <row r="118" spans="1:3" x14ac:dyDescent="0.25">
      <c r="A118" s="1" t="s">
        <v>124</v>
      </c>
      <c r="B118" s="1">
        <v>4.6310000000000002</v>
      </c>
      <c r="C118" s="1">
        <v>4.681</v>
      </c>
    </row>
    <row r="119" spans="1:3" x14ac:dyDescent="0.25">
      <c r="A119" s="1" t="s">
        <v>84</v>
      </c>
      <c r="B119" s="1">
        <v>5.3979999999999997</v>
      </c>
      <c r="C119" s="1">
        <v>5.6029999999999998</v>
      </c>
    </row>
    <row r="120" spans="1:3" x14ac:dyDescent="0.25">
      <c r="A120" s="1" t="s">
        <v>127</v>
      </c>
      <c r="B120" s="1">
        <v>4.5709999999999997</v>
      </c>
      <c r="C120" s="1">
        <v>4.3739999999999997</v>
      </c>
    </row>
    <row r="121" spans="1:3" x14ac:dyDescent="0.25">
      <c r="A121" s="1" t="s">
        <v>44</v>
      </c>
      <c r="B121" s="1">
        <v>6.343</v>
      </c>
      <c r="C121" s="1">
        <v>6.2619999999999996</v>
      </c>
    </row>
    <row r="122" spans="1:3" x14ac:dyDescent="0.25">
      <c r="A122" s="1" t="s">
        <v>50</v>
      </c>
      <c r="B122" s="1">
        <v>6.173</v>
      </c>
      <c r="C122" s="1">
        <v>6.1980000000000004</v>
      </c>
    </row>
    <row r="123" spans="1:3" x14ac:dyDescent="0.25">
      <c r="A123" s="1" t="s">
        <v>56</v>
      </c>
      <c r="B123" s="1">
        <v>5.9480000000000004</v>
      </c>
      <c r="C123" s="1">
        <v>6.1180000000000003</v>
      </c>
    </row>
    <row r="124" spans="1:3" x14ac:dyDescent="0.25">
      <c r="A124" s="1" t="s">
        <v>111</v>
      </c>
      <c r="B124" s="1">
        <v>4.9820000000000002</v>
      </c>
      <c r="C124" s="1">
        <v>4.6680000000000001</v>
      </c>
    </row>
    <row r="125" spans="1:3" x14ac:dyDescent="0.25">
      <c r="A125" s="1" t="s">
        <v>120</v>
      </c>
      <c r="B125" s="1">
        <v>4.7240000000000002</v>
      </c>
      <c r="C125" s="1">
        <v>4.7220000000000004</v>
      </c>
    </row>
    <row r="126" spans="1:3" x14ac:dyDescent="0.25">
      <c r="A126" s="1" t="s">
        <v>66</v>
      </c>
      <c r="B126" s="1">
        <v>5.875</v>
      </c>
      <c r="C126" s="1">
        <v>5.8949999999999996</v>
      </c>
    </row>
    <row r="127" spans="1:3" x14ac:dyDescent="0.25">
      <c r="A127" s="1" t="s">
        <v>168</v>
      </c>
      <c r="B127" s="1">
        <v>3.254</v>
      </c>
      <c r="C127" s="1">
        <v>2.8530000000000002</v>
      </c>
    </row>
    <row r="128" spans="1:3" x14ac:dyDescent="0.25">
      <c r="A128" s="1" t="s">
        <v>42</v>
      </c>
      <c r="B128" s="1">
        <v>6.31</v>
      </c>
      <c r="C128" s="1">
        <v>6.3540000000000001</v>
      </c>
    </row>
    <row r="129" spans="1:3" x14ac:dyDescent="0.25">
      <c r="A129" s="1" t="s">
        <v>132</v>
      </c>
      <c r="B129" s="1">
        <v>4.4710000000000001</v>
      </c>
      <c r="C129" s="1">
        <v>4.3659999999999997</v>
      </c>
    </row>
    <row r="130" spans="1:3" x14ac:dyDescent="0.25">
      <c r="A130" s="1" t="s">
        <v>17</v>
      </c>
      <c r="B130" s="1">
        <v>7.3140000000000001</v>
      </c>
      <c r="C130" s="1">
        <v>7.343</v>
      </c>
    </row>
    <row r="131" spans="1:3" x14ac:dyDescent="0.25">
      <c r="A131" s="1" t="s">
        <v>15</v>
      </c>
      <c r="B131" s="1">
        <v>7.4870000000000001</v>
      </c>
      <c r="C131" s="1">
        <v>7.48</v>
      </c>
    </row>
    <row r="132" spans="1:3" x14ac:dyDescent="0.25">
      <c r="A132" s="1" t="s">
        <v>164</v>
      </c>
      <c r="B132" s="1">
        <v>3.4620000000000002</v>
      </c>
      <c r="C132" s="1">
        <v>3.4620000000000002</v>
      </c>
    </row>
    <row r="133" spans="1:3" x14ac:dyDescent="0.25">
      <c r="A133" s="1" t="s">
        <v>35</v>
      </c>
      <c r="B133" s="1">
        <v>6.4409999999999998</v>
      </c>
      <c r="C133" s="1">
        <v>6.4459999999999997</v>
      </c>
    </row>
    <row r="134" spans="1:3" x14ac:dyDescent="0.25">
      <c r="A134" s="1" t="s">
        <v>87</v>
      </c>
      <c r="B134" s="1">
        <v>5.1989999999999998</v>
      </c>
      <c r="C134" s="1">
        <v>5.4669999999999996</v>
      </c>
    </row>
    <row r="135" spans="1:3" x14ac:dyDescent="0.25">
      <c r="A135" s="1" t="s">
        <v>167</v>
      </c>
      <c r="B135" s="1">
        <v>3.3029999999999999</v>
      </c>
      <c r="C135" s="1">
        <v>3.2309999999999999</v>
      </c>
    </row>
    <row r="136" spans="1:3" x14ac:dyDescent="0.25">
      <c r="A136" s="1" t="s">
        <v>59</v>
      </c>
      <c r="B136" s="1">
        <v>6.0720000000000001</v>
      </c>
      <c r="C136" s="1">
        <v>6.008</v>
      </c>
    </row>
    <row r="137" spans="1:3" x14ac:dyDescent="0.25">
      <c r="A137" s="1" t="s">
        <v>152</v>
      </c>
      <c r="B137" s="1">
        <v>3.9990000000000001</v>
      </c>
      <c r="C137" s="1">
        <v>4.085</v>
      </c>
    </row>
    <row r="138" spans="1:3" x14ac:dyDescent="0.25">
      <c r="A138" s="1" t="s">
        <v>51</v>
      </c>
      <c r="B138" s="1">
        <v>6.1920000000000002</v>
      </c>
      <c r="C138" s="1">
        <v>6.1920000000000002</v>
      </c>
    </row>
    <row r="139" spans="1:3" x14ac:dyDescent="0.25">
      <c r="A139" s="1" t="s">
        <v>125</v>
      </c>
      <c r="B139" s="1">
        <v>4.5919999999999996</v>
      </c>
      <c r="C139" s="1">
        <v>4.4610000000000003</v>
      </c>
    </row>
    <row r="140" spans="1:3" x14ac:dyDescent="0.25">
      <c r="A140" s="1" t="s">
        <v>88</v>
      </c>
      <c r="B140" s="1">
        <v>5.4829999999999997</v>
      </c>
      <c r="C140" s="1">
        <v>5.3730000000000002</v>
      </c>
    </row>
    <row r="141" spans="1:3" x14ac:dyDescent="0.25">
      <c r="A141" s="1" t="s">
        <v>81</v>
      </c>
      <c r="B141" s="1">
        <v>5.6360000000000001</v>
      </c>
      <c r="C141" s="1">
        <v>5.2469999999999999</v>
      </c>
    </row>
    <row r="142" spans="1:3" x14ac:dyDescent="0.25">
      <c r="A142" s="1" t="s">
        <v>150</v>
      </c>
      <c r="B142" s="1">
        <v>4.1609999999999996</v>
      </c>
      <c r="C142" s="1">
        <v>4.1890000000000001</v>
      </c>
    </row>
    <row r="143" spans="1:3" x14ac:dyDescent="0.25">
      <c r="A143" s="1" t="s">
        <v>148</v>
      </c>
      <c r="B143" s="1">
        <v>4.1029999999999998</v>
      </c>
      <c r="C143" s="1">
        <v>4.3319999999999999</v>
      </c>
    </row>
    <row r="144" spans="1:3" x14ac:dyDescent="0.25">
      <c r="A144" s="1" t="s">
        <v>30</v>
      </c>
      <c r="B144" s="1">
        <v>6.774</v>
      </c>
      <c r="C144" s="1">
        <v>6.8250000000000002</v>
      </c>
    </row>
    <row r="145" spans="1:3" x14ac:dyDescent="0.25">
      <c r="A145" s="1" t="s">
        <v>21</v>
      </c>
      <c r="B145" s="1">
        <v>7.19</v>
      </c>
      <c r="C145" s="1">
        <v>7.0540000000000003</v>
      </c>
    </row>
    <row r="146" spans="1:3" x14ac:dyDescent="0.25">
      <c r="A146" s="1" t="s">
        <v>28</v>
      </c>
      <c r="B146" s="1">
        <v>6.8860000000000001</v>
      </c>
      <c r="C146" s="1">
        <v>6.8920000000000003</v>
      </c>
    </row>
    <row r="147" spans="1:3" x14ac:dyDescent="0.25">
      <c r="A147" s="1" t="s">
        <v>43</v>
      </c>
      <c r="B147" s="1">
        <v>6.3789999999999996</v>
      </c>
      <c r="C147" s="1">
        <v>6.2930000000000001</v>
      </c>
    </row>
    <row r="148" spans="1:3" x14ac:dyDescent="0.25">
      <c r="A148" s="1" t="s">
        <v>54</v>
      </c>
      <c r="B148" s="1">
        <v>6.0960000000000001</v>
      </c>
      <c r="C148" s="1">
        <v>6.1740000000000004</v>
      </c>
    </row>
    <row r="149" spans="1:3" x14ac:dyDescent="0.25">
      <c r="A149" s="1" t="s">
        <v>115</v>
      </c>
      <c r="B149" s="1">
        <v>4.806</v>
      </c>
      <c r="C149" s="1">
        <v>4.7069999999999999</v>
      </c>
    </row>
    <row r="150" spans="1:3" x14ac:dyDescent="0.25">
      <c r="A150" s="1" t="s">
        <v>106</v>
      </c>
      <c r="B150" s="1">
        <v>5.1029999999999998</v>
      </c>
      <c r="C150" s="1">
        <v>5.1749999999999998</v>
      </c>
    </row>
    <row r="151" spans="1:3" x14ac:dyDescent="0.25">
      <c r="A151" s="1" t="s">
        <v>166</v>
      </c>
      <c r="B151" s="1">
        <v>3.355</v>
      </c>
      <c r="C151" s="1">
        <v>3.38</v>
      </c>
    </row>
    <row r="152" spans="1:3" x14ac:dyDescent="0.25">
      <c r="A152" s="1" t="s">
        <v>142</v>
      </c>
      <c r="B152" s="1">
        <v>4.3769999999999998</v>
      </c>
      <c r="C152" s="1">
        <v>4.1070000000000002</v>
      </c>
    </row>
    <row r="153" spans="1:3" x14ac:dyDescent="0.25">
      <c r="A153" s="1" t="s">
        <v>158</v>
      </c>
      <c r="B153" s="1">
        <v>3.6920000000000002</v>
      </c>
      <c r="C153" s="1">
        <v>3.6629999999999998</v>
      </c>
    </row>
  </sheetData>
  <mergeCells count="12">
    <mergeCell ref="E1:I1"/>
    <mergeCell ref="E15:I15"/>
    <mergeCell ref="H2:H3"/>
    <mergeCell ref="I2:I3"/>
    <mergeCell ref="E2:E3"/>
    <mergeCell ref="G2:G3"/>
    <mergeCell ref="F2:F3"/>
    <mergeCell ref="H16:H17"/>
    <mergeCell ref="I16:I17"/>
    <mergeCell ref="E16:E17"/>
    <mergeCell ref="G16:G17"/>
    <mergeCell ref="F16:F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85"/>
  <sheetViews>
    <sheetView workbookViewId="0"/>
  </sheetViews>
  <sheetFormatPr defaultColWidth="12.6640625" defaultRowHeight="15" customHeight="1" x14ac:dyDescent="0.25"/>
  <sheetData>
    <row r="1" spans="1:10" x14ac:dyDescent="0.25">
      <c r="A1" s="1" t="s">
        <v>1</v>
      </c>
      <c r="B1" s="1">
        <v>2018</v>
      </c>
      <c r="C1" s="1">
        <v>2019</v>
      </c>
    </row>
    <row r="2" spans="1:10" x14ac:dyDescent="0.25">
      <c r="A2" s="1" t="s">
        <v>159</v>
      </c>
      <c r="B2" s="1">
        <v>3.6320000000000001</v>
      </c>
      <c r="C2" s="1">
        <v>3.2029999999999998</v>
      </c>
      <c r="E2" s="1" t="s">
        <v>192</v>
      </c>
    </row>
    <row r="3" spans="1:10" x14ac:dyDescent="0.25">
      <c r="A3" s="1" t="s">
        <v>122</v>
      </c>
      <c r="B3" s="1">
        <v>4.5860000000000003</v>
      </c>
      <c r="C3" s="1">
        <v>4.7190000000000003</v>
      </c>
    </row>
    <row r="4" spans="1:10" x14ac:dyDescent="0.25">
      <c r="A4" s="1" t="s">
        <v>96</v>
      </c>
      <c r="B4" s="1">
        <v>5.2949999999999999</v>
      </c>
      <c r="C4" s="1">
        <v>5.2110000000000003</v>
      </c>
      <c r="E4" s="9" t="s">
        <v>193</v>
      </c>
      <c r="F4" s="9"/>
    </row>
    <row r="5" spans="1:10" x14ac:dyDescent="0.25">
      <c r="A5" s="1" t="s">
        <v>40</v>
      </c>
      <c r="B5" s="1">
        <v>6.3879999999999999</v>
      </c>
      <c r="C5" s="1">
        <v>6.0860000000000003</v>
      </c>
      <c r="E5" s="1" t="s">
        <v>194</v>
      </c>
      <c r="F5" s="1">
        <v>0.98450437755646492</v>
      </c>
    </row>
    <row r="6" spans="1:10" x14ac:dyDescent="0.25">
      <c r="A6" s="1" t="s">
        <v>131</v>
      </c>
      <c r="B6" s="1">
        <v>4.3209999999999997</v>
      </c>
      <c r="C6" s="1">
        <v>4.5590000000000002</v>
      </c>
      <c r="E6" s="1" t="s">
        <v>195</v>
      </c>
      <c r="F6" s="1">
        <v>0.96924886942784239</v>
      </c>
    </row>
    <row r="7" spans="1:10" x14ac:dyDescent="0.25">
      <c r="A7" s="1" t="s">
        <v>19</v>
      </c>
      <c r="B7" s="1">
        <v>7.2720000000000002</v>
      </c>
      <c r="C7" s="1">
        <v>7.2279999999999998</v>
      </c>
      <c r="E7" s="1" t="s">
        <v>196</v>
      </c>
      <c r="F7" s="1">
        <v>0.9690542420191578</v>
      </c>
    </row>
    <row r="8" spans="1:10" x14ac:dyDescent="0.25">
      <c r="A8" s="1" t="s">
        <v>20</v>
      </c>
      <c r="B8" s="1">
        <v>7.1390000000000002</v>
      </c>
      <c r="C8" s="1">
        <v>7.2460000000000004</v>
      </c>
      <c r="E8" s="1" t="s">
        <v>197</v>
      </c>
      <c r="F8" s="1">
        <v>0.19826963971997277</v>
      </c>
    </row>
    <row r="9" spans="1:10" x14ac:dyDescent="0.25">
      <c r="A9" s="1" t="s">
        <v>102</v>
      </c>
      <c r="B9" s="1">
        <v>5.2009999999999996</v>
      </c>
      <c r="C9" s="1">
        <v>5.2080000000000002</v>
      </c>
      <c r="E9" s="10" t="s">
        <v>198</v>
      </c>
      <c r="F9" s="10">
        <v>160</v>
      </c>
    </row>
    <row r="10" spans="1:10" x14ac:dyDescent="0.25">
      <c r="A10" s="1" t="s">
        <v>48</v>
      </c>
      <c r="B10" s="1">
        <v>6.1050000000000004</v>
      </c>
      <c r="C10" s="1">
        <v>6.1989999999999998</v>
      </c>
    </row>
    <row r="11" spans="1:10" x14ac:dyDescent="0.25">
      <c r="A11" s="1" t="s">
        <v>129</v>
      </c>
      <c r="B11" s="1">
        <v>4.5</v>
      </c>
      <c r="C11" s="1">
        <v>4.4560000000000004</v>
      </c>
      <c r="E11" s="1" t="s">
        <v>199</v>
      </c>
    </row>
    <row r="12" spans="1:10" x14ac:dyDescent="0.25">
      <c r="A12" s="1" t="s">
        <v>85</v>
      </c>
      <c r="B12" s="1">
        <v>5.4829999999999997</v>
      </c>
      <c r="C12" s="1">
        <v>5.3230000000000004</v>
      </c>
      <c r="E12" s="9"/>
      <c r="F12" s="9" t="s">
        <v>200</v>
      </c>
      <c r="G12" s="9" t="s">
        <v>201</v>
      </c>
      <c r="H12" s="9" t="s">
        <v>202</v>
      </c>
      <c r="I12" s="9" t="s">
        <v>203</v>
      </c>
      <c r="J12" s="9" t="s">
        <v>204</v>
      </c>
    </row>
    <row r="13" spans="1:10" x14ac:dyDescent="0.25">
      <c r="A13" s="1" t="s">
        <v>27</v>
      </c>
      <c r="B13" s="1">
        <v>6.9269999999999996</v>
      </c>
      <c r="C13" s="1">
        <v>6.923</v>
      </c>
      <c r="E13" s="1" t="s">
        <v>205</v>
      </c>
      <c r="F13" s="1">
        <v>1</v>
      </c>
      <c r="G13" s="1">
        <v>195.7689166695194</v>
      </c>
      <c r="H13" s="1">
        <v>195.7689166695194</v>
      </c>
      <c r="I13" s="1">
        <v>4980.0224746290996</v>
      </c>
      <c r="J13" s="1">
        <v>0</v>
      </c>
    </row>
    <row r="14" spans="1:10" x14ac:dyDescent="0.25">
      <c r="A14" s="1" t="s">
        <v>114</v>
      </c>
      <c r="B14" s="1">
        <v>4.141</v>
      </c>
      <c r="C14" s="1">
        <v>4.883</v>
      </c>
      <c r="E14" s="1" t="s">
        <v>206</v>
      </c>
      <c r="F14" s="1">
        <v>158</v>
      </c>
      <c r="G14" s="1">
        <v>6.2111143054806739</v>
      </c>
      <c r="H14" s="1">
        <v>3.931085003468781E-2</v>
      </c>
    </row>
    <row r="15" spans="1:10" x14ac:dyDescent="0.25">
      <c r="A15" s="1" t="s">
        <v>107</v>
      </c>
      <c r="B15" s="1">
        <v>5.0819999999999999</v>
      </c>
      <c r="C15" s="1">
        <v>5.0819999999999999</v>
      </c>
      <c r="E15" s="10" t="s">
        <v>207</v>
      </c>
      <c r="F15" s="10">
        <v>159</v>
      </c>
      <c r="G15" s="10">
        <v>201.98003097500006</v>
      </c>
      <c r="H15" s="10"/>
      <c r="I15" s="10"/>
      <c r="J15" s="10"/>
    </row>
    <row r="16" spans="1:10" x14ac:dyDescent="0.25">
      <c r="A16" s="1" t="s">
        <v>74</v>
      </c>
      <c r="B16" s="1">
        <v>5.7519999999999998</v>
      </c>
      <c r="C16" s="1">
        <v>5.7789999999999999</v>
      </c>
    </row>
    <row r="17" spans="1:13" x14ac:dyDescent="0.25">
      <c r="A17" s="1" t="s">
        <v>92</v>
      </c>
      <c r="B17" s="1">
        <v>5.1289999999999996</v>
      </c>
      <c r="C17" s="1">
        <v>5.3860000000000001</v>
      </c>
      <c r="E17" s="9"/>
      <c r="F17" s="9" t="s">
        <v>208</v>
      </c>
      <c r="G17" s="9" t="s">
        <v>197</v>
      </c>
      <c r="H17" s="9" t="s">
        <v>209</v>
      </c>
      <c r="I17" s="9" t="s">
        <v>210</v>
      </c>
      <c r="J17" s="9" t="s">
        <v>211</v>
      </c>
      <c r="K17" s="9" t="s">
        <v>212</v>
      </c>
      <c r="L17" s="9" t="s">
        <v>211</v>
      </c>
      <c r="M17" s="9" t="s">
        <v>212</v>
      </c>
    </row>
    <row r="18" spans="1:13" x14ac:dyDescent="0.25">
      <c r="A18" s="1" t="s">
        <v>161</v>
      </c>
      <c r="B18" s="1">
        <v>3.59</v>
      </c>
      <c r="C18" s="1">
        <v>3.488</v>
      </c>
      <c r="E18" s="1" t="s">
        <v>213</v>
      </c>
      <c r="F18" s="1">
        <v>3.1692742503281579E-2</v>
      </c>
      <c r="G18" s="1">
        <v>7.7345331787876712E-2</v>
      </c>
      <c r="H18" s="1">
        <v>0.4097563714666122</v>
      </c>
      <c r="I18" s="1">
        <v>0.68253969805538151</v>
      </c>
      <c r="J18" s="1">
        <v>-0.12107140643025552</v>
      </c>
      <c r="K18" s="1">
        <v>0.18445689143681868</v>
      </c>
      <c r="L18" s="1">
        <v>-0.12107140643025552</v>
      </c>
      <c r="M18" s="1">
        <v>0.18445689143681868</v>
      </c>
    </row>
    <row r="19" spans="1:13" x14ac:dyDescent="0.25">
      <c r="A19" s="1" t="s">
        <v>38</v>
      </c>
      <c r="B19" s="1">
        <v>6.4189999999999996</v>
      </c>
      <c r="C19" s="1">
        <v>6.3</v>
      </c>
      <c r="E19" s="10" t="s">
        <v>214</v>
      </c>
      <c r="F19" s="10">
        <v>0.98760647447806704</v>
      </c>
      <c r="G19" s="10">
        <v>1.3994850936670964E-2</v>
      </c>
      <c r="H19" s="10">
        <v>70.569274295749992</v>
      </c>
      <c r="I19" s="10">
        <v>2.23689974860433E-121</v>
      </c>
      <c r="J19" s="10">
        <v>0.95996535583039511</v>
      </c>
      <c r="K19" s="10">
        <v>1.015247593125739</v>
      </c>
      <c r="L19" s="10">
        <v>0.95996535583039511</v>
      </c>
      <c r="M19" s="10">
        <v>1.015247593125739</v>
      </c>
    </row>
    <row r="20" spans="1:13" x14ac:dyDescent="0.25">
      <c r="A20" s="1" t="s">
        <v>109</v>
      </c>
      <c r="B20" s="1">
        <v>4.9329999999999998</v>
      </c>
      <c r="C20" s="1">
        <v>5.0110000000000001</v>
      </c>
    </row>
    <row r="21" spans="1:13" x14ac:dyDescent="0.25">
      <c r="A21" s="1" t="s">
        <v>130</v>
      </c>
      <c r="B21" s="1">
        <v>4.4240000000000004</v>
      </c>
      <c r="C21" s="1">
        <v>4.5869999999999997</v>
      </c>
    </row>
    <row r="22" spans="1:13" x14ac:dyDescent="0.25">
      <c r="A22" s="1" t="s">
        <v>160</v>
      </c>
      <c r="B22" s="1">
        <v>2.9049999999999998</v>
      </c>
      <c r="C22" s="1">
        <v>3.7749999999999999</v>
      </c>
    </row>
    <row r="23" spans="1:13" x14ac:dyDescent="0.25">
      <c r="A23" s="1" t="s">
        <v>123</v>
      </c>
      <c r="B23" s="1">
        <v>4.4329999999999998</v>
      </c>
      <c r="C23" s="1">
        <v>4.7</v>
      </c>
      <c r="E23" s="1" t="s">
        <v>215</v>
      </c>
      <c r="J23" s="1" t="s">
        <v>216</v>
      </c>
    </row>
    <row r="24" spans="1:13" x14ac:dyDescent="0.25">
      <c r="A24" s="1" t="s">
        <v>108</v>
      </c>
      <c r="B24" s="1">
        <v>4.9749999999999996</v>
      </c>
      <c r="C24" s="1">
        <v>5.0439999999999996</v>
      </c>
    </row>
    <row r="25" spans="1:13" x14ac:dyDescent="0.25">
      <c r="A25" s="1" t="s">
        <v>16</v>
      </c>
      <c r="B25" s="1">
        <v>7.3280000000000003</v>
      </c>
      <c r="C25" s="1">
        <v>7.2779999999999996</v>
      </c>
      <c r="E25" s="9" t="s">
        <v>217</v>
      </c>
      <c r="F25" s="9" t="s">
        <v>218</v>
      </c>
      <c r="G25" s="9" t="s">
        <v>219</v>
      </c>
      <c r="H25" s="9" t="s">
        <v>220</v>
      </c>
      <c r="J25" s="9" t="s">
        <v>221</v>
      </c>
      <c r="K25" s="9" t="s">
        <v>222</v>
      </c>
    </row>
    <row r="26" spans="1:13" x14ac:dyDescent="0.25">
      <c r="A26" s="1" t="s">
        <v>169</v>
      </c>
      <c r="B26" s="1">
        <v>3.0830000000000002</v>
      </c>
      <c r="C26" s="1">
        <v>3.0830000000000002</v>
      </c>
      <c r="E26" s="1">
        <v>1</v>
      </c>
      <c r="F26" s="1">
        <v>3.1949962802565302</v>
      </c>
      <c r="G26" s="1">
        <v>0.43700371974346996</v>
      </c>
      <c r="H26" s="1">
        <v>2.211051890012627</v>
      </c>
      <c r="J26" s="1">
        <v>0.3125</v>
      </c>
      <c r="K26" s="1">
        <v>2.9049999999999998</v>
      </c>
    </row>
    <row r="27" spans="1:13" x14ac:dyDescent="0.25">
      <c r="A27" s="1" t="s">
        <v>146</v>
      </c>
      <c r="B27" s="1">
        <v>4.3010000000000002</v>
      </c>
      <c r="C27" s="1">
        <v>4.3499999999999996</v>
      </c>
      <c r="E27" s="1">
        <v>2</v>
      </c>
      <c r="F27" s="1">
        <v>4.6922076955652798</v>
      </c>
      <c r="G27" s="1">
        <v>-0.10620769556527954</v>
      </c>
      <c r="H27" s="1">
        <v>-0.53736550835619301</v>
      </c>
      <c r="J27" s="1">
        <v>0.9375</v>
      </c>
      <c r="K27" s="1">
        <v>3.0830000000000002</v>
      </c>
    </row>
    <row r="28" spans="1:13" x14ac:dyDescent="0.25">
      <c r="A28" s="1" t="s">
        <v>34</v>
      </c>
      <c r="B28" s="1">
        <v>6.476</v>
      </c>
      <c r="C28" s="1">
        <v>6.444</v>
      </c>
      <c r="E28" s="1">
        <v>3</v>
      </c>
      <c r="F28" s="1">
        <v>5.178110081008489</v>
      </c>
      <c r="G28" s="1">
        <v>0.11688991899151091</v>
      </c>
      <c r="H28" s="1">
        <v>0.59141298948511989</v>
      </c>
      <c r="J28" s="1">
        <v>1.5625</v>
      </c>
      <c r="K28" s="1">
        <v>3.254</v>
      </c>
    </row>
    <row r="29" spans="1:13" x14ac:dyDescent="0.25">
      <c r="A29" s="1" t="s">
        <v>100</v>
      </c>
      <c r="B29" s="1">
        <v>5.2460000000000004</v>
      </c>
      <c r="C29" s="1">
        <v>5.1909999999999998</v>
      </c>
      <c r="E29" s="1">
        <v>4</v>
      </c>
      <c r="F29" s="1">
        <v>6.0422657461767981</v>
      </c>
      <c r="G29" s="1">
        <v>0.34573425382320178</v>
      </c>
      <c r="H29" s="1">
        <v>1.7492674337111713</v>
      </c>
      <c r="J29" s="1">
        <v>2.1875</v>
      </c>
      <c r="K29" s="1">
        <v>3.3029999999999999</v>
      </c>
    </row>
    <row r="30" spans="1:13" x14ac:dyDescent="0.25">
      <c r="A30" s="1" t="s">
        <v>49</v>
      </c>
      <c r="B30" s="1">
        <v>6.26</v>
      </c>
      <c r="C30" s="1">
        <v>6.125</v>
      </c>
      <c r="E30" s="1">
        <v>5</v>
      </c>
      <c r="F30" s="1">
        <v>4.5341906596487895</v>
      </c>
      <c r="G30" s="1">
        <v>-0.2131906596487898</v>
      </c>
      <c r="H30" s="1">
        <v>-1.07865354378723</v>
      </c>
      <c r="J30" s="1">
        <v>2.8125</v>
      </c>
      <c r="K30" s="1">
        <v>3.355</v>
      </c>
    </row>
    <row r="31" spans="1:13" x14ac:dyDescent="0.25">
      <c r="A31" s="1" t="s">
        <v>116</v>
      </c>
      <c r="B31" s="1">
        <v>4.5590000000000002</v>
      </c>
      <c r="C31" s="1">
        <v>4.8120000000000003</v>
      </c>
      <c r="E31" s="1">
        <v>6</v>
      </c>
      <c r="F31" s="1">
        <v>7.1701123400307498</v>
      </c>
      <c r="G31" s="1">
        <v>0.10188765996925042</v>
      </c>
      <c r="H31" s="1">
        <v>0.51550797617058797</v>
      </c>
      <c r="J31" s="1">
        <v>3.4375</v>
      </c>
      <c r="K31" s="1">
        <v>3.355</v>
      </c>
    </row>
    <row r="32" spans="1:13" x14ac:dyDescent="0.25">
      <c r="A32" s="1" t="s">
        <v>143</v>
      </c>
      <c r="B32" s="1">
        <v>4.2450000000000001</v>
      </c>
      <c r="C32" s="1">
        <v>4.4180000000000001</v>
      </c>
      <c r="E32" s="1">
        <v>7</v>
      </c>
      <c r="F32" s="1">
        <v>7.1878892565713555</v>
      </c>
      <c r="G32" s="1">
        <v>-4.8889256571355233E-2</v>
      </c>
      <c r="H32" s="1">
        <v>-0.24735872547460735</v>
      </c>
      <c r="J32" s="1">
        <v>4.0625</v>
      </c>
      <c r="K32" s="1">
        <v>3.4079999999999999</v>
      </c>
    </row>
    <row r="33" spans="1:11" x14ac:dyDescent="0.25">
      <c r="A33" s="1" t="s">
        <v>22</v>
      </c>
      <c r="B33" s="1">
        <v>7.0720000000000001</v>
      </c>
      <c r="C33" s="1">
        <v>7.1669999999999998</v>
      </c>
      <c r="E33" s="1">
        <v>8</v>
      </c>
      <c r="F33" s="1">
        <v>5.1751472615850549</v>
      </c>
      <c r="G33" s="1">
        <v>2.5852738414944731E-2</v>
      </c>
      <c r="H33" s="1">
        <v>0.13080379766085445</v>
      </c>
      <c r="J33" s="1">
        <v>4.6875</v>
      </c>
      <c r="K33" s="1">
        <v>3.4620000000000002</v>
      </c>
    </row>
    <row r="34" spans="1:11" x14ac:dyDescent="0.25">
      <c r="A34" s="1" t="s">
        <v>89</v>
      </c>
      <c r="B34" s="1">
        <v>5.3209999999999997</v>
      </c>
      <c r="C34" s="1">
        <v>5.4320000000000004</v>
      </c>
      <c r="E34" s="1">
        <v>9</v>
      </c>
      <c r="F34" s="1">
        <v>6.1538652777928187</v>
      </c>
      <c r="G34" s="1">
        <v>-4.886527779281824E-2</v>
      </c>
      <c r="H34" s="1">
        <v>-0.24723740311232736</v>
      </c>
      <c r="J34" s="1">
        <v>5.3125</v>
      </c>
      <c r="K34" s="1">
        <v>3.4950000000000001</v>
      </c>
    </row>
    <row r="35" spans="1:11" x14ac:dyDescent="0.25">
      <c r="A35" s="1" t="s">
        <v>63</v>
      </c>
      <c r="B35" s="1">
        <v>5.7619999999999996</v>
      </c>
      <c r="C35" s="1">
        <v>6.0460000000000003</v>
      </c>
      <c r="E35" s="1">
        <v>10</v>
      </c>
      <c r="F35" s="1">
        <v>4.4324671927775485</v>
      </c>
      <c r="G35" s="1">
        <v>6.7532807222451474E-2</v>
      </c>
      <c r="H35" s="1">
        <v>0.34168711683898878</v>
      </c>
      <c r="J35" s="1">
        <v>5.9375</v>
      </c>
      <c r="K35" s="1">
        <v>3.5819999999999999</v>
      </c>
    </row>
    <row r="36" spans="1:11" x14ac:dyDescent="0.25">
      <c r="A36" s="1" t="s">
        <v>29</v>
      </c>
      <c r="B36" s="1">
        <v>6.7110000000000003</v>
      </c>
      <c r="C36" s="1">
        <v>6.8520000000000003</v>
      </c>
      <c r="E36" s="1">
        <v>11</v>
      </c>
      <c r="F36" s="1">
        <v>5.2887220061500324</v>
      </c>
      <c r="G36" s="1">
        <v>0.19427799384996725</v>
      </c>
      <c r="H36" s="1">
        <v>0.98296354489154292</v>
      </c>
      <c r="J36" s="1">
        <v>6.5625</v>
      </c>
      <c r="K36" s="1">
        <v>3.5870000000000002</v>
      </c>
    </row>
    <row r="37" spans="1:11" x14ac:dyDescent="0.25">
      <c r="A37" s="1" t="s">
        <v>11</v>
      </c>
      <c r="B37" s="1">
        <v>7.5549999999999997</v>
      </c>
      <c r="C37" s="1">
        <v>7.6</v>
      </c>
      <c r="E37" s="1">
        <v>12</v>
      </c>
      <c r="F37" s="1">
        <v>6.8688923653149399</v>
      </c>
      <c r="G37" s="1">
        <v>5.810763468505975E-2</v>
      </c>
      <c r="H37" s="1">
        <v>0.2939997754938663</v>
      </c>
      <c r="J37" s="1">
        <v>7.1875</v>
      </c>
      <c r="K37" s="1">
        <v>3.59</v>
      </c>
    </row>
    <row r="38" spans="1:11" x14ac:dyDescent="0.25">
      <c r="A38" s="1" t="s">
        <v>91</v>
      </c>
      <c r="B38" s="1">
        <v>5.3019999999999996</v>
      </c>
      <c r="C38" s="1">
        <v>5.4249999999999998</v>
      </c>
      <c r="E38" s="1">
        <v>13</v>
      </c>
      <c r="F38" s="1">
        <v>4.8541751573796832</v>
      </c>
      <c r="G38" s="1">
        <v>-0.71317515737968318</v>
      </c>
      <c r="H38" s="1">
        <v>-3.6083612298770689</v>
      </c>
      <c r="J38" s="1">
        <v>7.8125</v>
      </c>
      <c r="K38" s="1">
        <v>3.6320000000000001</v>
      </c>
    </row>
    <row r="39" spans="1:11" x14ac:dyDescent="0.25">
      <c r="A39" s="1" t="s">
        <v>60</v>
      </c>
      <c r="B39" s="1">
        <v>5.9729999999999999</v>
      </c>
      <c r="C39" s="1">
        <v>6.0279999999999996</v>
      </c>
      <c r="E39" s="1">
        <v>14</v>
      </c>
      <c r="F39" s="1">
        <v>5.050708845800818</v>
      </c>
      <c r="G39" s="1">
        <v>3.1291154199181825E-2</v>
      </c>
      <c r="H39" s="1">
        <v>0.15831985520258574</v>
      </c>
      <c r="J39" s="1">
        <v>8.4375</v>
      </c>
      <c r="K39" s="1">
        <v>3.6920000000000002</v>
      </c>
    </row>
    <row r="40" spans="1:11" x14ac:dyDescent="0.25">
      <c r="A40" s="1" t="s">
        <v>139</v>
      </c>
      <c r="B40" s="1">
        <v>4.4189999999999996</v>
      </c>
      <c r="C40" s="1">
        <v>4.1660000000000004</v>
      </c>
      <c r="E40" s="1">
        <v>15</v>
      </c>
      <c r="F40" s="1">
        <v>5.7390705585120312</v>
      </c>
      <c r="G40" s="1">
        <v>1.2929441487968596E-2</v>
      </c>
      <c r="H40" s="1">
        <v>6.541744325554523E-2</v>
      </c>
      <c r="J40" s="1">
        <v>9.0625</v>
      </c>
      <c r="K40" s="1">
        <v>3.6920000000000002</v>
      </c>
    </row>
    <row r="41" spans="1:11" x14ac:dyDescent="0.25">
      <c r="A41" s="1" t="s">
        <v>45</v>
      </c>
      <c r="B41" s="1">
        <v>6.1669999999999998</v>
      </c>
      <c r="C41" s="1">
        <v>6.2530000000000001</v>
      </c>
      <c r="E41" s="1">
        <v>16</v>
      </c>
      <c r="F41" s="1">
        <v>5.3509412140421508</v>
      </c>
      <c r="G41" s="1">
        <v>-0.22194121404215128</v>
      </c>
      <c r="H41" s="1">
        <v>-1.122927605896948</v>
      </c>
      <c r="J41" s="1">
        <v>9.6875</v>
      </c>
      <c r="K41" s="1">
        <v>3.774</v>
      </c>
    </row>
    <row r="42" spans="1:11" x14ac:dyDescent="0.25">
      <c r="A42" s="1" t="s">
        <v>67</v>
      </c>
      <c r="B42" s="1">
        <v>5.7389999999999999</v>
      </c>
      <c r="C42" s="1">
        <v>5.8929999999999998</v>
      </c>
      <c r="E42" s="1">
        <v>17</v>
      </c>
      <c r="F42" s="1">
        <v>3.4764641254827793</v>
      </c>
      <c r="G42" s="1">
        <v>0.11353587451722058</v>
      </c>
      <c r="H42" s="1">
        <v>0.57444295916496746</v>
      </c>
      <c r="J42" s="1">
        <v>10.3125</v>
      </c>
      <c r="K42" s="1">
        <v>3.8079999999999998</v>
      </c>
    </row>
    <row r="43" spans="1:11" x14ac:dyDescent="0.25">
      <c r="A43" s="1" t="s">
        <v>144</v>
      </c>
      <c r="B43" s="1">
        <v>4.3499999999999996</v>
      </c>
      <c r="C43" s="1">
        <v>4.2859999999999996</v>
      </c>
      <c r="E43" s="1">
        <v>18</v>
      </c>
      <c r="F43" s="1">
        <v>6.2536135317151036</v>
      </c>
      <c r="G43" s="1">
        <v>0.165386468284896</v>
      </c>
      <c r="H43" s="1">
        <v>0.83678478411692503</v>
      </c>
      <c r="J43" s="1">
        <v>10.9375</v>
      </c>
      <c r="K43" s="1">
        <v>3.964</v>
      </c>
    </row>
    <row r="44" spans="1:11" x14ac:dyDescent="0.25">
      <c r="A44" s="1" t="s">
        <v>10</v>
      </c>
      <c r="B44" s="1">
        <v>7.6319999999999997</v>
      </c>
      <c r="C44" s="1">
        <v>7.7690000000000001</v>
      </c>
      <c r="E44" s="1">
        <v>19</v>
      </c>
      <c r="F44" s="1">
        <v>4.9805887861128753</v>
      </c>
      <c r="G44" s="1">
        <v>-4.7588786112875425E-2</v>
      </c>
      <c r="H44" s="1">
        <v>-0.24077890124149717</v>
      </c>
      <c r="J44" s="1">
        <v>11.5625</v>
      </c>
      <c r="K44" s="1">
        <v>3.9990000000000001</v>
      </c>
    </row>
    <row r="45" spans="1:11" x14ac:dyDescent="0.25">
      <c r="A45" s="1" t="s">
        <v>32</v>
      </c>
      <c r="B45" s="1">
        <v>6.4889999999999999</v>
      </c>
      <c r="C45" s="1">
        <v>6.5919999999999996</v>
      </c>
      <c r="E45" s="1">
        <v>20</v>
      </c>
      <c r="F45" s="1">
        <v>4.5618436409341747</v>
      </c>
      <c r="G45" s="1">
        <v>-0.13784364093417434</v>
      </c>
      <c r="H45" s="1">
        <v>-0.697429859390304</v>
      </c>
      <c r="J45" s="1">
        <v>12.1875</v>
      </c>
      <c r="K45" s="1">
        <v>4.1029999999999998</v>
      </c>
    </row>
    <row r="46" spans="1:11" x14ac:dyDescent="0.25">
      <c r="A46" s="1" t="s">
        <v>117</v>
      </c>
      <c r="B46" s="1">
        <v>4.758</v>
      </c>
      <c r="C46" s="1">
        <v>4.7990000000000004</v>
      </c>
      <c r="E46" s="1">
        <v>21</v>
      </c>
      <c r="F46" s="1">
        <v>3.7599071836579845</v>
      </c>
      <c r="G46" s="1">
        <v>-0.85490718365798468</v>
      </c>
      <c r="H46" s="1">
        <v>-4.3254646558202543</v>
      </c>
      <c r="J46" s="1">
        <v>12.8125</v>
      </c>
      <c r="K46" s="1">
        <v>4.141</v>
      </c>
    </row>
    <row r="47" spans="1:11" x14ac:dyDescent="0.25">
      <c r="A47" s="1" t="s">
        <v>136</v>
      </c>
      <c r="B47" s="1">
        <v>4.34</v>
      </c>
      <c r="C47" s="1">
        <v>4.5190000000000001</v>
      </c>
      <c r="E47" s="1">
        <v>22</v>
      </c>
      <c r="F47" s="1">
        <v>4.673443172550197</v>
      </c>
      <c r="G47" s="1">
        <v>-0.2404431725501972</v>
      </c>
      <c r="H47" s="1">
        <v>-1.2165396015846837</v>
      </c>
      <c r="J47" s="1">
        <v>13.4375</v>
      </c>
      <c r="K47" s="1">
        <v>4.1609999999999996</v>
      </c>
    </row>
    <row r="48" spans="1:11" x14ac:dyDescent="0.25">
      <c r="A48" s="1" t="s">
        <v>26</v>
      </c>
      <c r="B48" s="1">
        <v>6.9649999999999999</v>
      </c>
      <c r="C48" s="1">
        <v>6.9850000000000003</v>
      </c>
      <c r="E48" s="1">
        <v>23</v>
      </c>
      <c r="F48" s="1">
        <v>5.0131797997706515</v>
      </c>
      <c r="G48" s="1">
        <v>-3.817979977065189E-2</v>
      </c>
      <c r="H48" s="1">
        <v>-0.19317345512014936</v>
      </c>
      <c r="J48" s="1">
        <v>14.0625</v>
      </c>
      <c r="K48" s="1">
        <v>4.1660000000000004</v>
      </c>
    </row>
    <row r="49" spans="1:11" x14ac:dyDescent="0.25">
      <c r="A49" s="1" t="s">
        <v>110</v>
      </c>
      <c r="B49" s="1">
        <v>4.657</v>
      </c>
      <c r="C49" s="1">
        <v>4.9960000000000004</v>
      </c>
      <c r="E49" s="1">
        <v>24</v>
      </c>
      <c r="F49" s="1">
        <v>7.2194926637546528</v>
      </c>
      <c r="G49" s="1">
        <v>0.10850733624534747</v>
      </c>
      <c r="H49" s="1">
        <v>0.5490007065073641</v>
      </c>
      <c r="J49" s="1">
        <v>14.6875</v>
      </c>
      <c r="K49" s="1">
        <v>4.1900000000000004</v>
      </c>
    </row>
    <row r="50" spans="1:11" x14ac:dyDescent="0.25">
      <c r="A50" s="1" t="s">
        <v>93</v>
      </c>
      <c r="B50" s="1">
        <v>5.3579999999999997</v>
      </c>
      <c r="C50" s="1">
        <v>5.2869999999999999</v>
      </c>
      <c r="E50" s="1">
        <v>25</v>
      </c>
      <c r="F50" s="1">
        <v>3.0764835033191624</v>
      </c>
      <c r="G50" s="1">
        <v>6.5164966808377578E-3</v>
      </c>
      <c r="H50" s="1">
        <v>3.2970685720673742E-2</v>
      </c>
      <c r="J50" s="1">
        <v>15.3125</v>
      </c>
      <c r="K50" s="1">
        <v>4.2450000000000001</v>
      </c>
    </row>
    <row r="51" spans="1:11" x14ac:dyDescent="0.25">
      <c r="A51" s="1" t="s">
        <v>36</v>
      </c>
      <c r="B51" s="1">
        <v>6.3819999999999997</v>
      </c>
      <c r="C51" s="1">
        <v>6.4359999999999999</v>
      </c>
      <c r="E51" s="1">
        <v>26</v>
      </c>
      <c r="F51" s="1">
        <v>4.3277809064828725</v>
      </c>
      <c r="G51" s="1">
        <v>-2.6780906482872346E-2</v>
      </c>
      <c r="H51" s="1">
        <v>-0.13549993105314095</v>
      </c>
      <c r="J51" s="1">
        <v>15.9375</v>
      </c>
      <c r="K51" s="1">
        <v>4.3010000000000002</v>
      </c>
    </row>
    <row r="52" spans="1:11" x14ac:dyDescent="0.25">
      <c r="A52" s="1" t="s">
        <v>134</v>
      </c>
      <c r="B52" s="1">
        <v>3.964</v>
      </c>
      <c r="C52" s="1">
        <v>4.5339999999999998</v>
      </c>
      <c r="E52" s="1">
        <v>27</v>
      </c>
      <c r="F52" s="1">
        <v>6.3958288640399452</v>
      </c>
      <c r="G52" s="1">
        <v>8.0171135960054762E-2</v>
      </c>
      <c r="H52" s="1">
        <v>0.40563165410352814</v>
      </c>
      <c r="J52" s="1">
        <v>16.5625</v>
      </c>
      <c r="K52" s="1">
        <v>4.3079999999999998</v>
      </c>
    </row>
    <row r="53" spans="1:11" x14ac:dyDescent="0.25">
      <c r="A53" s="1" t="s">
        <v>162</v>
      </c>
      <c r="B53" s="1">
        <v>3.5819999999999999</v>
      </c>
      <c r="C53" s="1">
        <v>3.597</v>
      </c>
      <c r="E53" s="1">
        <v>28</v>
      </c>
      <c r="F53" s="1">
        <v>5.1583579515189273</v>
      </c>
      <c r="G53" s="1">
        <v>8.7642048481073154E-2</v>
      </c>
      <c r="H53" s="1">
        <v>0.44343127571639096</v>
      </c>
      <c r="J53" s="1">
        <v>17.1875</v>
      </c>
      <c r="K53" s="1">
        <v>4.3209999999999997</v>
      </c>
    </row>
    <row r="54" spans="1:11" x14ac:dyDescent="0.25">
      <c r="A54" s="1" t="s">
        <v>71</v>
      </c>
      <c r="B54" s="1">
        <v>5.5039999999999996</v>
      </c>
      <c r="C54" s="1">
        <v>5.86</v>
      </c>
      <c r="E54" s="1">
        <v>29</v>
      </c>
      <c r="F54" s="1">
        <v>6.0807823986814427</v>
      </c>
      <c r="G54" s="1">
        <v>0.17921760131855713</v>
      </c>
      <c r="H54" s="1">
        <v>0.90676440088779453</v>
      </c>
      <c r="J54" s="1">
        <v>17.8125</v>
      </c>
      <c r="K54" s="1">
        <v>4.34</v>
      </c>
    </row>
    <row r="55" spans="1:11" x14ac:dyDescent="0.25">
      <c r="A55" s="1" t="s">
        <v>90</v>
      </c>
      <c r="B55" s="1">
        <v>5.43</v>
      </c>
      <c r="C55" s="1">
        <v>5.43</v>
      </c>
      <c r="E55" s="1">
        <v>30</v>
      </c>
      <c r="F55" s="1">
        <v>4.7840550976917404</v>
      </c>
      <c r="G55" s="1">
        <v>-0.22505509769174026</v>
      </c>
      <c r="H55" s="1">
        <v>-1.1386825251748542</v>
      </c>
      <c r="J55" s="1">
        <v>18.4375</v>
      </c>
      <c r="K55" s="1">
        <v>4.3499999999999996</v>
      </c>
    </row>
    <row r="56" spans="1:11" x14ac:dyDescent="0.25">
      <c r="A56" s="1" t="s">
        <v>75</v>
      </c>
      <c r="B56" s="1">
        <v>5.62</v>
      </c>
      <c r="C56" s="1">
        <v>5.758</v>
      </c>
      <c r="E56" s="1">
        <v>31</v>
      </c>
      <c r="F56" s="1">
        <v>4.394938146747382</v>
      </c>
      <c r="G56" s="1">
        <v>-0.14993814674738193</v>
      </c>
      <c r="H56" s="1">
        <v>-0.75862288528207267</v>
      </c>
      <c r="J56" s="1">
        <v>19.0625</v>
      </c>
      <c r="K56" s="1">
        <v>4.3559999999999999</v>
      </c>
    </row>
    <row r="57" spans="1:11" x14ac:dyDescent="0.25">
      <c r="A57" s="1" t="s">
        <v>13</v>
      </c>
      <c r="B57" s="1">
        <v>7.4950000000000001</v>
      </c>
      <c r="C57" s="1">
        <v>7.4939999999999998</v>
      </c>
      <c r="E57" s="1">
        <v>32</v>
      </c>
      <c r="F57" s="1">
        <v>7.1098683450875875</v>
      </c>
      <c r="G57" s="1">
        <v>-3.7868345087587407E-2</v>
      </c>
      <c r="H57" s="1">
        <v>-0.19159762765111257</v>
      </c>
      <c r="J57" s="1">
        <v>19.6875</v>
      </c>
      <c r="K57" s="1">
        <v>4.3769999999999998</v>
      </c>
    </row>
    <row r="58" spans="1:11" x14ac:dyDescent="0.25">
      <c r="A58" s="1" t="s">
        <v>147</v>
      </c>
      <c r="B58" s="1">
        <v>4.1900000000000004</v>
      </c>
      <c r="C58" s="1">
        <v>4.0149999999999997</v>
      </c>
      <c r="E58" s="1">
        <v>33</v>
      </c>
      <c r="F58" s="1">
        <v>5.3963711118681426</v>
      </c>
      <c r="G58" s="1">
        <v>-7.5371111868142826E-2</v>
      </c>
      <c r="H58" s="1">
        <v>-0.38134558544773239</v>
      </c>
      <c r="J58" s="1">
        <v>20.3125</v>
      </c>
      <c r="K58" s="1">
        <v>4.3769999999999998</v>
      </c>
    </row>
    <row r="59" spans="1:11" x14ac:dyDescent="0.25">
      <c r="A59" s="1" t="s">
        <v>105</v>
      </c>
      <c r="B59" s="1">
        <v>5.093</v>
      </c>
      <c r="C59" s="1">
        <v>5.1920000000000002</v>
      </c>
      <c r="E59" s="1">
        <v>34</v>
      </c>
      <c r="F59" s="1">
        <v>6.0027614871976755</v>
      </c>
      <c r="G59" s="1">
        <v>-0.24076148719767598</v>
      </c>
      <c r="H59" s="1">
        <v>-1.2181501375392514</v>
      </c>
      <c r="J59" s="1">
        <v>20.9375</v>
      </c>
      <c r="K59" s="1">
        <v>4.41</v>
      </c>
    </row>
    <row r="60" spans="1:11" x14ac:dyDescent="0.25">
      <c r="A60" s="1" t="s">
        <v>121</v>
      </c>
      <c r="B60" s="1">
        <v>4.7069999999999999</v>
      </c>
      <c r="C60" s="1">
        <v>4.548</v>
      </c>
      <c r="E60" s="1">
        <v>35</v>
      </c>
      <c r="F60" s="1">
        <v>6.7987723056269971</v>
      </c>
      <c r="G60" s="1">
        <v>-8.7772305626996783E-2</v>
      </c>
      <c r="H60" s="1">
        <v>-0.44409032115621278</v>
      </c>
      <c r="J60" s="1">
        <v>21.5625</v>
      </c>
      <c r="K60" s="1">
        <v>4.4169999999999998</v>
      </c>
    </row>
    <row r="61" spans="1:11" x14ac:dyDescent="0.25">
      <c r="A61" s="1" t="s">
        <v>133</v>
      </c>
      <c r="B61" s="1">
        <v>4.4560000000000004</v>
      </c>
      <c r="C61" s="1">
        <v>4.4370000000000003</v>
      </c>
      <c r="E61" s="1">
        <v>36</v>
      </c>
      <c r="F61" s="1">
        <v>7.5375019485365904</v>
      </c>
      <c r="G61" s="1">
        <v>1.7498051463409325E-2</v>
      </c>
      <c r="H61" s="1">
        <v>8.8532655471263919E-2</v>
      </c>
      <c r="J61" s="1">
        <v>22.1875</v>
      </c>
      <c r="K61" s="1">
        <v>4.4189999999999996</v>
      </c>
    </row>
    <row r="62" spans="1:11" x14ac:dyDescent="0.25">
      <c r="A62" s="1" t="s">
        <v>24</v>
      </c>
      <c r="B62" s="1">
        <v>6.9770000000000003</v>
      </c>
      <c r="C62" s="1">
        <v>7.0209999999999999</v>
      </c>
      <c r="E62" s="1">
        <v>37</v>
      </c>
      <c r="F62" s="1">
        <v>5.3894578665467954</v>
      </c>
      <c r="G62" s="1">
        <v>-8.7457866546795771E-2</v>
      </c>
      <c r="H62" s="1">
        <v>-0.44249939391426524</v>
      </c>
      <c r="J62" s="1">
        <v>22.8125</v>
      </c>
      <c r="K62" s="1">
        <v>4.4240000000000004</v>
      </c>
    </row>
    <row r="63" spans="1:11" x14ac:dyDescent="0.25">
      <c r="A63" s="1" t="s">
        <v>23</v>
      </c>
      <c r="B63" s="1">
        <v>6.8140000000000001</v>
      </c>
      <c r="C63" s="1">
        <v>7.1390000000000002</v>
      </c>
      <c r="E63" s="1">
        <v>38</v>
      </c>
      <c r="F63" s="1">
        <v>5.984984570657069</v>
      </c>
      <c r="G63" s="1">
        <v>-1.1984570657069149E-2</v>
      </c>
      <c r="H63" s="1">
        <v>-6.0636801027363733E-2</v>
      </c>
      <c r="J63" s="1">
        <v>23.4375</v>
      </c>
      <c r="K63" s="1">
        <v>4.4329999999999998</v>
      </c>
    </row>
    <row r="64" spans="1:11" x14ac:dyDescent="0.25">
      <c r="A64" s="1" t="s">
        <v>47</v>
      </c>
      <c r="B64" s="1">
        <v>6</v>
      </c>
      <c r="C64" s="1">
        <v>6.2229999999999999</v>
      </c>
      <c r="E64" s="1">
        <v>39</v>
      </c>
      <c r="F64" s="1">
        <v>4.1460613151789092</v>
      </c>
      <c r="G64" s="1">
        <v>0.2729386848210904</v>
      </c>
      <c r="H64" s="1">
        <v>1.3809529934561851</v>
      </c>
      <c r="J64" s="1">
        <v>24.0625</v>
      </c>
      <c r="K64" s="1">
        <v>4.4409999999999998</v>
      </c>
    </row>
    <row r="65" spans="1:11" x14ac:dyDescent="0.25">
      <c r="A65" s="1" t="s">
        <v>112</v>
      </c>
      <c r="B65" s="1">
        <v>4.6710000000000003</v>
      </c>
      <c r="C65" s="1">
        <v>4.944</v>
      </c>
      <c r="E65" s="1">
        <v>40</v>
      </c>
      <c r="F65" s="1">
        <v>6.2071960274146347</v>
      </c>
      <c r="G65" s="1">
        <v>-4.0196027414634905E-2</v>
      </c>
      <c r="H65" s="1">
        <v>-0.20337470454095813</v>
      </c>
      <c r="J65" s="1">
        <v>24.6875</v>
      </c>
      <c r="K65" s="1">
        <v>4.4470000000000001</v>
      </c>
    </row>
    <row r="66" spans="1:11" x14ac:dyDescent="0.25">
      <c r="A66" s="1" t="s">
        <v>69</v>
      </c>
      <c r="B66" s="1">
        <v>5.89</v>
      </c>
      <c r="C66" s="1">
        <v>5.89</v>
      </c>
      <c r="E66" s="1">
        <v>41</v>
      </c>
      <c r="F66" s="1">
        <v>5.8516576966025307</v>
      </c>
      <c r="G66" s="1">
        <v>-0.11265769660253078</v>
      </c>
      <c r="H66" s="1">
        <v>-0.56999975456437035</v>
      </c>
      <c r="J66" s="1">
        <v>25.3125</v>
      </c>
      <c r="K66" s="1">
        <v>4.4560000000000004</v>
      </c>
    </row>
    <row r="67" spans="1:11" x14ac:dyDescent="0.25">
      <c r="A67" s="1" t="s">
        <v>65</v>
      </c>
      <c r="B67" s="1">
        <v>5.915</v>
      </c>
      <c r="C67" s="1">
        <v>5.8860000000000001</v>
      </c>
      <c r="E67" s="1">
        <v>42</v>
      </c>
      <c r="F67" s="1">
        <v>4.2645740921162769</v>
      </c>
      <c r="G67" s="1">
        <v>8.5425907883722729E-2</v>
      </c>
      <c r="H67" s="1">
        <v>0.43221855226593209</v>
      </c>
      <c r="J67" s="1">
        <v>25.9375</v>
      </c>
      <c r="K67" s="1">
        <v>4.4710000000000001</v>
      </c>
    </row>
    <row r="68" spans="1:11" x14ac:dyDescent="0.25">
      <c r="A68" s="1" t="s">
        <v>104</v>
      </c>
      <c r="B68" s="1">
        <v>5.1609999999999996</v>
      </c>
      <c r="C68" s="1">
        <v>4.9059999999999997</v>
      </c>
      <c r="E68" s="1">
        <v>43</v>
      </c>
      <c r="F68" s="1">
        <v>7.7044074427233848</v>
      </c>
      <c r="G68" s="1">
        <v>-7.2407442723385174E-2</v>
      </c>
      <c r="H68" s="1">
        <v>-0.36635068730879861</v>
      </c>
      <c r="J68" s="1">
        <v>26.5625</v>
      </c>
      <c r="K68" s="1">
        <v>4.5</v>
      </c>
    </row>
    <row r="69" spans="1:11" x14ac:dyDescent="0.25">
      <c r="A69" s="1" t="s">
        <v>73</v>
      </c>
      <c r="B69" s="1">
        <v>5.79</v>
      </c>
      <c r="C69" s="1">
        <v>5.8090000000000002</v>
      </c>
      <c r="E69" s="1">
        <v>44</v>
      </c>
      <c r="F69" s="1">
        <v>6.541994622262699</v>
      </c>
      <c r="G69" s="1">
        <v>-5.2994622262699131E-2</v>
      </c>
      <c r="H69" s="1">
        <v>-0.26813011976929985</v>
      </c>
      <c r="J69" s="1">
        <v>27.1875</v>
      </c>
      <c r="K69" s="1">
        <v>4.5590000000000002</v>
      </c>
    </row>
    <row r="70" spans="1:11" x14ac:dyDescent="0.25">
      <c r="A70" s="1" t="s">
        <v>138</v>
      </c>
      <c r="B70" s="1">
        <v>4.41</v>
      </c>
      <c r="C70" s="1">
        <v>4.5090000000000003</v>
      </c>
      <c r="E70" s="1">
        <v>45</v>
      </c>
      <c r="F70" s="1">
        <v>4.7712162135235259</v>
      </c>
      <c r="G70" s="1">
        <v>-1.3216213523525866E-2</v>
      </c>
      <c r="H70" s="1">
        <v>-6.686838708639839E-2</v>
      </c>
      <c r="J70" s="1">
        <v>27.8125</v>
      </c>
      <c r="K70" s="1">
        <v>4.5709999999999997</v>
      </c>
    </row>
    <row r="71" spans="1:11" x14ac:dyDescent="0.25">
      <c r="A71" s="1" t="s">
        <v>58</v>
      </c>
      <c r="B71" s="1">
        <v>5.6619999999999999</v>
      </c>
      <c r="C71" s="1">
        <v>6.1</v>
      </c>
      <c r="E71" s="1">
        <v>46</v>
      </c>
      <c r="F71" s="1">
        <v>4.494686400669667</v>
      </c>
      <c r="G71" s="1">
        <v>-0.1546864006696671</v>
      </c>
      <c r="H71" s="1">
        <v>-0.78264701902466738</v>
      </c>
      <c r="J71" s="1">
        <v>28.4375</v>
      </c>
      <c r="K71" s="1">
        <v>4.5860000000000003</v>
      </c>
    </row>
    <row r="72" spans="1:11" x14ac:dyDescent="0.25">
      <c r="A72" s="1" t="s">
        <v>57</v>
      </c>
      <c r="B72" s="1">
        <v>6.0830000000000002</v>
      </c>
      <c r="C72" s="1">
        <v>6.0209999999999999</v>
      </c>
      <c r="E72" s="1">
        <v>47</v>
      </c>
      <c r="F72" s="1">
        <v>6.9301239667325802</v>
      </c>
      <c r="G72" s="1">
        <v>3.4876033267419615E-2</v>
      </c>
      <c r="H72" s="1">
        <v>0.17645780982674042</v>
      </c>
      <c r="J72" s="1">
        <v>29.0625</v>
      </c>
      <c r="K72" s="1">
        <v>4.5919999999999996</v>
      </c>
    </row>
    <row r="73" spans="1:11" x14ac:dyDescent="0.25">
      <c r="A73" s="1" t="s">
        <v>101</v>
      </c>
      <c r="B73" s="1">
        <v>5.1310000000000002</v>
      </c>
      <c r="C73" s="1">
        <v>5.2610000000000001</v>
      </c>
      <c r="E73" s="1">
        <v>48</v>
      </c>
      <c r="F73" s="1">
        <v>4.9657746889957046</v>
      </c>
      <c r="G73" s="1">
        <v>-0.30877468899570459</v>
      </c>
      <c r="H73" s="1">
        <v>-1.5622678454379801</v>
      </c>
      <c r="J73" s="1">
        <v>29.6875</v>
      </c>
      <c r="K73" s="1">
        <v>4.6230000000000002</v>
      </c>
    </row>
    <row r="74" spans="1:11" x14ac:dyDescent="0.25">
      <c r="A74" s="1" t="s">
        <v>119</v>
      </c>
      <c r="B74" s="1">
        <v>4.6230000000000002</v>
      </c>
      <c r="C74" s="1">
        <v>4.7960000000000003</v>
      </c>
      <c r="E74" s="1">
        <v>49</v>
      </c>
      <c r="F74" s="1">
        <v>5.253168173068822</v>
      </c>
      <c r="G74" s="1">
        <v>0.10483182693117765</v>
      </c>
      <c r="H74" s="1">
        <v>0.53040420160661694</v>
      </c>
      <c r="J74" s="1">
        <v>30.3125</v>
      </c>
      <c r="K74" s="1">
        <v>4.6310000000000002</v>
      </c>
    </row>
    <row r="75" spans="1:11" x14ac:dyDescent="0.25">
      <c r="A75" s="1" t="s">
        <v>64</v>
      </c>
      <c r="B75" s="1">
        <v>5.9329999999999998</v>
      </c>
      <c r="C75" s="1">
        <v>5.94</v>
      </c>
      <c r="E75" s="1">
        <v>50</v>
      </c>
      <c r="F75" s="1">
        <v>6.3879280122441209</v>
      </c>
      <c r="G75" s="1">
        <v>-5.9280122441212058E-3</v>
      </c>
      <c r="H75" s="1">
        <v>-2.9993206199883937E-2</v>
      </c>
      <c r="J75" s="1">
        <v>30.9375</v>
      </c>
      <c r="K75" s="1">
        <v>4.657</v>
      </c>
    </row>
    <row r="76" spans="1:11" x14ac:dyDescent="0.25">
      <c r="A76" s="1" t="s">
        <v>94</v>
      </c>
      <c r="B76" s="1">
        <v>5.3579999999999997</v>
      </c>
      <c r="C76" s="1">
        <v>5.1970000000000001</v>
      </c>
      <c r="E76" s="1">
        <v>51</v>
      </c>
      <c r="F76" s="1">
        <v>4.5095004977868376</v>
      </c>
      <c r="G76" s="1">
        <v>-0.54550049778683762</v>
      </c>
      <c r="H76" s="1">
        <v>-2.7599991765343299</v>
      </c>
      <c r="J76" s="1">
        <v>31.5625</v>
      </c>
      <c r="K76" s="1">
        <v>4.6710000000000003</v>
      </c>
    </row>
    <row r="77" spans="1:11" x14ac:dyDescent="0.25">
      <c r="A77" s="1" t="s">
        <v>153</v>
      </c>
      <c r="B77" s="1">
        <v>3.8079999999999998</v>
      </c>
      <c r="C77" s="1">
        <v>3.802</v>
      </c>
      <c r="E77" s="1">
        <v>52</v>
      </c>
      <c r="F77" s="1">
        <v>3.5841132312008885</v>
      </c>
      <c r="G77" s="1">
        <v>-2.1132312008886878E-3</v>
      </c>
      <c r="H77" s="1">
        <v>-1.0692045924692398E-2</v>
      </c>
      <c r="J77" s="1">
        <v>32.1875</v>
      </c>
      <c r="K77" s="1">
        <v>4.7069999999999999</v>
      </c>
    </row>
    <row r="78" spans="1:11" x14ac:dyDescent="0.25">
      <c r="A78" s="1" t="s">
        <v>154</v>
      </c>
      <c r="B78" s="1">
        <v>3.4950000000000001</v>
      </c>
      <c r="C78" s="1">
        <v>3.9750000000000001</v>
      </c>
      <c r="E78" s="1">
        <v>53</v>
      </c>
      <c r="F78" s="1">
        <v>5.8190666829447544</v>
      </c>
      <c r="G78" s="1">
        <v>-0.31506668294475482</v>
      </c>
      <c r="H78" s="1">
        <v>-1.5941026433686754</v>
      </c>
      <c r="J78" s="1">
        <v>32.8125</v>
      </c>
      <c r="K78" s="1">
        <v>4.7240000000000002</v>
      </c>
    </row>
    <row r="79" spans="1:11" x14ac:dyDescent="0.25">
      <c r="A79" s="1" t="s">
        <v>83</v>
      </c>
      <c r="B79" s="1">
        <v>5.5659999999999998</v>
      </c>
      <c r="C79" s="1">
        <v>5.5250000000000004</v>
      </c>
      <c r="E79" s="1">
        <v>54</v>
      </c>
      <c r="F79" s="1">
        <v>5.3943958989191856</v>
      </c>
      <c r="G79" s="1">
        <v>3.5604101080814132E-2</v>
      </c>
      <c r="H79" s="1">
        <v>0.18014152152559804</v>
      </c>
      <c r="J79" s="1">
        <v>33.4375</v>
      </c>
      <c r="K79" s="1">
        <v>4.7430000000000003</v>
      </c>
    </row>
    <row r="80" spans="1:11" x14ac:dyDescent="0.25">
      <c r="A80" s="1" t="s">
        <v>55</v>
      </c>
      <c r="B80" s="1">
        <v>5.952</v>
      </c>
      <c r="C80" s="1">
        <v>6.149</v>
      </c>
      <c r="E80" s="1">
        <v>55</v>
      </c>
      <c r="F80" s="1">
        <v>5.7183308225479914</v>
      </c>
      <c r="G80" s="1">
        <v>-9.8330822547991303E-2</v>
      </c>
      <c r="H80" s="1">
        <v>-0.49751190028510317</v>
      </c>
      <c r="J80" s="1">
        <v>34.0625</v>
      </c>
      <c r="K80" s="1">
        <v>4.758</v>
      </c>
    </row>
    <row r="81" spans="1:11" x14ac:dyDescent="0.25">
      <c r="A81" s="1" t="s">
        <v>25</v>
      </c>
      <c r="B81" s="1">
        <v>6.91</v>
      </c>
      <c r="C81" s="1">
        <v>7.09</v>
      </c>
      <c r="E81" s="1">
        <v>56</v>
      </c>
      <c r="F81" s="1">
        <v>7.4328156622419161</v>
      </c>
      <c r="G81" s="1">
        <v>6.2184337758083963E-2</v>
      </c>
      <c r="H81" s="1">
        <v>0.31462614920052895</v>
      </c>
      <c r="J81" s="1">
        <v>34.6875</v>
      </c>
      <c r="K81" s="1">
        <v>4.806</v>
      </c>
    </row>
    <row r="82" spans="1:11" x14ac:dyDescent="0.25">
      <c r="A82" s="1" t="s">
        <v>157</v>
      </c>
      <c r="B82" s="1">
        <v>3.774</v>
      </c>
      <c r="C82" s="1">
        <v>3.9329999999999998</v>
      </c>
      <c r="E82" s="1">
        <v>57</v>
      </c>
      <c r="F82" s="1">
        <v>3.9969327375327204</v>
      </c>
      <c r="G82" s="1">
        <v>0.19306726246728001</v>
      </c>
      <c r="H82" s="1">
        <v>0.9768377619953249</v>
      </c>
      <c r="J82" s="1">
        <v>35.3125</v>
      </c>
      <c r="K82" s="1">
        <v>4.806</v>
      </c>
    </row>
    <row r="83" spans="1:11" x14ac:dyDescent="0.25">
      <c r="A83" s="1" t="s">
        <v>163</v>
      </c>
      <c r="B83" s="1">
        <v>3.5870000000000002</v>
      </c>
      <c r="C83" s="1">
        <v>3.41</v>
      </c>
      <c r="E83" s="1">
        <v>58</v>
      </c>
      <c r="F83" s="1">
        <v>5.1593455579934062</v>
      </c>
      <c r="G83" s="1">
        <v>-6.6345557993406246E-2</v>
      </c>
      <c r="H83" s="1">
        <v>-0.3356801435955174</v>
      </c>
      <c r="J83" s="1">
        <v>35.9375</v>
      </c>
      <c r="K83" s="1">
        <v>4.88</v>
      </c>
    </row>
    <row r="84" spans="1:11" x14ac:dyDescent="0.25">
      <c r="A84" s="1" t="s">
        <v>46</v>
      </c>
      <c r="B84" s="1">
        <v>6.3220000000000001</v>
      </c>
      <c r="C84" s="1">
        <v>5.3390000000000004</v>
      </c>
      <c r="E84" s="1">
        <v>59</v>
      </c>
      <c r="F84" s="1">
        <v>4.5233269884295302</v>
      </c>
      <c r="G84" s="1">
        <v>0.18367301157046967</v>
      </c>
      <c r="H84" s="1">
        <v>0.92930687092456143</v>
      </c>
      <c r="J84" s="1">
        <v>36.5625</v>
      </c>
      <c r="K84" s="1">
        <v>4.9329999999999998</v>
      </c>
    </row>
    <row r="85" spans="1:11" x14ac:dyDescent="0.25">
      <c r="A85" s="1" t="s">
        <v>135</v>
      </c>
      <c r="B85" s="1">
        <v>4.4470000000000001</v>
      </c>
      <c r="C85" s="1">
        <v>4.3899999999999997</v>
      </c>
      <c r="E85" s="1">
        <v>60</v>
      </c>
      <c r="F85" s="1">
        <v>4.4137026697624657</v>
      </c>
      <c r="G85" s="1">
        <v>4.229733023753468E-2</v>
      </c>
      <c r="H85" s="1">
        <v>0.21400639797548718</v>
      </c>
      <c r="J85" s="1">
        <v>37.1875</v>
      </c>
      <c r="K85" s="1">
        <v>4.9749999999999996</v>
      </c>
    </row>
    <row r="86" spans="1:11" x14ac:dyDescent="0.25">
      <c r="A86" s="1" t="s">
        <v>31</v>
      </c>
      <c r="B86" s="1">
        <v>6.6269999999999998</v>
      </c>
      <c r="C86" s="1">
        <v>6.726</v>
      </c>
      <c r="E86" s="1">
        <v>61</v>
      </c>
      <c r="F86" s="1">
        <v>6.9656777998137898</v>
      </c>
      <c r="G86" s="1">
        <v>1.1322200186210551E-2</v>
      </c>
      <c r="H86" s="1">
        <v>5.7285489779166192E-2</v>
      </c>
      <c r="J86" s="1">
        <v>37.8125</v>
      </c>
      <c r="K86" s="1">
        <v>4.9820000000000002</v>
      </c>
    </row>
    <row r="87" spans="1:11" x14ac:dyDescent="0.25">
      <c r="A87" s="1" t="s">
        <v>140</v>
      </c>
      <c r="B87" s="1">
        <v>4.3559999999999999</v>
      </c>
      <c r="C87" s="1">
        <v>4.49</v>
      </c>
      <c r="E87" s="1">
        <v>62</v>
      </c>
      <c r="F87" s="1">
        <v>7.0822153638022023</v>
      </c>
      <c r="G87" s="1">
        <v>-0.26821536380220223</v>
      </c>
      <c r="H87" s="1">
        <v>-1.3570550095395273</v>
      </c>
      <c r="J87" s="1">
        <v>38.4375</v>
      </c>
      <c r="K87" s="1">
        <v>5.0819999999999999</v>
      </c>
    </row>
    <row r="88" spans="1:11" x14ac:dyDescent="0.25">
      <c r="A88" s="1" t="s">
        <v>68</v>
      </c>
      <c r="B88" s="1">
        <v>5.891</v>
      </c>
      <c r="C88" s="1">
        <v>5.8879999999999999</v>
      </c>
      <c r="E88" s="1">
        <v>63</v>
      </c>
      <c r="F88" s="1">
        <v>6.1775678331802926</v>
      </c>
      <c r="G88" s="1">
        <v>-0.17756783318029257</v>
      </c>
      <c r="H88" s="1">
        <v>-0.89841727980989217</v>
      </c>
      <c r="J88" s="1">
        <v>39.0625</v>
      </c>
      <c r="K88" s="1">
        <v>5.093</v>
      </c>
    </row>
    <row r="89" spans="1:11" x14ac:dyDescent="0.25">
      <c r="A89" s="1" t="s">
        <v>33</v>
      </c>
      <c r="B89" s="1">
        <v>6.4880000000000004</v>
      </c>
      <c r="C89" s="1">
        <v>6.5949999999999998</v>
      </c>
      <c r="E89" s="1">
        <v>64</v>
      </c>
      <c r="F89" s="1">
        <v>4.9144191523228447</v>
      </c>
      <c r="G89" s="1">
        <v>-0.24341915232284439</v>
      </c>
      <c r="H89" s="1">
        <v>-1.2315967862347674</v>
      </c>
      <c r="J89" s="1">
        <v>39.6875</v>
      </c>
      <c r="K89" s="1">
        <v>5.1029999999999998</v>
      </c>
    </row>
    <row r="90" spans="1:11" x14ac:dyDescent="0.25">
      <c r="A90" s="1" t="s">
        <v>79</v>
      </c>
      <c r="B90" s="1">
        <v>5.64</v>
      </c>
      <c r="C90" s="1">
        <v>5.5289999999999999</v>
      </c>
      <c r="E90" s="1">
        <v>65</v>
      </c>
      <c r="F90" s="1">
        <v>5.8486948771790965</v>
      </c>
      <c r="G90" s="1">
        <v>4.1305122820903151E-2</v>
      </c>
      <c r="H90" s="1">
        <v>0.20898625287211023</v>
      </c>
      <c r="J90" s="1">
        <v>40.3125</v>
      </c>
      <c r="K90" s="1">
        <v>5.1029999999999998</v>
      </c>
    </row>
    <row r="91" spans="1:11" x14ac:dyDescent="0.25">
      <c r="A91" s="1" t="s">
        <v>95</v>
      </c>
      <c r="B91" s="1">
        <v>5.125</v>
      </c>
      <c r="C91" s="1">
        <v>5.2850000000000001</v>
      </c>
      <c r="E91" s="1">
        <v>66</v>
      </c>
      <c r="F91" s="1">
        <v>5.8447444512811844</v>
      </c>
      <c r="G91" s="1">
        <v>7.0255548718815675E-2</v>
      </c>
      <c r="H91" s="1">
        <v>0.35546302413580949</v>
      </c>
      <c r="J91" s="1">
        <v>40.9375</v>
      </c>
      <c r="K91" s="1">
        <v>5.125</v>
      </c>
    </row>
    <row r="92" spans="1:11" x14ac:dyDescent="0.25">
      <c r="A92" s="1" t="s">
        <v>86</v>
      </c>
      <c r="B92" s="1">
        <v>5.3470000000000004</v>
      </c>
      <c r="C92" s="1">
        <v>5.5229999999999997</v>
      </c>
      <c r="E92" s="1">
        <v>67</v>
      </c>
      <c r="F92" s="1">
        <v>4.8768901062926782</v>
      </c>
      <c r="G92" s="1">
        <v>0.28410989370732143</v>
      </c>
      <c r="H92" s="1">
        <v>1.4374745318452093</v>
      </c>
      <c r="J92" s="1">
        <v>41.5625</v>
      </c>
      <c r="K92" s="1">
        <v>5.1289999999999996</v>
      </c>
    </row>
    <row r="93" spans="1:11" x14ac:dyDescent="0.25">
      <c r="A93" s="1" t="s">
        <v>98</v>
      </c>
      <c r="B93" s="1">
        <v>5.2539999999999996</v>
      </c>
      <c r="C93" s="1">
        <v>5.2080000000000002</v>
      </c>
      <c r="E93" s="1">
        <v>68</v>
      </c>
      <c r="F93" s="1">
        <v>5.7686987527463733</v>
      </c>
      <c r="G93" s="1">
        <v>2.1301247253626698E-2</v>
      </c>
      <c r="H93" s="1">
        <v>0.10777519932188487</v>
      </c>
      <c r="J93" s="1">
        <v>42.1875</v>
      </c>
      <c r="K93" s="1">
        <v>5.1310000000000002</v>
      </c>
    </row>
    <row r="94" spans="1:11" x14ac:dyDescent="0.25">
      <c r="A94" s="1" t="s">
        <v>141</v>
      </c>
      <c r="B94" s="1">
        <v>4.4169999999999998</v>
      </c>
      <c r="C94" s="1">
        <v>4.4660000000000002</v>
      </c>
      <c r="E94" s="1">
        <v>69</v>
      </c>
      <c r="F94" s="1">
        <v>4.4848103359248865</v>
      </c>
      <c r="G94" s="1">
        <v>-7.4810335924886395E-2</v>
      </c>
      <c r="H94" s="1">
        <v>-0.37850829905131778</v>
      </c>
      <c r="J94" s="1">
        <v>42.8125</v>
      </c>
      <c r="K94" s="1">
        <v>5.1550000000000002</v>
      </c>
    </row>
    <row r="95" spans="1:11" x14ac:dyDescent="0.25">
      <c r="A95" s="1" t="s">
        <v>145</v>
      </c>
      <c r="B95" s="1">
        <v>4.3079999999999998</v>
      </c>
      <c r="C95" s="1">
        <v>4.3600000000000003</v>
      </c>
      <c r="E95" s="1">
        <v>70</v>
      </c>
      <c r="F95" s="1">
        <v>6.0560922368194898</v>
      </c>
      <c r="G95" s="1">
        <v>-0.39409223681948991</v>
      </c>
      <c r="H95" s="1">
        <v>-1.9939381421525244</v>
      </c>
      <c r="J95" s="1">
        <v>43.4375</v>
      </c>
      <c r="K95" s="1">
        <v>5.1609999999999996</v>
      </c>
    </row>
    <row r="96" spans="1:11" x14ac:dyDescent="0.25">
      <c r="A96" s="1" t="s">
        <v>126</v>
      </c>
      <c r="B96" s="1">
        <v>4.4409999999999998</v>
      </c>
      <c r="C96" s="1">
        <v>4.6390000000000002</v>
      </c>
      <c r="E96" s="1">
        <v>71</v>
      </c>
      <c r="F96" s="1">
        <v>5.9780713253357227</v>
      </c>
      <c r="G96" s="1">
        <v>0.10492867466427747</v>
      </c>
      <c r="H96" s="1">
        <v>0.53089420970869783</v>
      </c>
      <c r="J96" s="1">
        <v>44.0625</v>
      </c>
      <c r="K96" s="1">
        <v>5.1989999999999998</v>
      </c>
    </row>
    <row r="97" spans="1:11" x14ac:dyDescent="0.25">
      <c r="A97" s="1" t="s">
        <v>113</v>
      </c>
      <c r="B97" s="1">
        <v>4.88</v>
      </c>
      <c r="C97" s="1">
        <v>4.9130000000000003</v>
      </c>
      <c r="E97" s="1">
        <v>72</v>
      </c>
      <c r="F97" s="1">
        <v>5.227490404732392</v>
      </c>
      <c r="G97" s="1">
        <v>-9.6490404732391788E-2</v>
      </c>
      <c r="H97" s="1">
        <v>-0.48820017339183336</v>
      </c>
      <c r="J97" s="1">
        <v>44.6875</v>
      </c>
      <c r="K97" s="1">
        <v>5.2009999999999996</v>
      </c>
    </row>
    <row r="98" spans="1:11" x14ac:dyDescent="0.25">
      <c r="A98" s="1" t="s">
        <v>14</v>
      </c>
      <c r="B98" s="1">
        <v>7.4409999999999998</v>
      </c>
      <c r="C98" s="1">
        <v>7.4880000000000004</v>
      </c>
      <c r="E98" s="1">
        <v>73</v>
      </c>
      <c r="F98" s="1">
        <v>4.7682533941000917</v>
      </c>
      <c r="G98" s="1">
        <v>-0.14525339410009153</v>
      </c>
      <c r="H98" s="1">
        <v>-0.73492004082776552</v>
      </c>
      <c r="J98" s="1">
        <v>45.3125</v>
      </c>
      <c r="K98" s="1">
        <v>5.2460000000000004</v>
      </c>
    </row>
    <row r="99" spans="1:11" x14ac:dyDescent="0.25">
      <c r="A99" s="1" t="s">
        <v>18</v>
      </c>
      <c r="B99" s="1">
        <v>7.3239999999999998</v>
      </c>
      <c r="C99" s="1">
        <v>7.3070000000000004</v>
      </c>
      <c r="E99" s="1">
        <v>74</v>
      </c>
      <c r="F99" s="1">
        <v>5.8980752009030004</v>
      </c>
      <c r="G99" s="1">
        <v>3.4924799096999415E-2</v>
      </c>
      <c r="H99" s="1">
        <v>0.17670454406443467</v>
      </c>
      <c r="J99" s="1">
        <v>45.9375</v>
      </c>
      <c r="K99" s="1">
        <v>5.2539999999999996</v>
      </c>
    </row>
    <row r="100" spans="1:11" x14ac:dyDescent="0.25">
      <c r="A100" s="1" t="s">
        <v>53</v>
      </c>
      <c r="B100" s="1">
        <v>6.141</v>
      </c>
      <c r="C100" s="1">
        <v>6.1050000000000004</v>
      </c>
      <c r="E100" s="1">
        <v>75</v>
      </c>
      <c r="F100" s="1">
        <v>5.1642835903657964</v>
      </c>
      <c r="G100" s="1">
        <v>0.19371640963420322</v>
      </c>
      <c r="H100" s="1">
        <v>0.98012216898198501</v>
      </c>
      <c r="J100" s="1">
        <v>46.5625</v>
      </c>
      <c r="K100" s="1">
        <v>5.2949999999999999</v>
      </c>
    </row>
    <row r="101" spans="1:11" x14ac:dyDescent="0.25">
      <c r="A101" s="1" t="s">
        <v>128</v>
      </c>
      <c r="B101" s="1">
        <v>4.1660000000000004</v>
      </c>
      <c r="C101" s="1">
        <v>4.6280000000000001</v>
      </c>
      <c r="E101" s="1">
        <v>76</v>
      </c>
      <c r="F101" s="1">
        <v>3.7865725584688925</v>
      </c>
      <c r="G101" s="1">
        <v>2.1427441531107316E-2</v>
      </c>
      <c r="H101" s="1">
        <v>0.10841368838530999</v>
      </c>
      <c r="J101" s="1">
        <v>47.1875</v>
      </c>
      <c r="K101" s="1">
        <v>5.3019999999999996</v>
      </c>
    </row>
    <row r="102" spans="1:11" x14ac:dyDescent="0.25">
      <c r="A102" s="1" t="s">
        <v>99</v>
      </c>
      <c r="B102" s="1">
        <v>5.1550000000000002</v>
      </c>
      <c r="C102" s="1">
        <v>5.2649999999999997</v>
      </c>
      <c r="E102" s="1">
        <v>77</v>
      </c>
      <c r="F102" s="1">
        <v>3.9574284785535983</v>
      </c>
      <c r="G102" s="1">
        <v>-0.46242847855359814</v>
      </c>
      <c r="H102" s="1">
        <v>-2.3396902939448605</v>
      </c>
      <c r="J102" s="1">
        <v>47.8125</v>
      </c>
      <c r="K102" s="1">
        <v>5.3209999999999997</v>
      </c>
    </row>
    <row r="103" spans="1:11" x14ac:dyDescent="0.25">
      <c r="A103" s="1" t="s">
        <v>70</v>
      </c>
      <c r="B103" s="1">
        <v>5.835</v>
      </c>
      <c r="C103" s="1">
        <v>5.718</v>
      </c>
      <c r="E103" s="1">
        <v>78</v>
      </c>
      <c r="F103" s="1">
        <v>5.4882185139946023</v>
      </c>
      <c r="G103" s="1">
        <v>7.7781486005397582E-2</v>
      </c>
      <c r="H103" s="1">
        <v>0.39354104752513347</v>
      </c>
      <c r="J103" s="1">
        <v>48.4375</v>
      </c>
      <c r="K103" s="1">
        <v>5.3470000000000004</v>
      </c>
    </row>
    <row r="104" spans="1:11" x14ac:dyDescent="0.25">
      <c r="A104" s="1" t="s">
        <v>12</v>
      </c>
      <c r="B104" s="1">
        <v>7.5940000000000003</v>
      </c>
      <c r="C104" s="1">
        <v>7.5540000000000003</v>
      </c>
      <c r="E104" s="1">
        <v>79</v>
      </c>
      <c r="F104" s="1">
        <v>6.1044849540689157</v>
      </c>
      <c r="G104" s="1">
        <v>-0.15248495406891571</v>
      </c>
      <c r="H104" s="1">
        <v>-0.77150864091152327</v>
      </c>
      <c r="J104" s="1">
        <v>49.0625</v>
      </c>
      <c r="K104" s="1">
        <v>5.3579999999999997</v>
      </c>
    </row>
    <row r="105" spans="1:11" x14ac:dyDescent="0.25">
      <c r="A105" s="1" t="s">
        <v>80</v>
      </c>
      <c r="B105" s="1">
        <v>5.4720000000000004</v>
      </c>
      <c r="C105" s="1">
        <v>5.6529999999999996</v>
      </c>
      <c r="E105" s="1">
        <v>80</v>
      </c>
      <c r="F105" s="1">
        <v>7.0338226465527764</v>
      </c>
      <c r="G105" s="1">
        <v>-0.12382264655277631</v>
      </c>
      <c r="H105" s="1">
        <v>-0.62648962541461872</v>
      </c>
      <c r="J105" s="1">
        <v>49.6875</v>
      </c>
      <c r="K105" s="1">
        <v>5.3579999999999997</v>
      </c>
    </row>
    <row r="106" spans="1:11" x14ac:dyDescent="0.25">
      <c r="A106" s="1" t="s">
        <v>118</v>
      </c>
      <c r="B106" s="1">
        <v>4.7430000000000003</v>
      </c>
      <c r="C106" s="1">
        <v>4.6959999999999997</v>
      </c>
      <c r="E106" s="1">
        <v>81</v>
      </c>
      <c r="F106" s="1">
        <v>3.9159490066255191</v>
      </c>
      <c r="G106" s="1">
        <v>-0.14194900662551913</v>
      </c>
      <c r="H106" s="1">
        <v>-0.7182012536850011</v>
      </c>
      <c r="J106" s="1">
        <v>50.3125</v>
      </c>
      <c r="K106" s="1">
        <v>5.3979999999999997</v>
      </c>
    </row>
    <row r="107" spans="1:11" x14ac:dyDescent="0.25">
      <c r="A107" s="1" t="s">
        <v>37</v>
      </c>
      <c r="B107" s="1">
        <v>6.43</v>
      </c>
      <c r="C107" s="1">
        <v>6.3209999999999997</v>
      </c>
      <c r="E107" s="1">
        <v>82</v>
      </c>
      <c r="F107" s="1">
        <v>3.3994308204734902</v>
      </c>
      <c r="G107" s="1">
        <v>0.18756917952650998</v>
      </c>
      <c r="H107" s="1">
        <v>0.94901981416464765</v>
      </c>
      <c r="J107" s="1">
        <v>50.9375</v>
      </c>
      <c r="K107" s="1">
        <v>5.41</v>
      </c>
    </row>
    <row r="108" spans="1:11" x14ac:dyDescent="0.25">
      <c r="A108" s="1" t="s">
        <v>76</v>
      </c>
      <c r="B108" s="1">
        <v>5.681</v>
      </c>
      <c r="C108" s="1">
        <v>5.7430000000000003</v>
      </c>
      <c r="E108" s="1">
        <v>83</v>
      </c>
      <c r="F108" s="1">
        <v>5.304523709741682</v>
      </c>
      <c r="G108" s="1">
        <v>1.0174762902583181</v>
      </c>
      <c r="H108" s="1">
        <v>5.1479947949626279</v>
      </c>
      <c r="J108" s="1">
        <v>51.5625</v>
      </c>
      <c r="K108" s="1">
        <v>5.43</v>
      </c>
    </row>
    <row r="109" spans="1:11" x14ac:dyDescent="0.25">
      <c r="A109" s="1" t="s">
        <v>77</v>
      </c>
      <c r="B109" s="1">
        <v>5.6630000000000003</v>
      </c>
      <c r="C109" s="1">
        <v>5.6970000000000001</v>
      </c>
      <c r="E109" s="1">
        <v>84</v>
      </c>
      <c r="F109" s="1">
        <v>4.367285165461996</v>
      </c>
      <c r="G109" s="1">
        <v>7.9714834538004098E-2</v>
      </c>
      <c r="H109" s="1">
        <v>0.40332296409458995</v>
      </c>
      <c r="J109" s="1">
        <v>52.1875</v>
      </c>
      <c r="K109" s="1">
        <v>5.4720000000000004</v>
      </c>
    </row>
    <row r="110" spans="1:11" x14ac:dyDescent="0.25">
      <c r="A110" s="1" t="s">
        <v>82</v>
      </c>
      <c r="B110" s="1">
        <v>5.524</v>
      </c>
      <c r="C110" s="1">
        <v>5.6310000000000002</v>
      </c>
      <c r="E110" s="1">
        <v>85</v>
      </c>
      <c r="F110" s="1">
        <v>6.6743338898427602</v>
      </c>
      <c r="G110" s="1">
        <v>-4.7333889842760435E-2</v>
      </c>
      <c r="H110" s="1">
        <v>-0.23948923514866446</v>
      </c>
      <c r="J110" s="1">
        <v>52.8125</v>
      </c>
      <c r="K110" s="1">
        <v>5.4829999999999997</v>
      </c>
    </row>
    <row r="111" spans="1:11" x14ac:dyDescent="0.25">
      <c r="A111" s="1" t="s">
        <v>52</v>
      </c>
      <c r="B111" s="1">
        <v>6.1230000000000002</v>
      </c>
      <c r="C111" s="1">
        <v>6.1820000000000004</v>
      </c>
      <c r="E111" s="1">
        <v>86</v>
      </c>
      <c r="F111" s="1">
        <v>4.4660458129098028</v>
      </c>
      <c r="G111" s="1">
        <v>-0.11004581290980298</v>
      </c>
      <c r="H111" s="1">
        <v>-0.55678474033362424</v>
      </c>
      <c r="J111" s="1">
        <v>53.4375</v>
      </c>
      <c r="K111" s="1">
        <v>5.4829999999999997</v>
      </c>
    </row>
    <row r="112" spans="1:11" x14ac:dyDescent="0.25">
      <c r="A112" s="1" t="s">
        <v>78</v>
      </c>
      <c r="B112" s="1">
        <v>5.41</v>
      </c>
      <c r="C112" s="1">
        <v>5.6929999999999996</v>
      </c>
      <c r="E112" s="1">
        <v>87</v>
      </c>
      <c r="F112" s="1">
        <v>5.8467196642301404</v>
      </c>
      <c r="G112" s="1">
        <v>4.4280335769859569E-2</v>
      </c>
      <c r="H112" s="1">
        <v>0.22403955772233383</v>
      </c>
      <c r="J112" s="1">
        <v>54.0625</v>
      </c>
      <c r="K112" s="1">
        <v>5.5039999999999996</v>
      </c>
    </row>
    <row r="113" spans="1:11" x14ac:dyDescent="0.25">
      <c r="A113" s="1" t="s">
        <v>41</v>
      </c>
      <c r="B113" s="1">
        <v>6.3739999999999997</v>
      </c>
      <c r="C113" s="1">
        <v>6.3739999999999997</v>
      </c>
      <c r="E113" s="1">
        <v>88</v>
      </c>
      <c r="F113" s="1">
        <v>6.5449574416861331</v>
      </c>
      <c r="G113" s="1">
        <v>-5.6957441686132704E-2</v>
      </c>
      <c r="H113" s="1">
        <v>-0.28818029092368963</v>
      </c>
      <c r="J113" s="1">
        <v>54.6875</v>
      </c>
      <c r="K113" s="1">
        <v>5.524</v>
      </c>
    </row>
    <row r="114" spans="1:11" x14ac:dyDescent="0.25">
      <c r="A114" s="1" t="s">
        <v>61</v>
      </c>
      <c r="B114" s="1">
        <v>5.9450000000000003</v>
      </c>
      <c r="C114" s="1">
        <v>6.07</v>
      </c>
      <c r="E114" s="1">
        <v>89</v>
      </c>
      <c r="F114" s="1">
        <v>5.4921689398925144</v>
      </c>
      <c r="G114" s="1">
        <v>0.14783106010748526</v>
      </c>
      <c r="H114" s="1">
        <v>0.74796192820761398</v>
      </c>
      <c r="J114" s="1">
        <v>55.3125</v>
      </c>
      <c r="K114" s="1">
        <v>5.5659999999999998</v>
      </c>
    </row>
    <row r="115" spans="1:11" x14ac:dyDescent="0.25">
      <c r="A115" s="1" t="s">
        <v>72</v>
      </c>
      <c r="B115" s="1">
        <v>5.81</v>
      </c>
      <c r="C115" s="1">
        <v>5.6479999999999997</v>
      </c>
      <c r="E115" s="1">
        <v>90</v>
      </c>
      <c r="F115" s="1">
        <v>5.2511929601198659</v>
      </c>
      <c r="G115" s="1">
        <v>-0.12619296011986592</v>
      </c>
      <c r="H115" s="1">
        <v>-0.63848239814321839</v>
      </c>
      <c r="J115" s="1">
        <v>55.9375</v>
      </c>
      <c r="K115" s="1">
        <v>5.62</v>
      </c>
    </row>
    <row r="116" spans="1:11" x14ac:dyDescent="0.25">
      <c r="A116" s="1" t="s">
        <v>165</v>
      </c>
      <c r="B116" s="1">
        <v>3.4079999999999999</v>
      </c>
      <c r="C116" s="1">
        <v>3.3340000000000001</v>
      </c>
      <c r="E116" s="1">
        <v>91</v>
      </c>
      <c r="F116" s="1">
        <v>5.4862433010456453</v>
      </c>
      <c r="G116" s="1">
        <v>-0.13924330104564486</v>
      </c>
      <c r="H116" s="1">
        <v>-0.70451154083836776</v>
      </c>
      <c r="J116" s="1">
        <v>56.5625</v>
      </c>
      <c r="K116" s="1">
        <v>5.6360000000000001</v>
      </c>
    </row>
    <row r="117" spans="1:11" x14ac:dyDescent="0.25">
      <c r="A117" s="1" t="s">
        <v>39</v>
      </c>
      <c r="B117" s="1">
        <v>6.3710000000000004</v>
      </c>
      <c r="C117" s="1">
        <v>6.375</v>
      </c>
      <c r="E117" s="1">
        <v>92</v>
      </c>
      <c r="F117" s="1">
        <v>5.1751472615850549</v>
      </c>
      <c r="G117" s="1">
        <v>7.8852738414944668E-2</v>
      </c>
      <c r="H117" s="1">
        <v>0.39896112648052562</v>
      </c>
      <c r="J117" s="1">
        <v>57.1875</v>
      </c>
      <c r="K117" s="1">
        <v>5.64</v>
      </c>
    </row>
    <row r="118" spans="1:11" x14ac:dyDescent="0.25">
      <c r="A118" s="1" t="s">
        <v>124</v>
      </c>
      <c r="B118" s="1">
        <v>4.6310000000000002</v>
      </c>
      <c r="C118" s="1">
        <v>4.681</v>
      </c>
      <c r="E118" s="1">
        <v>93</v>
      </c>
      <c r="F118" s="1">
        <v>4.4423432575223289</v>
      </c>
      <c r="G118" s="1">
        <v>-2.5343257522329132E-2</v>
      </c>
      <c r="H118" s="1">
        <v>-0.12822604227880802</v>
      </c>
      <c r="J118" s="1">
        <v>57.8125</v>
      </c>
      <c r="K118" s="1">
        <v>5.6619999999999999</v>
      </c>
    </row>
    <row r="119" spans="1:11" x14ac:dyDescent="0.25">
      <c r="A119" s="1" t="s">
        <v>84</v>
      </c>
      <c r="B119" s="1">
        <v>5.3979999999999997</v>
      </c>
      <c r="C119" s="1">
        <v>5.6029999999999998</v>
      </c>
      <c r="E119" s="1">
        <v>94</v>
      </c>
      <c r="F119" s="1">
        <v>4.3376569712276538</v>
      </c>
      <c r="G119" s="1">
        <v>-2.9656971227653983E-2</v>
      </c>
      <c r="H119" s="1">
        <v>-0.15005158840168953</v>
      </c>
      <c r="J119" s="1">
        <v>58.4375</v>
      </c>
      <c r="K119" s="1">
        <v>5.6630000000000003</v>
      </c>
    </row>
    <row r="120" spans="1:11" x14ac:dyDescent="0.25">
      <c r="A120" s="1" t="s">
        <v>127</v>
      </c>
      <c r="B120" s="1">
        <v>4.5709999999999997</v>
      </c>
      <c r="C120" s="1">
        <v>4.3739999999999997</v>
      </c>
      <c r="E120" s="1">
        <v>95</v>
      </c>
      <c r="F120" s="1">
        <v>4.6131991776070347</v>
      </c>
      <c r="G120" s="1">
        <v>-0.17219917760703485</v>
      </c>
      <c r="H120" s="1">
        <v>-0.87125417909521985</v>
      </c>
      <c r="J120" s="1">
        <v>59.0625</v>
      </c>
      <c r="K120" s="1">
        <v>5.681</v>
      </c>
    </row>
    <row r="121" spans="1:11" x14ac:dyDescent="0.25">
      <c r="A121" s="1" t="s">
        <v>44</v>
      </c>
      <c r="B121" s="1">
        <v>6.343</v>
      </c>
      <c r="C121" s="1">
        <v>6.2619999999999996</v>
      </c>
      <c r="E121" s="1">
        <v>96</v>
      </c>
      <c r="F121" s="1">
        <v>4.8838033516140253</v>
      </c>
      <c r="G121" s="1">
        <v>-3.803351614025452E-3</v>
      </c>
      <c r="H121" s="1">
        <v>-1.9243332252434929E-2</v>
      </c>
      <c r="J121" s="1">
        <v>59.6875</v>
      </c>
      <c r="K121" s="1">
        <v>5.7389999999999999</v>
      </c>
    </row>
    <row r="122" spans="1:11" x14ac:dyDescent="0.25">
      <c r="A122" s="1" t="s">
        <v>50</v>
      </c>
      <c r="B122" s="1">
        <v>6.173</v>
      </c>
      <c r="C122" s="1">
        <v>6.1980000000000004</v>
      </c>
      <c r="E122" s="1">
        <v>97</v>
      </c>
      <c r="F122" s="1">
        <v>7.4268900233950479</v>
      </c>
      <c r="G122" s="1">
        <v>1.4109976604951946E-2</v>
      </c>
      <c r="H122" s="1">
        <v>7.1390445963999447E-2</v>
      </c>
      <c r="J122" s="1">
        <v>60.3125</v>
      </c>
      <c r="K122" s="1">
        <v>5.7519999999999998</v>
      </c>
    </row>
    <row r="123" spans="1:11" x14ac:dyDescent="0.25">
      <c r="A123" s="1" t="s">
        <v>56</v>
      </c>
      <c r="B123" s="1">
        <v>5.9480000000000004</v>
      </c>
      <c r="C123" s="1">
        <v>6.1180000000000003</v>
      </c>
      <c r="E123" s="1">
        <v>98</v>
      </c>
      <c r="F123" s="1">
        <v>7.2481332515145178</v>
      </c>
      <c r="G123" s="1">
        <v>7.5866748485482027E-2</v>
      </c>
      <c r="H123" s="1">
        <v>0.38385329471888141</v>
      </c>
      <c r="J123" s="1">
        <v>60.9375</v>
      </c>
      <c r="K123" s="1">
        <v>5.7619999999999996</v>
      </c>
    </row>
    <row r="124" spans="1:11" x14ac:dyDescent="0.25">
      <c r="A124" s="1" t="s">
        <v>111</v>
      </c>
      <c r="B124" s="1">
        <v>4.9820000000000002</v>
      </c>
      <c r="C124" s="1">
        <v>4.6680000000000001</v>
      </c>
      <c r="E124" s="1">
        <v>99</v>
      </c>
      <c r="F124" s="1">
        <v>6.0610302691918809</v>
      </c>
      <c r="G124" s="1">
        <v>7.9969730808119088E-2</v>
      </c>
      <c r="H124" s="1">
        <v>0.40461263018742266</v>
      </c>
      <c r="J124" s="1">
        <v>61.5625</v>
      </c>
      <c r="K124" s="1">
        <v>5.79</v>
      </c>
    </row>
    <row r="125" spans="1:11" x14ac:dyDescent="0.25">
      <c r="A125" s="1" t="s">
        <v>120</v>
      </c>
      <c r="B125" s="1">
        <v>4.7240000000000002</v>
      </c>
      <c r="C125" s="1">
        <v>4.7220000000000004</v>
      </c>
      <c r="E125" s="1">
        <v>100</v>
      </c>
      <c r="F125" s="1">
        <v>4.6023355063877762</v>
      </c>
      <c r="G125" s="1">
        <v>-0.43633550638777585</v>
      </c>
      <c r="H125" s="1">
        <v>-2.2076710162665032</v>
      </c>
      <c r="J125" s="1">
        <v>62.1875</v>
      </c>
      <c r="K125" s="1">
        <v>5.81</v>
      </c>
    </row>
    <row r="126" spans="1:11" x14ac:dyDescent="0.25">
      <c r="A126" s="1" t="s">
        <v>66</v>
      </c>
      <c r="B126" s="1">
        <v>5.875</v>
      </c>
      <c r="C126" s="1">
        <v>5.8949999999999996</v>
      </c>
      <c r="E126" s="1">
        <v>101</v>
      </c>
      <c r="F126" s="1">
        <v>5.2314408306303042</v>
      </c>
      <c r="G126" s="1">
        <v>-7.6440830630303935E-2</v>
      </c>
      <c r="H126" s="1">
        <v>-0.38675790480338162</v>
      </c>
      <c r="J126" s="1">
        <v>62.8125</v>
      </c>
      <c r="K126" s="1">
        <v>5.835</v>
      </c>
    </row>
    <row r="127" spans="1:11" x14ac:dyDescent="0.25">
      <c r="A127" s="1" t="s">
        <v>168</v>
      </c>
      <c r="B127" s="1">
        <v>3.254</v>
      </c>
      <c r="C127" s="1">
        <v>2.8530000000000002</v>
      </c>
      <c r="E127" s="1">
        <v>102</v>
      </c>
      <c r="F127" s="1">
        <v>5.6788265635688688</v>
      </c>
      <c r="G127" s="1">
        <v>0.15617343643113113</v>
      </c>
      <c r="H127" s="1">
        <v>0.79017078388605455</v>
      </c>
      <c r="J127" s="1">
        <v>63.4375</v>
      </c>
      <c r="K127" s="1">
        <v>5.875</v>
      </c>
    </row>
    <row r="128" spans="1:11" x14ac:dyDescent="0.25">
      <c r="A128" s="1" t="s">
        <v>42</v>
      </c>
      <c r="B128" s="1">
        <v>6.31</v>
      </c>
      <c r="C128" s="1">
        <v>6.3540000000000001</v>
      </c>
      <c r="E128" s="1">
        <v>103</v>
      </c>
      <c r="F128" s="1">
        <v>7.4920720507106005</v>
      </c>
      <c r="G128" s="1">
        <v>0.10192794928939986</v>
      </c>
      <c r="H128" s="1">
        <v>0.51571182289646034</v>
      </c>
      <c r="J128" s="1">
        <v>64.0625</v>
      </c>
      <c r="K128" s="1">
        <v>5.89</v>
      </c>
    </row>
    <row r="129" spans="1:11" x14ac:dyDescent="0.25">
      <c r="A129" s="1" t="s">
        <v>132</v>
      </c>
      <c r="B129" s="1">
        <v>4.4710000000000001</v>
      </c>
      <c r="C129" s="1">
        <v>4.3659999999999997</v>
      </c>
      <c r="E129" s="1">
        <v>104</v>
      </c>
      <c r="F129" s="1">
        <v>5.6146321427277943</v>
      </c>
      <c r="G129" s="1">
        <v>-0.1426321427277939</v>
      </c>
      <c r="H129" s="1">
        <v>-0.721657630145497</v>
      </c>
      <c r="J129" s="1">
        <v>64.6875</v>
      </c>
      <c r="K129" s="1">
        <v>5.891</v>
      </c>
    </row>
    <row r="130" spans="1:11" x14ac:dyDescent="0.25">
      <c r="A130" s="1" t="s">
        <v>17</v>
      </c>
      <c r="B130" s="1">
        <v>7.3140000000000001</v>
      </c>
      <c r="C130" s="1">
        <v>7.343</v>
      </c>
      <c r="E130" s="1">
        <v>105</v>
      </c>
      <c r="F130" s="1">
        <v>4.669492746652284</v>
      </c>
      <c r="G130" s="1">
        <v>7.350725334771635E-2</v>
      </c>
      <c r="H130" s="1">
        <v>0.37191525861498997</v>
      </c>
      <c r="J130" s="1">
        <v>65.3125</v>
      </c>
      <c r="K130" s="1">
        <v>5.915</v>
      </c>
    </row>
    <row r="131" spans="1:11" x14ac:dyDescent="0.25">
      <c r="A131" s="1" t="s">
        <v>15</v>
      </c>
      <c r="B131" s="1">
        <v>7.4870000000000001</v>
      </c>
      <c r="C131" s="1">
        <v>7.48</v>
      </c>
      <c r="E131" s="1">
        <v>106</v>
      </c>
      <c r="F131" s="1">
        <v>6.2743532676791434</v>
      </c>
      <c r="G131" s="1">
        <v>0.15564673232085635</v>
      </c>
      <c r="H131" s="1">
        <v>0.78750588639002383</v>
      </c>
      <c r="J131" s="1">
        <v>65.9375</v>
      </c>
      <c r="K131" s="1">
        <v>5.9329999999999998</v>
      </c>
    </row>
    <row r="132" spans="1:11" x14ac:dyDescent="0.25">
      <c r="A132" s="1" t="s">
        <v>164</v>
      </c>
      <c r="B132" s="1">
        <v>3.4620000000000002</v>
      </c>
      <c r="C132" s="1">
        <v>3.4620000000000002</v>
      </c>
      <c r="E132" s="1">
        <v>107</v>
      </c>
      <c r="F132" s="1">
        <v>5.7035167254308208</v>
      </c>
      <c r="G132" s="1">
        <v>-2.2516725430820728E-2</v>
      </c>
      <c r="H132" s="1">
        <v>-0.1139249989678274</v>
      </c>
      <c r="J132" s="1">
        <v>66.5625</v>
      </c>
      <c r="K132" s="1">
        <v>5.9450000000000003</v>
      </c>
    </row>
    <row r="133" spans="1:11" x14ac:dyDescent="0.25">
      <c r="A133" s="1" t="s">
        <v>35</v>
      </c>
      <c r="B133" s="1">
        <v>6.4409999999999998</v>
      </c>
      <c r="C133" s="1">
        <v>6.4459999999999997</v>
      </c>
      <c r="E133" s="1">
        <v>108</v>
      </c>
      <c r="F133" s="1">
        <v>5.6580868276048299</v>
      </c>
      <c r="G133" s="1">
        <v>4.9131723951703066E-3</v>
      </c>
      <c r="H133" s="1">
        <v>2.4858550670177674E-2</v>
      </c>
      <c r="J133" s="1">
        <v>67.1875</v>
      </c>
      <c r="K133" s="1">
        <v>5.9480000000000004</v>
      </c>
    </row>
    <row r="134" spans="1:11" x14ac:dyDescent="0.25">
      <c r="A134" s="1" t="s">
        <v>87</v>
      </c>
      <c r="B134" s="1">
        <v>5.1989999999999998</v>
      </c>
      <c r="C134" s="1">
        <v>5.4669999999999996</v>
      </c>
      <c r="E134" s="1">
        <v>109</v>
      </c>
      <c r="F134" s="1">
        <v>5.5929048002892774</v>
      </c>
      <c r="G134" s="1">
        <v>-6.8904800289277368E-2</v>
      </c>
      <c r="H134" s="1">
        <v>-0.34862881487595365</v>
      </c>
      <c r="J134" s="1">
        <v>67.8125</v>
      </c>
      <c r="K134" s="1">
        <v>5.952</v>
      </c>
    </row>
    <row r="135" spans="1:11" x14ac:dyDescent="0.25">
      <c r="A135" s="1" t="s">
        <v>167</v>
      </c>
      <c r="B135" s="1">
        <v>3.3029999999999999</v>
      </c>
      <c r="C135" s="1">
        <v>3.2309999999999999</v>
      </c>
      <c r="E135" s="1">
        <v>110</v>
      </c>
      <c r="F135" s="1">
        <v>6.1370759677266928</v>
      </c>
      <c r="G135" s="1">
        <v>-1.4075967726692618E-2</v>
      </c>
      <c r="H135" s="1">
        <v>-7.1218375587581054E-2</v>
      </c>
      <c r="J135" s="1">
        <v>68.4375</v>
      </c>
      <c r="K135" s="1">
        <v>5.9729999999999999</v>
      </c>
    </row>
    <row r="136" spans="1:11" x14ac:dyDescent="0.25">
      <c r="A136" s="1" t="s">
        <v>59</v>
      </c>
      <c r="B136" s="1">
        <v>6.0720000000000001</v>
      </c>
      <c r="C136" s="1">
        <v>6.008</v>
      </c>
      <c r="E136" s="1">
        <v>111</v>
      </c>
      <c r="F136" s="1">
        <v>5.6541364017069169</v>
      </c>
      <c r="G136" s="1">
        <v>-0.24413640170691675</v>
      </c>
      <c r="H136" s="1">
        <v>-1.2352257613089259</v>
      </c>
      <c r="J136" s="1">
        <v>69.0625</v>
      </c>
      <c r="K136" s="1">
        <v>6</v>
      </c>
    </row>
    <row r="137" spans="1:11" x14ac:dyDescent="0.25">
      <c r="A137" s="1" t="s">
        <v>152</v>
      </c>
      <c r="B137" s="1">
        <v>3.9990000000000001</v>
      </c>
      <c r="C137" s="1">
        <v>4.085</v>
      </c>
      <c r="E137" s="1">
        <v>112</v>
      </c>
      <c r="F137" s="1">
        <v>6.3266964108264805</v>
      </c>
      <c r="G137" s="1">
        <v>4.7303589173519178E-2</v>
      </c>
      <c r="H137" s="1">
        <v>0.239335926723661</v>
      </c>
      <c r="J137" s="1">
        <v>69.6875</v>
      </c>
      <c r="K137" s="1">
        <v>6.0720000000000001</v>
      </c>
    </row>
    <row r="138" spans="1:11" x14ac:dyDescent="0.25">
      <c r="A138" s="1" t="s">
        <v>51</v>
      </c>
      <c r="B138" s="1">
        <v>6.1920000000000002</v>
      </c>
      <c r="C138" s="1">
        <v>6.1920000000000002</v>
      </c>
      <c r="E138" s="1">
        <v>113</v>
      </c>
      <c r="F138" s="1">
        <v>6.0264640425851486</v>
      </c>
      <c r="G138" s="1">
        <v>-8.1464042585148277E-2</v>
      </c>
      <c r="H138" s="1">
        <v>-0.41217320857519485</v>
      </c>
      <c r="J138" s="1">
        <v>70.3125</v>
      </c>
      <c r="K138" s="1">
        <v>6.0830000000000002</v>
      </c>
    </row>
    <row r="139" spans="1:11" x14ac:dyDescent="0.25">
      <c r="A139" s="1" t="s">
        <v>125</v>
      </c>
      <c r="B139" s="1">
        <v>4.5919999999999996</v>
      </c>
      <c r="C139" s="1">
        <v>4.4610000000000003</v>
      </c>
      <c r="E139" s="1">
        <v>114</v>
      </c>
      <c r="F139" s="1">
        <v>5.6096941103554041</v>
      </c>
      <c r="G139" s="1">
        <v>0.2003058896445955</v>
      </c>
      <c r="H139" s="1">
        <v>1.0134621191309929</v>
      </c>
      <c r="J139" s="1">
        <v>70.9375</v>
      </c>
      <c r="K139" s="1">
        <v>6.0960000000000001</v>
      </c>
    </row>
    <row r="140" spans="1:11" x14ac:dyDescent="0.25">
      <c r="A140" s="1" t="s">
        <v>88</v>
      </c>
      <c r="B140" s="1">
        <v>5.4829999999999997</v>
      </c>
      <c r="C140" s="1">
        <v>5.3730000000000002</v>
      </c>
      <c r="E140" s="1">
        <v>115</v>
      </c>
      <c r="F140" s="1">
        <v>3.3243727284131572</v>
      </c>
      <c r="G140" s="1">
        <v>8.3627271586842689E-2</v>
      </c>
      <c r="H140" s="1">
        <v>0.42311822198499893</v>
      </c>
      <c r="J140" s="1">
        <v>71.5625</v>
      </c>
      <c r="K140" s="1">
        <v>6.0960000000000001</v>
      </c>
    </row>
    <row r="141" spans="1:11" x14ac:dyDescent="0.25">
      <c r="A141" s="1" t="s">
        <v>81</v>
      </c>
      <c r="B141" s="1">
        <v>5.6360000000000001</v>
      </c>
      <c r="C141" s="1">
        <v>5.2469999999999999</v>
      </c>
      <c r="E141" s="1">
        <v>116</v>
      </c>
      <c r="F141" s="1">
        <v>6.3276840173009585</v>
      </c>
      <c r="G141" s="1">
        <v>4.3315982699041911E-2</v>
      </c>
      <c r="H141" s="1">
        <v>0.21916034369385248</v>
      </c>
      <c r="J141" s="1">
        <v>72.1875</v>
      </c>
      <c r="K141" s="1">
        <v>6.1050000000000004</v>
      </c>
    </row>
    <row r="142" spans="1:11" x14ac:dyDescent="0.25">
      <c r="A142" s="1" t="s">
        <v>150</v>
      </c>
      <c r="B142" s="1">
        <v>4.1609999999999996</v>
      </c>
      <c r="C142" s="1">
        <v>4.1890000000000001</v>
      </c>
      <c r="E142" s="1">
        <v>117</v>
      </c>
      <c r="F142" s="1">
        <v>4.6546786495351133</v>
      </c>
      <c r="G142" s="1">
        <v>-2.3678649535113117E-2</v>
      </c>
      <c r="H142" s="1">
        <v>-0.11980383791307715</v>
      </c>
      <c r="J142" s="1">
        <v>72.8125</v>
      </c>
      <c r="K142" s="1">
        <v>6.1230000000000002</v>
      </c>
    </row>
    <row r="143" spans="1:11" x14ac:dyDescent="0.25">
      <c r="A143" s="1" t="s">
        <v>148</v>
      </c>
      <c r="B143" s="1">
        <v>4.1029999999999998</v>
      </c>
      <c r="C143" s="1">
        <v>4.3319999999999999</v>
      </c>
      <c r="E143" s="1">
        <v>118</v>
      </c>
      <c r="F143" s="1">
        <v>5.5652518190038913</v>
      </c>
      <c r="G143" s="1">
        <v>-0.16725181900389163</v>
      </c>
      <c r="H143" s="1">
        <v>-0.84622266083612729</v>
      </c>
      <c r="J143" s="1">
        <v>73.4375</v>
      </c>
      <c r="K143" s="1">
        <v>6.141</v>
      </c>
    </row>
    <row r="144" spans="1:11" x14ac:dyDescent="0.25">
      <c r="A144" s="1" t="s">
        <v>30</v>
      </c>
      <c r="B144" s="1">
        <v>6.774</v>
      </c>
      <c r="C144" s="1">
        <v>6.8250000000000002</v>
      </c>
      <c r="E144" s="1">
        <v>119</v>
      </c>
      <c r="F144" s="1">
        <v>4.3514834618703464</v>
      </c>
      <c r="G144" s="1">
        <v>0.21951653812965333</v>
      </c>
      <c r="H144" s="1">
        <v>1.1106597829545168</v>
      </c>
      <c r="J144" s="1">
        <v>74.0625</v>
      </c>
      <c r="K144" s="1">
        <v>6.1669999999999998</v>
      </c>
    </row>
    <row r="145" spans="1:11" x14ac:dyDescent="0.25">
      <c r="A145" s="1" t="s">
        <v>21</v>
      </c>
      <c r="B145" s="1">
        <v>7.19</v>
      </c>
      <c r="C145" s="1">
        <v>7.0540000000000003</v>
      </c>
      <c r="E145" s="1">
        <v>120</v>
      </c>
      <c r="F145" s="1">
        <v>6.2160844856849371</v>
      </c>
      <c r="G145" s="1">
        <v>0.12691551431506287</v>
      </c>
      <c r="H145" s="1">
        <v>0.64213821329249121</v>
      </c>
      <c r="J145" s="1">
        <v>74.6875</v>
      </c>
      <c r="K145" s="1">
        <v>6.173</v>
      </c>
    </row>
    <row r="146" spans="1:11" x14ac:dyDescent="0.25">
      <c r="A146" s="1" t="s">
        <v>28</v>
      </c>
      <c r="B146" s="1">
        <v>6.8860000000000001</v>
      </c>
      <c r="C146" s="1">
        <v>6.8920000000000003</v>
      </c>
      <c r="E146" s="1">
        <v>121</v>
      </c>
      <c r="F146" s="1">
        <v>6.1528776713183415</v>
      </c>
      <c r="G146" s="1">
        <v>2.012232868165853E-2</v>
      </c>
      <c r="H146" s="1">
        <v>0.10181037563971722</v>
      </c>
      <c r="J146" s="1">
        <v>75.3125</v>
      </c>
      <c r="K146" s="1">
        <v>6.1920000000000002</v>
      </c>
    </row>
    <row r="147" spans="1:11" x14ac:dyDescent="0.25">
      <c r="A147" s="1" t="s">
        <v>43</v>
      </c>
      <c r="B147" s="1">
        <v>6.3789999999999996</v>
      </c>
      <c r="C147" s="1">
        <v>6.2930000000000001</v>
      </c>
      <c r="E147" s="1">
        <v>122</v>
      </c>
      <c r="F147" s="1">
        <v>6.0738691533600964</v>
      </c>
      <c r="G147" s="1">
        <v>-0.12586915336009596</v>
      </c>
      <c r="H147" s="1">
        <v>-0.63684407444975299</v>
      </c>
      <c r="J147" s="1">
        <v>75.9375</v>
      </c>
      <c r="K147" s="1">
        <v>6.26</v>
      </c>
    </row>
    <row r="148" spans="1:11" x14ac:dyDescent="0.25">
      <c r="A148" s="1" t="s">
        <v>54</v>
      </c>
      <c r="B148" s="1">
        <v>6.0960000000000001</v>
      </c>
      <c r="C148" s="1">
        <v>6.1740000000000004</v>
      </c>
      <c r="E148" s="1">
        <v>123</v>
      </c>
      <c r="F148" s="1">
        <v>4.6418397653668988</v>
      </c>
      <c r="G148" s="1">
        <v>0.34016023463310141</v>
      </c>
      <c r="H148" s="1">
        <v>1.7210652809412297</v>
      </c>
      <c r="J148" s="1">
        <v>76.5625</v>
      </c>
      <c r="K148" s="1">
        <v>6.31</v>
      </c>
    </row>
    <row r="149" spans="1:11" x14ac:dyDescent="0.25">
      <c r="A149" s="1" t="s">
        <v>115</v>
      </c>
      <c r="B149" s="1">
        <v>4.806</v>
      </c>
      <c r="C149" s="1">
        <v>4.7069999999999999</v>
      </c>
      <c r="E149" s="1">
        <v>124</v>
      </c>
      <c r="F149" s="1">
        <v>4.6951705149887148</v>
      </c>
      <c r="G149" s="1">
        <v>2.882948501128535E-2</v>
      </c>
      <c r="H149" s="1">
        <v>0.14586486211081198</v>
      </c>
      <c r="J149" s="1">
        <v>77.1875</v>
      </c>
      <c r="K149" s="1">
        <v>6.3220000000000001</v>
      </c>
    </row>
    <row r="150" spans="1:11" x14ac:dyDescent="0.25">
      <c r="A150" s="1" t="s">
        <v>106</v>
      </c>
      <c r="B150" s="1">
        <v>5.1029999999999998</v>
      </c>
      <c r="C150" s="1">
        <v>5.1749999999999998</v>
      </c>
      <c r="E150" s="1">
        <v>125</v>
      </c>
      <c r="F150" s="1">
        <v>5.8536329095514867</v>
      </c>
      <c r="G150" s="1">
        <v>2.136709044851326E-2</v>
      </c>
      <c r="H150" s="1">
        <v>0.10810833772304965</v>
      </c>
      <c r="J150" s="1">
        <v>77.8125</v>
      </c>
      <c r="K150" s="1">
        <v>6.343</v>
      </c>
    </row>
    <row r="151" spans="1:11" x14ac:dyDescent="0.25">
      <c r="A151" s="1" t="s">
        <v>166</v>
      </c>
      <c r="B151" s="1">
        <v>3.355</v>
      </c>
      <c r="C151" s="1">
        <v>3.38</v>
      </c>
      <c r="E151" s="1">
        <v>126</v>
      </c>
      <c r="F151" s="1">
        <v>2.849334014189207</v>
      </c>
      <c r="G151" s="1">
        <v>0.40466598581079305</v>
      </c>
      <c r="H151" s="1">
        <v>2.0474367890415346</v>
      </c>
      <c r="J151" s="1">
        <v>78.4375</v>
      </c>
      <c r="K151" s="1">
        <v>6.3710000000000004</v>
      </c>
    </row>
    <row r="152" spans="1:11" x14ac:dyDescent="0.25">
      <c r="A152" s="1" t="s">
        <v>142</v>
      </c>
      <c r="B152" s="1">
        <v>4.3769999999999998</v>
      </c>
      <c r="C152" s="1">
        <v>4.1070000000000002</v>
      </c>
      <c r="E152" s="1">
        <v>127</v>
      </c>
      <c r="F152" s="1">
        <v>6.3069442813369196</v>
      </c>
      <c r="G152" s="1">
        <v>3.0557186630799649E-3</v>
      </c>
      <c r="H152" s="1">
        <v>1.5460629326715868E-2</v>
      </c>
      <c r="J152" s="1">
        <v>79.0625</v>
      </c>
      <c r="K152" s="1">
        <v>6.3739999999999997</v>
      </c>
    </row>
    <row r="153" spans="1:11" x14ac:dyDescent="0.25">
      <c r="A153" s="1" t="s">
        <v>158</v>
      </c>
      <c r="B153" s="1">
        <v>3.6920000000000002</v>
      </c>
      <c r="C153" s="1">
        <v>3.6629999999999998</v>
      </c>
      <c r="E153" s="1">
        <v>128</v>
      </c>
      <c r="F153" s="1">
        <v>4.3435826100745221</v>
      </c>
      <c r="G153" s="1">
        <v>0.12741738992547802</v>
      </c>
      <c r="H153" s="1">
        <v>0.64467748919982459</v>
      </c>
      <c r="J153" s="1">
        <v>79.6875</v>
      </c>
      <c r="K153" s="1">
        <v>6.3789999999999996</v>
      </c>
    </row>
    <row r="154" spans="1:11" x14ac:dyDescent="0.25">
      <c r="A154" s="1" t="s">
        <v>28</v>
      </c>
      <c r="B154" s="1">
        <v>6.8860000000000001</v>
      </c>
      <c r="C154" s="1">
        <v>6.8920000000000003</v>
      </c>
      <c r="E154" s="1">
        <v>129</v>
      </c>
      <c r="F154" s="1">
        <v>7.2836870845957282</v>
      </c>
      <c r="G154" s="1">
        <v>3.0312915404271834E-2</v>
      </c>
      <c r="H154" s="1">
        <v>0.15337038534992842</v>
      </c>
      <c r="J154" s="1">
        <v>80.3125</v>
      </c>
      <c r="K154" s="1">
        <v>6.3789999999999996</v>
      </c>
    </row>
    <row r="155" spans="1:11" x14ac:dyDescent="0.25">
      <c r="A155" s="1" t="s">
        <v>43</v>
      </c>
      <c r="B155" s="1">
        <v>6.3789999999999996</v>
      </c>
      <c r="C155" s="1">
        <v>6.2930000000000001</v>
      </c>
      <c r="E155" s="1">
        <v>130</v>
      </c>
      <c r="F155" s="1">
        <v>7.4189891715992236</v>
      </c>
      <c r="G155" s="1">
        <v>6.8010828400776546E-2</v>
      </c>
      <c r="H155" s="1">
        <v>0.34410569952387332</v>
      </c>
      <c r="J155" s="1">
        <v>80.9375</v>
      </c>
      <c r="K155" s="1">
        <v>6.3819999999999997</v>
      </c>
    </row>
    <row r="156" spans="1:11" x14ac:dyDescent="0.25">
      <c r="A156" s="1" t="s">
        <v>54</v>
      </c>
      <c r="B156" s="1">
        <v>6.0960000000000001</v>
      </c>
      <c r="C156" s="1">
        <v>6.1740000000000004</v>
      </c>
      <c r="E156" s="1">
        <v>131</v>
      </c>
      <c r="F156" s="1">
        <v>3.4507863571463497</v>
      </c>
      <c r="G156" s="1">
        <v>1.1213642853650452E-2</v>
      </c>
      <c r="H156" s="1">
        <v>5.6736236112692517E-2</v>
      </c>
      <c r="J156" s="1">
        <v>81.5625</v>
      </c>
      <c r="K156" s="1">
        <v>6.3879999999999999</v>
      </c>
    </row>
    <row r="157" spans="1:11" x14ac:dyDescent="0.25">
      <c r="A157" s="1" t="s">
        <v>115</v>
      </c>
      <c r="B157" s="1">
        <v>4.806</v>
      </c>
      <c r="C157" s="1">
        <v>4.7069999999999999</v>
      </c>
      <c r="E157" s="1">
        <v>132</v>
      </c>
      <c r="F157" s="1">
        <v>6.3978040769889013</v>
      </c>
      <c r="G157" s="1">
        <v>4.3195923011098536E-2</v>
      </c>
      <c r="H157" s="1">
        <v>0.21855289302936534</v>
      </c>
      <c r="J157" s="1">
        <v>82.1875</v>
      </c>
      <c r="K157" s="1">
        <v>6.4189999999999996</v>
      </c>
    </row>
    <row r="158" spans="1:11" x14ac:dyDescent="0.25">
      <c r="A158" s="1" t="s">
        <v>106</v>
      </c>
      <c r="B158" s="1">
        <v>5.1029999999999998</v>
      </c>
      <c r="C158" s="1">
        <v>5.1749999999999998</v>
      </c>
      <c r="E158" s="1">
        <v>133</v>
      </c>
      <c r="F158" s="1">
        <v>5.430937338474874</v>
      </c>
      <c r="G158" s="1">
        <v>-0.23193733847487419</v>
      </c>
      <c r="H158" s="1">
        <v>-1.1735037196031373</v>
      </c>
      <c r="J158" s="1">
        <v>82.8125</v>
      </c>
      <c r="K158" s="1">
        <v>6.43</v>
      </c>
    </row>
    <row r="159" spans="1:11" x14ac:dyDescent="0.25">
      <c r="A159" s="1" t="s">
        <v>166</v>
      </c>
      <c r="B159" s="1">
        <v>3.355</v>
      </c>
      <c r="C159" s="1">
        <v>3.38</v>
      </c>
      <c r="E159" s="1">
        <v>134</v>
      </c>
      <c r="F159" s="1">
        <v>3.2226492615419162</v>
      </c>
      <c r="G159" s="1">
        <v>8.0350738458083715E-2</v>
      </c>
      <c r="H159" s="1">
        <v>0.40654036591712783</v>
      </c>
      <c r="J159" s="1">
        <v>83.4375</v>
      </c>
      <c r="K159" s="1">
        <v>6.4409999999999998</v>
      </c>
    </row>
    <row r="160" spans="1:11" x14ac:dyDescent="0.25">
      <c r="A160" s="1" t="s">
        <v>142</v>
      </c>
      <c r="B160" s="1">
        <v>4.3769999999999998</v>
      </c>
      <c r="C160" s="1">
        <v>4.1070000000000002</v>
      </c>
      <c r="E160" s="1">
        <v>135</v>
      </c>
      <c r="F160" s="1">
        <v>5.9652324411675082</v>
      </c>
      <c r="G160" s="1">
        <v>0.10676755883249189</v>
      </c>
      <c r="H160" s="1">
        <v>0.54019817700222916</v>
      </c>
      <c r="J160" s="1">
        <v>84.0625</v>
      </c>
      <c r="K160" s="1">
        <v>6.476</v>
      </c>
    </row>
    <row r="161" spans="1:11" x14ac:dyDescent="0.25">
      <c r="A161" s="1" t="s">
        <v>158</v>
      </c>
      <c r="B161" s="1">
        <v>3.6920000000000002</v>
      </c>
      <c r="C161" s="1">
        <v>3.6629999999999998</v>
      </c>
      <c r="E161" s="1">
        <v>136</v>
      </c>
      <c r="F161" s="1">
        <v>4.0660651907461851</v>
      </c>
      <c r="G161" s="1">
        <v>-6.7065190746184999E-2</v>
      </c>
      <c r="H161" s="1">
        <v>-0.33932117749582491</v>
      </c>
      <c r="J161" s="1">
        <v>84.6875</v>
      </c>
      <c r="K161" s="1">
        <v>6.4880000000000004</v>
      </c>
    </row>
    <row r="162" spans="1:11" x14ac:dyDescent="0.25">
      <c r="E162" s="1">
        <v>137</v>
      </c>
      <c r="F162" s="1">
        <v>6.1469520324714733</v>
      </c>
      <c r="G162" s="1">
        <v>4.5047967528526911E-2</v>
      </c>
      <c r="H162" s="1">
        <v>0.2279234460604731</v>
      </c>
      <c r="J162" s="1">
        <v>85.3125</v>
      </c>
      <c r="K162" s="1">
        <v>6.4889999999999999</v>
      </c>
    </row>
    <row r="163" spans="1:11" x14ac:dyDescent="0.25">
      <c r="E163" s="1">
        <v>138</v>
      </c>
      <c r="F163" s="1">
        <v>4.4374052251499387</v>
      </c>
      <c r="G163" s="1">
        <v>0.1545947748500609</v>
      </c>
      <c r="H163" s="1">
        <v>0.78218343157114822</v>
      </c>
      <c r="J163" s="1">
        <v>85.9375</v>
      </c>
      <c r="K163" s="1">
        <v>6.6269999999999998</v>
      </c>
    </row>
    <row r="164" spans="1:11" x14ac:dyDescent="0.25">
      <c r="E164" s="1">
        <v>139</v>
      </c>
      <c r="F164" s="1">
        <v>5.3381023298739363</v>
      </c>
      <c r="G164" s="1">
        <v>0.14489767012606336</v>
      </c>
      <c r="H164" s="1">
        <v>0.73312022968300117</v>
      </c>
      <c r="J164" s="1">
        <v>86.5625</v>
      </c>
      <c r="K164" s="1">
        <v>6.7110000000000003</v>
      </c>
    </row>
    <row r="165" spans="1:11" x14ac:dyDescent="0.25">
      <c r="E165" s="1">
        <v>140</v>
      </c>
      <c r="F165" s="1">
        <v>5.2136639140896994</v>
      </c>
      <c r="G165" s="1">
        <v>0.4223360859103007</v>
      </c>
      <c r="H165" s="1">
        <v>2.136839937016255</v>
      </c>
      <c r="J165" s="1">
        <v>87.1875</v>
      </c>
      <c r="K165" s="1">
        <v>6.774</v>
      </c>
    </row>
    <row r="166" spans="1:11" x14ac:dyDescent="0.25">
      <c r="E166" s="1">
        <v>141</v>
      </c>
      <c r="F166" s="1">
        <v>4.1687762640919042</v>
      </c>
      <c r="G166" s="1">
        <v>-7.7762640919045722E-3</v>
      </c>
      <c r="H166" s="1">
        <v>-3.9344569944933176E-2</v>
      </c>
      <c r="J166" s="1">
        <v>87.8125</v>
      </c>
      <c r="K166" s="1">
        <v>6.8140000000000001</v>
      </c>
    </row>
    <row r="167" spans="1:11" x14ac:dyDescent="0.25">
      <c r="E167" s="1">
        <v>142</v>
      </c>
      <c r="F167" s="1">
        <v>4.3100039899422677</v>
      </c>
      <c r="G167" s="1">
        <v>-0.20700398994226799</v>
      </c>
      <c r="H167" s="1">
        <v>-1.0473516414704287</v>
      </c>
      <c r="J167" s="1">
        <v>88.4375</v>
      </c>
      <c r="K167" s="1">
        <v>6.8860000000000001</v>
      </c>
    </row>
    <row r="168" spans="1:11" x14ac:dyDescent="0.25">
      <c r="E168" s="1">
        <v>143</v>
      </c>
      <c r="F168" s="1">
        <v>6.7721069308160891</v>
      </c>
      <c r="G168" s="1">
        <v>1.893069183910967E-3</v>
      </c>
      <c r="H168" s="1">
        <v>9.5781202948754772E-3</v>
      </c>
      <c r="J168" s="1">
        <v>89.0625</v>
      </c>
      <c r="K168" s="1">
        <v>6.8860000000000001</v>
      </c>
    </row>
    <row r="169" spans="1:11" x14ac:dyDescent="0.25">
      <c r="E169" s="1">
        <v>144</v>
      </c>
      <c r="F169" s="1">
        <v>6.9982688134715669</v>
      </c>
      <c r="G169" s="1">
        <v>0.19173118652843346</v>
      </c>
      <c r="H169" s="1">
        <v>0.97007778926209232</v>
      </c>
      <c r="J169" s="1">
        <v>89.6875</v>
      </c>
      <c r="K169" s="1">
        <v>6.91</v>
      </c>
    </row>
    <row r="170" spans="1:11" x14ac:dyDescent="0.25">
      <c r="E170" s="1">
        <v>145</v>
      </c>
      <c r="F170" s="1">
        <v>6.8382765646061197</v>
      </c>
      <c r="G170" s="1">
        <v>4.7723435393880465E-2</v>
      </c>
      <c r="H170" s="1">
        <v>0.24146016900605946</v>
      </c>
      <c r="J170" s="1">
        <v>90.3125</v>
      </c>
      <c r="K170" s="1">
        <v>6.9269999999999996</v>
      </c>
    </row>
    <row r="171" spans="1:11" x14ac:dyDescent="0.25">
      <c r="E171" s="1">
        <v>146</v>
      </c>
      <c r="F171" s="1">
        <v>6.2467002863937573</v>
      </c>
      <c r="G171" s="1">
        <v>0.13229971360624226</v>
      </c>
      <c r="H171" s="1">
        <v>0.66937995857089561</v>
      </c>
      <c r="J171" s="1">
        <v>90.9375</v>
      </c>
      <c r="K171" s="1">
        <v>6.9649999999999999</v>
      </c>
    </row>
    <row r="172" spans="1:11" x14ac:dyDescent="0.25">
      <c r="E172" s="1">
        <v>147</v>
      </c>
      <c r="F172" s="1">
        <v>6.1291751159308676</v>
      </c>
      <c r="G172" s="1">
        <v>-3.3175115930867527E-2</v>
      </c>
      <c r="H172" s="1">
        <v>-0.16785189568498801</v>
      </c>
      <c r="J172" s="1">
        <v>91.5625</v>
      </c>
      <c r="K172" s="1">
        <v>6.9770000000000003</v>
      </c>
    </row>
    <row r="173" spans="1:11" x14ac:dyDescent="0.25">
      <c r="E173" s="1">
        <v>148</v>
      </c>
      <c r="F173" s="1">
        <v>4.6803564178715433</v>
      </c>
      <c r="G173" s="1">
        <v>0.12564358212845672</v>
      </c>
      <c r="H173" s="1">
        <v>0.63570278050758422</v>
      </c>
      <c r="J173" s="1">
        <v>92.1875</v>
      </c>
      <c r="K173" s="1">
        <v>7.0720000000000001</v>
      </c>
    </row>
    <row r="174" spans="1:11" x14ac:dyDescent="0.25">
      <c r="E174" s="1">
        <v>149</v>
      </c>
      <c r="F174" s="1">
        <v>5.1425562479272786</v>
      </c>
      <c r="G174" s="1">
        <v>-3.9556247927278854E-2</v>
      </c>
      <c r="H174" s="1">
        <v>-0.20013769400580686</v>
      </c>
      <c r="J174" s="1">
        <v>92.8125</v>
      </c>
      <c r="K174" s="1">
        <v>7.1390000000000002</v>
      </c>
    </row>
    <row r="175" spans="1:11" x14ac:dyDescent="0.25">
      <c r="E175" s="1">
        <v>150</v>
      </c>
      <c r="F175" s="1">
        <v>3.3698026262391481</v>
      </c>
      <c r="G175" s="1">
        <v>-1.4802626239148076E-2</v>
      </c>
      <c r="H175" s="1">
        <v>-7.4894956826526929E-2</v>
      </c>
      <c r="J175" s="1">
        <v>93.4375</v>
      </c>
      <c r="K175" s="1">
        <v>7.19</v>
      </c>
    </row>
    <row r="176" spans="1:11" x14ac:dyDescent="0.25">
      <c r="E176" s="1">
        <v>151</v>
      </c>
      <c r="F176" s="1">
        <v>4.0877925331847029</v>
      </c>
      <c r="G176" s="1">
        <v>0.28920746681529685</v>
      </c>
      <c r="H176" s="1">
        <v>1.463266071243279</v>
      </c>
      <c r="J176" s="1">
        <v>94.0625</v>
      </c>
      <c r="K176" s="1">
        <v>7.2720000000000002</v>
      </c>
    </row>
    <row r="177" spans="5:11" x14ac:dyDescent="0.25">
      <c r="E177" s="1">
        <v>152</v>
      </c>
      <c r="F177" s="1">
        <v>3.6492952585164411</v>
      </c>
      <c r="G177" s="1">
        <v>4.2704741483559072E-2</v>
      </c>
      <c r="H177" s="1">
        <v>0.21606772460690216</v>
      </c>
      <c r="J177" s="1">
        <v>94.6875</v>
      </c>
      <c r="K177" s="1">
        <v>7.3140000000000001</v>
      </c>
    </row>
    <row r="178" spans="5:11" x14ac:dyDescent="0.25">
      <c r="E178" s="1">
        <v>153</v>
      </c>
      <c r="F178" s="1">
        <v>6.8382765646061197</v>
      </c>
      <c r="G178" s="1">
        <v>4.7723435393880465E-2</v>
      </c>
      <c r="H178" s="1">
        <v>0.24146016900605946</v>
      </c>
      <c r="J178" s="1">
        <v>95.3125</v>
      </c>
      <c r="K178" s="1">
        <v>7.3239999999999998</v>
      </c>
    </row>
    <row r="179" spans="5:11" x14ac:dyDescent="0.25">
      <c r="E179" s="1">
        <v>154</v>
      </c>
      <c r="F179" s="1">
        <v>6.2467002863937573</v>
      </c>
      <c r="G179" s="1">
        <v>0.13229971360624226</v>
      </c>
      <c r="H179" s="1">
        <v>0.66937995857089561</v>
      </c>
      <c r="J179" s="1">
        <v>95.9375</v>
      </c>
      <c r="K179" s="1">
        <v>7.3280000000000003</v>
      </c>
    </row>
    <row r="180" spans="5:11" x14ac:dyDescent="0.25">
      <c r="E180" s="1">
        <v>155</v>
      </c>
      <c r="F180" s="1">
        <v>6.1291751159308676</v>
      </c>
      <c r="G180" s="1">
        <v>-3.3175115930867527E-2</v>
      </c>
      <c r="H180" s="1">
        <v>-0.16785189568498801</v>
      </c>
      <c r="J180" s="1">
        <v>96.5625</v>
      </c>
      <c r="K180" s="1">
        <v>7.4409999999999998</v>
      </c>
    </row>
    <row r="181" spans="5:11" x14ac:dyDescent="0.25">
      <c r="E181" s="1">
        <v>156</v>
      </c>
      <c r="F181" s="1">
        <v>4.6803564178715433</v>
      </c>
      <c r="G181" s="1">
        <v>0.12564358212845672</v>
      </c>
      <c r="H181" s="1">
        <v>0.63570278050758422</v>
      </c>
      <c r="J181" s="1">
        <v>97.1875</v>
      </c>
      <c r="K181" s="1">
        <v>7.4870000000000001</v>
      </c>
    </row>
    <row r="182" spans="5:11" x14ac:dyDescent="0.25">
      <c r="E182" s="1">
        <v>157</v>
      </c>
      <c r="F182" s="1">
        <v>5.1425562479272786</v>
      </c>
      <c r="G182" s="1">
        <v>-3.9556247927278854E-2</v>
      </c>
      <c r="H182" s="1">
        <v>-0.20013769400580686</v>
      </c>
      <c r="J182" s="1">
        <v>97.8125</v>
      </c>
      <c r="K182" s="1">
        <v>7.4950000000000001</v>
      </c>
    </row>
    <row r="183" spans="5:11" x14ac:dyDescent="0.25">
      <c r="E183" s="1">
        <v>158</v>
      </c>
      <c r="F183" s="1">
        <v>3.3698026262391481</v>
      </c>
      <c r="G183" s="1">
        <v>-1.4802626239148076E-2</v>
      </c>
      <c r="H183" s="1">
        <v>-7.4894956826526929E-2</v>
      </c>
      <c r="J183" s="1">
        <v>98.4375</v>
      </c>
      <c r="K183" s="1">
        <v>7.5549999999999997</v>
      </c>
    </row>
    <row r="184" spans="5:11" x14ac:dyDescent="0.25">
      <c r="E184" s="1">
        <v>159</v>
      </c>
      <c r="F184" s="1">
        <v>4.0877925331847029</v>
      </c>
      <c r="G184" s="1">
        <v>0.28920746681529685</v>
      </c>
      <c r="H184" s="1">
        <v>1.463266071243279</v>
      </c>
      <c r="J184" s="1">
        <v>99.0625</v>
      </c>
      <c r="K184" s="1">
        <v>7.5940000000000003</v>
      </c>
    </row>
    <row r="185" spans="5:11" x14ac:dyDescent="0.25">
      <c r="E185" s="10">
        <v>160</v>
      </c>
      <c r="F185" s="10">
        <v>3.6492952585164411</v>
      </c>
      <c r="G185" s="10">
        <v>4.2704741483559072E-2</v>
      </c>
      <c r="H185" s="10">
        <v>0.21606772460690216</v>
      </c>
      <c r="J185" s="10">
        <v>99.6875</v>
      </c>
      <c r="K185" s="10">
        <v>7.6319999999999997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53"/>
  <sheetViews>
    <sheetView workbookViewId="0"/>
  </sheetViews>
  <sheetFormatPr defaultColWidth="12.6640625" defaultRowHeight="15" customHeight="1" x14ac:dyDescent="0.25"/>
  <sheetData>
    <row r="1" spans="1:7" x14ac:dyDescent="0.25">
      <c r="A1" s="11" t="s">
        <v>1</v>
      </c>
      <c r="B1" s="12">
        <v>2018</v>
      </c>
      <c r="C1" s="12">
        <v>2019</v>
      </c>
      <c r="E1" s="13"/>
      <c r="F1" s="14">
        <v>2018</v>
      </c>
      <c r="G1" s="14">
        <v>2019</v>
      </c>
    </row>
    <row r="2" spans="1:7" x14ac:dyDescent="0.25">
      <c r="A2" s="15" t="s">
        <v>159</v>
      </c>
      <c r="B2" s="16">
        <v>3.6320000000000001</v>
      </c>
      <c r="C2" s="16">
        <v>3.2029999999999998</v>
      </c>
      <c r="E2" s="1">
        <v>2018</v>
      </c>
      <c r="F2" s="1">
        <v>1</v>
      </c>
    </row>
    <row r="3" spans="1:7" x14ac:dyDescent="0.25">
      <c r="A3" s="15" t="s">
        <v>122</v>
      </c>
      <c r="B3" s="16">
        <v>4.5860000000000003</v>
      </c>
      <c r="C3" s="16">
        <v>4.7190000000000003</v>
      </c>
      <c r="E3" s="10">
        <v>2019</v>
      </c>
      <c r="F3" s="10">
        <v>0.98384224581058533</v>
      </c>
      <c r="G3" s="10">
        <v>1</v>
      </c>
    </row>
    <row r="4" spans="1:7" x14ac:dyDescent="0.25">
      <c r="A4" s="15" t="s">
        <v>96</v>
      </c>
      <c r="B4" s="16">
        <v>5.2949999999999999</v>
      </c>
      <c r="C4" s="16">
        <v>5.2110000000000003</v>
      </c>
    </row>
    <row r="5" spans="1:7" x14ac:dyDescent="0.25">
      <c r="A5" s="15" t="s">
        <v>40</v>
      </c>
      <c r="B5" s="16">
        <v>6.3879999999999999</v>
      </c>
      <c r="C5" s="16">
        <v>6.0860000000000003</v>
      </c>
    </row>
    <row r="6" spans="1:7" x14ac:dyDescent="0.25">
      <c r="A6" s="15" t="s">
        <v>131</v>
      </c>
      <c r="B6" s="16">
        <v>4.3209999999999997</v>
      </c>
      <c r="C6" s="16">
        <v>4.5590000000000002</v>
      </c>
    </row>
    <row r="7" spans="1:7" x14ac:dyDescent="0.25">
      <c r="A7" s="15" t="s">
        <v>19</v>
      </c>
      <c r="B7" s="16">
        <v>7.2720000000000002</v>
      </c>
      <c r="C7" s="16">
        <v>7.2279999999999998</v>
      </c>
    </row>
    <row r="8" spans="1:7" x14ac:dyDescent="0.25">
      <c r="A8" s="15" t="s">
        <v>20</v>
      </c>
      <c r="B8" s="16">
        <v>7.1390000000000002</v>
      </c>
      <c r="C8" s="16">
        <v>7.2460000000000004</v>
      </c>
    </row>
    <row r="9" spans="1:7" x14ac:dyDescent="0.25">
      <c r="A9" s="15" t="s">
        <v>102</v>
      </c>
      <c r="B9" s="16">
        <v>5.2009999999999996</v>
      </c>
      <c r="C9" s="16">
        <v>5.2080000000000002</v>
      </c>
    </row>
    <row r="10" spans="1:7" x14ac:dyDescent="0.25">
      <c r="A10" s="15" t="s">
        <v>48</v>
      </c>
      <c r="B10" s="16">
        <v>6.1050000000000004</v>
      </c>
      <c r="C10" s="16">
        <v>6.1989999999999998</v>
      </c>
    </row>
    <row r="11" spans="1:7" x14ac:dyDescent="0.25">
      <c r="A11" s="15" t="s">
        <v>129</v>
      </c>
      <c r="B11" s="16">
        <v>4.5</v>
      </c>
      <c r="C11" s="16">
        <v>4.4560000000000004</v>
      </c>
    </row>
    <row r="12" spans="1:7" x14ac:dyDescent="0.25">
      <c r="A12" s="15" t="s">
        <v>85</v>
      </c>
      <c r="B12" s="16">
        <v>5.4829999999999997</v>
      </c>
      <c r="C12" s="16">
        <v>5.3230000000000004</v>
      </c>
    </row>
    <row r="13" spans="1:7" x14ac:dyDescent="0.25">
      <c r="A13" s="15" t="s">
        <v>27</v>
      </c>
      <c r="B13" s="16">
        <v>6.9269999999999996</v>
      </c>
      <c r="C13" s="16">
        <v>6.923</v>
      </c>
    </row>
    <row r="14" spans="1:7" x14ac:dyDescent="0.25">
      <c r="A14" s="15" t="s">
        <v>114</v>
      </c>
      <c r="B14" s="16">
        <v>4.141</v>
      </c>
      <c r="C14" s="16">
        <v>4.883</v>
      </c>
    </row>
    <row r="15" spans="1:7" x14ac:dyDescent="0.25">
      <c r="A15" s="15" t="s">
        <v>107</v>
      </c>
      <c r="B15" s="16">
        <v>5.0819999999999999</v>
      </c>
      <c r="C15" s="16">
        <v>5.0819999999999999</v>
      </c>
    </row>
    <row r="16" spans="1:7" x14ac:dyDescent="0.25">
      <c r="A16" s="15" t="s">
        <v>74</v>
      </c>
      <c r="B16" s="16">
        <v>5.7519999999999998</v>
      </c>
      <c r="C16" s="16">
        <v>5.7789999999999999</v>
      </c>
    </row>
    <row r="17" spans="1:3" x14ac:dyDescent="0.25">
      <c r="A17" s="15" t="s">
        <v>92</v>
      </c>
      <c r="B17" s="16">
        <v>5.1289999999999996</v>
      </c>
      <c r="C17" s="16">
        <v>5.3860000000000001</v>
      </c>
    </row>
    <row r="18" spans="1:3" x14ac:dyDescent="0.25">
      <c r="A18" s="15" t="s">
        <v>161</v>
      </c>
      <c r="B18" s="16">
        <v>3.59</v>
      </c>
      <c r="C18" s="16">
        <v>3.488</v>
      </c>
    </row>
    <row r="19" spans="1:3" x14ac:dyDescent="0.25">
      <c r="A19" s="15" t="s">
        <v>38</v>
      </c>
      <c r="B19" s="16">
        <v>6.4189999999999996</v>
      </c>
      <c r="C19" s="16">
        <v>6.3</v>
      </c>
    </row>
    <row r="20" spans="1:3" x14ac:dyDescent="0.25">
      <c r="A20" s="15" t="s">
        <v>109</v>
      </c>
      <c r="B20" s="16">
        <v>4.9329999999999998</v>
      </c>
      <c r="C20" s="16">
        <v>5.0110000000000001</v>
      </c>
    </row>
    <row r="21" spans="1:3" x14ac:dyDescent="0.25">
      <c r="A21" s="15" t="s">
        <v>130</v>
      </c>
      <c r="B21" s="16">
        <v>4.4240000000000004</v>
      </c>
      <c r="C21" s="16">
        <v>4.5869999999999997</v>
      </c>
    </row>
    <row r="22" spans="1:3" x14ac:dyDescent="0.25">
      <c r="A22" s="15" t="s">
        <v>160</v>
      </c>
      <c r="B22" s="16">
        <v>2.9049999999999998</v>
      </c>
      <c r="C22" s="16">
        <v>3.7749999999999999</v>
      </c>
    </row>
    <row r="23" spans="1:3" x14ac:dyDescent="0.25">
      <c r="A23" s="15" t="s">
        <v>123</v>
      </c>
      <c r="B23" s="16">
        <v>4.4329999999999998</v>
      </c>
      <c r="C23" s="16">
        <v>4.7</v>
      </c>
    </row>
    <row r="24" spans="1:3" x14ac:dyDescent="0.25">
      <c r="A24" s="15" t="s">
        <v>108</v>
      </c>
      <c r="B24" s="16">
        <v>4.9749999999999996</v>
      </c>
      <c r="C24" s="16">
        <v>5.0439999999999996</v>
      </c>
    </row>
    <row r="25" spans="1:3" x14ac:dyDescent="0.25">
      <c r="A25" s="15" t="s">
        <v>16</v>
      </c>
      <c r="B25" s="16">
        <v>7.3280000000000003</v>
      </c>
      <c r="C25" s="16">
        <v>7.2779999999999996</v>
      </c>
    </row>
    <row r="26" spans="1:3" x14ac:dyDescent="0.25">
      <c r="A26" s="15" t="s">
        <v>169</v>
      </c>
      <c r="B26" s="16">
        <v>3.0830000000000002</v>
      </c>
      <c r="C26" s="16">
        <v>3.0830000000000002</v>
      </c>
    </row>
    <row r="27" spans="1:3" x14ac:dyDescent="0.25">
      <c r="A27" s="15" t="s">
        <v>146</v>
      </c>
      <c r="B27" s="16">
        <v>4.3010000000000002</v>
      </c>
      <c r="C27" s="16">
        <v>4.3499999999999996</v>
      </c>
    </row>
    <row r="28" spans="1:3" x14ac:dyDescent="0.25">
      <c r="A28" s="15" t="s">
        <v>34</v>
      </c>
      <c r="B28" s="16">
        <v>6.476</v>
      </c>
      <c r="C28" s="16">
        <v>6.444</v>
      </c>
    </row>
    <row r="29" spans="1:3" x14ac:dyDescent="0.25">
      <c r="A29" s="15" t="s">
        <v>100</v>
      </c>
      <c r="B29" s="16">
        <v>5.2460000000000004</v>
      </c>
      <c r="C29" s="16">
        <v>5.1909999999999998</v>
      </c>
    </row>
    <row r="30" spans="1:3" x14ac:dyDescent="0.25">
      <c r="A30" s="15" t="s">
        <v>49</v>
      </c>
      <c r="B30" s="16">
        <v>6.26</v>
      </c>
      <c r="C30" s="16">
        <v>6.125</v>
      </c>
    </row>
    <row r="31" spans="1:3" x14ac:dyDescent="0.25">
      <c r="A31" s="15" t="s">
        <v>116</v>
      </c>
      <c r="B31" s="16">
        <v>4.5590000000000002</v>
      </c>
      <c r="C31" s="16">
        <v>4.8120000000000003</v>
      </c>
    </row>
    <row r="32" spans="1:3" x14ac:dyDescent="0.25">
      <c r="A32" s="15" t="s">
        <v>143</v>
      </c>
      <c r="B32" s="16">
        <v>4.2450000000000001</v>
      </c>
      <c r="C32" s="16">
        <v>4.4180000000000001</v>
      </c>
    </row>
    <row r="33" spans="1:3" x14ac:dyDescent="0.25">
      <c r="A33" s="15" t="s">
        <v>22</v>
      </c>
      <c r="B33" s="16">
        <v>7.0720000000000001</v>
      </c>
      <c r="C33" s="16">
        <v>7.1669999999999998</v>
      </c>
    </row>
    <row r="34" spans="1:3" x14ac:dyDescent="0.25">
      <c r="A34" s="15" t="s">
        <v>89</v>
      </c>
      <c r="B34" s="16">
        <v>5.3209999999999997</v>
      </c>
      <c r="C34" s="16">
        <v>5.4320000000000004</v>
      </c>
    </row>
    <row r="35" spans="1:3" x14ac:dyDescent="0.25">
      <c r="A35" s="15" t="s">
        <v>63</v>
      </c>
      <c r="B35" s="16">
        <v>5.7619999999999996</v>
      </c>
      <c r="C35" s="16">
        <v>6.0460000000000003</v>
      </c>
    </row>
    <row r="36" spans="1:3" x14ac:dyDescent="0.25">
      <c r="A36" s="15" t="s">
        <v>29</v>
      </c>
      <c r="B36" s="16">
        <v>6.7110000000000003</v>
      </c>
      <c r="C36" s="16">
        <v>6.8520000000000003</v>
      </c>
    </row>
    <row r="37" spans="1:3" x14ac:dyDescent="0.25">
      <c r="A37" s="15" t="s">
        <v>11</v>
      </c>
      <c r="B37" s="16">
        <v>7.5549999999999997</v>
      </c>
      <c r="C37" s="16">
        <v>7.6</v>
      </c>
    </row>
    <row r="38" spans="1:3" x14ac:dyDescent="0.25">
      <c r="A38" s="15" t="s">
        <v>91</v>
      </c>
      <c r="B38" s="16">
        <v>5.3019999999999996</v>
      </c>
      <c r="C38" s="16">
        <v>5.4249999999999998</v>
      </c>
    </row>
    <row r="39" spans="1:3" x14ac:dyDescent="0.25">
      <c r="A39" s="15" t="s">
        <v>60</v>
      </c>
      <c r="B39" s="16">
        <v>5.9729999999999999</v>
      </c>
      <c r="C39" s="16">
        <v>6.0279999999999996</v>
      </c>
    </row>
    <row r="40" spans="1:3" x14ac:dyDescent="0.25">
      <c r="A40" s="15" t="s">
        <v>139</v>
      </c>
      <c r="B40" s="16">
        <v>4.4189999999999996</v>
      </c>
      <c r="C40" s="16">
        <v>4.1660000000000004</v>
      </c>
    </row>
    <row r="41" spans="1:3" x14ac:dyDescent="0.25">
      <c r="A41" s="15" t="s">
        <v>45</v>
      </c>
      <c r="B41" s="16">
        <v>6.1669999999999998</v>
      </c>
      <c r="C41" s="16">
        <v>6.2530000000000001</v>
      </c>
    </row>
    <row r="42" spans="1:3" x14ac:dyDescent="0.25">
      <c r="A42" s="15" t="s">
        <v>67</v>
      </c>
      <c r="B42" s="16">
        <v>5.7389999999999999</v>
      </c>
      <c r="C42" s="16">
        <v>5.8929999999999998</v>
      </c>
    </row>
    <row r="43" spans="1:3" x14ac:dyDescent="0.25">
      <c r="A43" s="15" t="s">
        <v>144</v>
      </c>
      <c r="B43" s="16">
        <v>4.3499999999999996</v>
      </c>
      <c r="C43" s="16">
        <v>4.2859999999999996</v>
      </c>
    </row>
    <row r="44" spans="1:3" x14ac:dyDescent="0.25">
      <c r="A44" s="15" t="s">
        <v>10</v>
      </c>
      <c r="B44" s="16">
        <v>7.6319999999999997</v>
      </c>
      <c r="C44" s="16">
        <v>7.7690000000000001</v>
      </c>
    </row>
    <row r="45" spans="1:3" x14ac:dyDescent="0.25">
      <c r="A45" s="15" t="s">
        <v>32</v>
      </c>
      <c r="B45" s="16">
        <v>6.4889999999999999</v>
      </c>
      <c r="C45" s="16">
        <v>6.5919999999999996</v>
      </c>
    </row>
    <row r="46" spans="1:3" x14ac:dyDescent="0.25">
      <c r="A46" s="15" t="s">
        <v>117</v>
      </c>
      <c r="B46" s="16">
        <v>4.758</v>
      </c>
      <c r="C46" s="16">
        <v>4.7990000000000004</v>
      </c>
    </row>
    <row r="47" spans="1:3" x14ac:dyDescent="0.25">
      <c r="A47" s="15" t="s">
        <v>136</v>
      </c>
      <c r="B47" s="16">
        <v>4.34</v>
      </c>
      <c r="C47" s="16">
        <v>4.5190000000000001</v>
      </c>
    </row>
    <row r="48" spans="1:3" x14ac:dyDescent="0.25">
      <c r="A48" s="15" t="s">
        <v>26</v>
      </c>
      <c r="B48" s="16">
        <v>6.9649999999999999</v>
      </c>
      <c r="C48" s="16">
        <v>6.9850000000000003</v>
      </c>
    </row>
    <row r="49" spans="1:3" x14ac:dyDescent="0.25">
      <c r="A49" s="15" t="s">
        <v>110</v>
      </c>
      <c r="B49" s="16">
        <v>4.657</v>
      </c>
      <c r="C49" s="16">
        <v>4.9960000000000004</v>
      </c>
    </row>
    <row r="50" spans="1:3" x14ac:dyDescent="0.25">
      <c r="A50" s="15" t="s">
        <v>93</v>
      </c>
      <c r="B50" s="16">
        <v>5.3579999999999997</v>
      </c>
      <c r="C50" s="16">
        <v>5.2869999999999999</v>
      </c>
    </row>
    <row r="51" spans="1:3" x14ac:dyDescent="0.25">
      <c r="A51" s="15" t="s">
        <v>36</v>
      </c>
      <c r="B51" s="16">
        <v>6.3819999999999997</v>
      </c>
      <c r="C51" s="16">
        <v>6.4359999999999999</v>
      </c>
    </row>
    <row r="52" spans="1:3" x14ac:dyDescent="0.25">
      <c r="A52" s="15" t="s">
        <v>134</v>
      </c>
      <c r="B52" s="16">
        <v>3.964</v>
      </c>
      <c r="C52" s="16">
        <v>4.5339999999999998</v>
      </c>
    </row>
    <row r="53" spans="1:3" x14ac:dyDescent="0.25">
      <c r="A53" s="15" t="s">
        <v>162</v>
      </c>
      <c r="B53" s="16">
        <v>3.5819999999999999</v>
      </c>
      <c r="C53" s="16">
        <v>3.597</v>
      </c>
    </row>
    <row r="54" spans="1:3" x14ac:dyDescent="0.25">
      <c r="A54" s="15" t="s">
        <v>71</v>
      </c>
      <c r="B54" s="16">
        <v>5.5039999999999996</v>
      </c>
      <c r="C54" s="16">
        <v>5.86</v>
      </c>
    </row>
    <row r="55" spans="1:3" x14ac:dyDescent="0.25">
      <c r="A55" s="15" t="s">
        <v>90</v>
      </c>
      <c r="B55" s="16">
        <v>5.43</v>
      </c>
      <c r="C55" s="16">
        <v>5.43</v>
      </c>
    </row>
    <row r="56" spans="1:3" x14ac:dyDescent="0.25">
      <c r="A56" s="15" t="s">
        <v>75</v>
      </c>
      <c r="B56" s="16">
        <v>5.62</v>
      </c>
      <c r="C56" s="16">
        <v>5.758</v>
      </c>
    </row>
    <row r="57" spans="1:3" x14ac:dyDescent="0.25">
      <c r="A57" s="15" t="s">
        <v>13</v>
      </c>
      <c r="B57" s="16">
        <v>7.4950000000000001</v>
      </c>
      <c r="C57" s="16">
        <v>7.4939999999999998</v>
      </c>
    </row>
    <row r="58" spans="1:3" x14ac:dyDescent="0.25">
      <c r="A58" s="15" t="s">
        <v>147</v>
      </c>
      <c r="B58" s="16">
        <v>4.1900000000000004</v>
      </c>
      <c r="C58" s="16">
        <v>4.0149999999999997</v>
      </c>
    </row>
    <row r="59" spans="1:3" x14ac:dyDescent="0.25">
      <c r="A59" s="15" t="s">
        <v>105</v>
      </c>
      <c r="B59" s="16">
        <v>5.093</v>
      </c>
      <c r="C59" s="16">
        <v>5.1920000000000002</v>
      </c>
    </row>
    <row r="60" spans="1:3" x14ac:dyDescent="0.25">
      <c r="A60" s="15" t="s">
        <v>121</v>
      </c>
      <c r="B60" s="16">
        <v>4.7069999999999999</v>
      </c>
      <c r="C60" s="16">
        <v>4.548</v>
      </c>
    </row>
    <row r="61" spans="1:3" x14ac:dyDescent="0.25">
      <c r="A61" s="15" t="s">
        <v>133</v>
      </c>
      <c r="B61" s="16">
        <v>4.4560000000000004</v>
      </c>
      <c r="C61" s="16">
        <v>4.4370000000000003</v>
      </c>
    </row>
    <row r="62" spans="1:3" x14ac:dyDescent="0.25">
      <c r="A62" s="15" t="s">
        <v>24</v>
      </c>
      <c r="B62" s="16">
        <v>6.9770000000000003</v>
      </c>
      <c r="C62" s="16">
        <v>7.0209999999999999</v>
      </c>
    </row>
    <row r="63" spans="1:3" x14ac:dyDescent="0.25">
      <c r="A63" s="15" t="s">
        <v>23</v>
      </c>
      <c r="B63" s="16">
        <v>6.8140000000000001</v>
      </c>
      <c r="C63" s="16">
        <v>7.1390000000000002</v>
      </c>
    </row>
    <row r="64" spans="1:3" x14ac:dyDescent="0.25">
      <c r="A64" s="15" t="s">
        <v>47</v>
      </c>
      <c r="B64" s="16">
        <v>6</v>
      </c>
      <c r="C64" s="16">
        <v>6.2229999999999999</v>
      </c>
    </row>
    <row r="65" spans="1:3" x14ac:dyDescent="0.25">
      <c r="A65" s="15" t="s">
        <v>112</v>
      </c>
      <c r="B65" s="16">
        <v>4.6710000000000003</v>
      </c>
      <c r="C65" s="16">
        <v>4.944</v>
      </c>
    </row>
    <row r="66" spans="1:3" x14ac:dyDescent="0.25">
      <c r="A66" s="15" t="s">
        <v>69</v>
      </c>
      <c r="B66" s="16">
        <v>5.89</v>
      </c>
      <c r="C66" s="16">
        <v>5.89</v>
      </c>
    </row>
    <row r="67" spans="1:3" x14ac:dyDescent="0.25">
      <c r="A67" s="15" t="s">
        <v>65</v>
      </c>
      <c r="B67" s="16">
        <v>5.915</v>
      </c>
      <c r="C67" s="16">
        <v>5.8860000000000001</v>
      </c>
    </row>
    <row r="68" spans="1:3" x14ac:dyDescent="0.25">
      <c r="A68" s="15" t="s">
        <v>104</v>
      </c>
      <c r="B68" s="16">
        <v>5.1609999999999996</v>
      </c>
      <c r="C68" s="16">
        <v>4.9059999999999997</v>
      </c>
    </row>
    <row r="69" spans="1:3" x14ac:dyDescent="0.25">
      <c r="A69" s="15" t="s">
        <v>73</v>
      </c>
      <c r="B69" s="16">
        <v>5.79</v>
      </c>
      <c r="C69" s="16">
        <v>5.8090000000000002</v>
      </c>
    </row>
    <row r="70" spans="1:3" x14ac:dyDescent="0.25">
      <c r="A70" s="15" t="s">
        <v>138</v>
      </c>
      <c r="B70" s="16">
        <v>4.41</v>
      </c>
      <c r="C70" s="16">
        <v>4.5090000000000003</v>
      </c>
    </row>
    <row r="71" spans="1:3" x14ac:dyDescent="0.25">
      <c r="A71" s="15" t="s">
        <v>58</v>
      </c>
      <c r="B71" s="16">
        <v>5.6619999999999999</v>
      </c>
      <c r="C71" s="16">
        <v>6.1</v>
      </c>
    </row>
    <row r="72" spans="1:3" x14ac:dyDescent="0.25">
      <c r="A72" s="15" t="s">
        <v>57</v>
      </c>
      <c r="B72" s="16">
        <v>6.0830000000000002</v>
      </c>
      <c r="C72" s="16">
        <v>6.0209999999999999</v>
      </c>
    </row>
    <row r="73" spans="1:3" x14ac:dyDescent="0.25">
      <c r="A73" s="15" t="s">
        <v>101</v>
      </c>
      <c r="B73" s="16">
        <v>5.1310000000000002</v>
      </c>
      <c r="C73" s="16">
        <v>5.2610000000000001</v>
      </c>
    </row>
    <row r="74" spans="1:3" x14ac:dyDescent="0.25">
      <c r="A74" s="15" t="s">
        <v>119</v>
      </c>
      <c r="B74" s="16">
        <v>4.6230000000000002</v>
      </c>
      <c r="C74" s="16">
        <v>4.7960000000000003</v>
      </c>
    </row>
    <row r="75" spans="1:3" x14ac:dyDescent="0.25">
      <c r="A75" s="15" t="s">
        <v>64</v>
      </c>
      <c r="B75" s="16">
        <v>5.9329999999999998</v>
      </c>
      <c r="C75" s="16">
        <v>5.94</v>
      </c>
    </row>
    <row r="76" spans="1:3" x14ac:dyDescent="0.25">
      <c r="A76" s="15" t="s">
        <v>94</v>
      </c>
      <c r="B76" s="16">
        <v>5.3579999999999997</v>
      </c>
      <c r="C76" s="16">
        <v>5.1970000000000001</v>
      </c>
    </row>
    <row r="77" spans="1:3" x14ac:dyDescent="0.25">
      <c r="A77" s="15" t="s">
        <v>153</v>
      </c>
      <c r="B77" s="16">
        <v>3.8079999999999998</v>
      </c>
      <c r="C77" s="16">
        <v>3.802</v>
      </c>
    </row>
    <row r="78" spans="1:3" x14ac:dyDescent="0.25">
      <c r="A78" s="15" t="s">
        <v>154</v>
      </c>
      <c r="B78" s="16">
        <v>3.4950000000000001</v>
      </c>
      <c r="C78" s="16">
        <v>3.9750000000000001</v>
      </c>
    </row>
    <row r="79" spans="1:3" x14ac:dyDescent="0.25">
      <c r="A79" s="15" t="s">
        <v>83</v>
      </c>
      <c r="B79" s="16">
        <v>5.5659999999999998</v>
      </c>
      <c r="C79" s="16">
        <v>5.5250000000000004</v>
      </c>
    </row>
    <row r="80" spans="1:3" x14ac:dyDescent="0.25">
      <c r="A80" s="15" t="s">
        <v>55</v>
      </c>
      <c r="B80" s="16">
        <v>5.952</v>
      </c>
      <c r="C80" s="16">
        <v>6.149</v>
      </c>
    </row>
    <row r="81" spans="1:3" x14ac:dyDescent="0.25">
      <c r="A81" s="15" t="s">
        <v>25</v>
      </c>
      <c r="B81" s="16">
        <v>6.91</v>
      </c>
      <c r="C81" s="16">
        <v>7.09</v>
      </c>
    </row>
    <row r="82" spans="1:3" x14ac:dyDescent="0.25">
      <c r="A82" s="15" t="s">
        <v>157</v>
      </c>
      <c r="B82" s="16">
        <v>3.774</v>
      </c>
      <c r="C82" s="16">
        <v>3.9329999999999998</v>
      </c>
    </row>
    <row r="83" spans="1:3" x14ac:dyDescent="0.25">
      <c r="A83" s="15" t="s">
        <v>163</v>
      </c>
      <c r="B83" s="16">
        <v>3.5870000000000002</v>
      </c>
      <c r="C83" s="16">
        <v>3.41</v>
      </c>
    </row>
    <row r="84" spans="1:3" x14ac:dyDescent="0.25">
      <c r="A84" s="15" t="s">
        <v>46</v>
      </c>
      <c r="B84" s="16">
        <v>6.3220000000000001</v>
      </c>
      <c r="C84" s="16">
        <v>5.3390000000000004</v>
      </c>
    </row>
    <row r="85" spans="1:3" x14ac:dyDescent="0.25">
      <c r="A85" s="15" t="s">
        <v>135</v>
      </c>
      <c r="B85" s="16">
        <v>4.4470000000000001</v>
      </c>
      <c r="C85" s="16">
        <v>4.3899999999999997</v>
      </c>
    </row>
    <row r="86" spans="1:3" x14ac:dyDescent="0.25">
      <c r="A86" s="15" t="s">
        <v>31</v>
      </c>
      <c r="B86" s="16">
        <v>6.6269999999999998</v>
      </c>
      <c r="C86" s="16">
        <v>6.726</v>
      </c>
    </row>
    <row r="87" spans="1:3" x14ac:dyDescent="0.25">
      <c r="A87" s="15" t="s">
        <v>140</v>
      </c>
      <c r="B87" s="16">
        <v>4.3559999999999999</v>
      </c>
      <c r="C87" s="16">
        <v>4.49</v>
      </c>
    </row>
    <row r="88" spans="1:3" x14ac:dyDescent="0.25">
      <c r="A88" s="15" t="s">
        <v>68</v>
      </c>
      <c r="B88" s="16">
        <v>5.891</v>
      </c>
      <c r="C88" s="16">
        <v>5.8879999999999999</v>
      </c>
    </row>
    <row r="89" spans="1:3" x14ac:dyDescent="0.25">
      <c r="A89" s="15" t="s">
        <v>33</v>
      </c>
      <c r="B89" s="16">
        <v>6.4880000000000004</v>
      </c>
      <c r="C89" s="16">
        <v>6.5949999999999998</v>
      </c>
    </row>
    <row r="90" spans="1:3" x14ac:dyDescent="0.25">
      <c r="A90" s="15" t="s">
        <v>79</v>
      </c>
      <c r="B90" s="16">
        <v>5.64</v>
      </c>
      <c r="C90" s="16">
        <v>5.5289999999999999</v>
      </c>
    </row>
    <row r="91" spans="1:3" x14ac:dyDescent="0.25">
      <c r="A91" s="15" t="s">
        <v>95</v>
      </c>
      <c r="B91" s="16">
        <v>5.125</v>
      </c>
      <c r="C91" s="16">
        <v>5.2850000000000001</v>
      </c>
    </row>
    <row r="92" spans="1:3" x14ac:dyDescent="0.25">
      <c r="A92" s="15" t="s">
        <v>86</v>
      </c>
      <c r="B92" s="16">
        <v>5.3470000000000004</v>
      </c>
      <c r="C92" s="16">
        <v>5.5229999999999997</v>
      </c>
    </row>
    <row r="93" spans="1:3" x14ac:dyDescent="0.25">
      <c r="A93" s="15" t="s">
        <v>98</v>
      </c>
      <c r="B93" s="16">
        <v>5.2539999999999996</v>
      </c>
      <c r="C93" s="16">
        <v>5.2080000000000002</v>
      </c>
    </row>
    <row r="94" spans="1:3" x14ac:dyDescent="0.25">
      <c r="A94" s="15" t="s">
        <v>141</v>
      </c>
      <c r="B94" s="16">
        <v>4.4169999999999998</v>
      </c>
      <c r="C94" s="16">
        <v>4.4660000000000002</v>
      </c>
    </row>
    <row r="95" spans="1:3" x14ac:dyDescent="0.25">
      <c r="A95" s="15" t="s">
        <v>145</v>
      </c>
      <c r="B95" s="16">
        <v>4.3079999999999998</v>
      </c>
      <c r="C95" s="16">
        <v>4.3600000000000003</v>
      </c>
    </row>
    <row r="96" spans="1:3" x14ac:dyDescent="0.25">
      <c r="A96" s="15" t="s">
        <v>126</v>
      </c>
      <c r="B96" s="16">
        <v>4.4409999999999998</v>
      </c>
      <c r="C96" s="16">
        <v>4.6390000000000002</v>
      </c>
    </row>
    <row r="97" spans="1:3" x14ac:dyDescent="0.25">
      <c r="A97" s="15" t="s">
        <v>113</v>
      </c>
      <c r="B97" s="16">
        <v>4.88</v>
      </c>
      <c r="C97" s="16">
        <v>4.9130000000000003</v>
      </c>
    </row>
    <row r="98" spans="1:3" x14ac:dyDescent="0.25">
      <c r="A98" s="15" t="s">
        <v>14</v>
      </c>
      <c r="B98" s="16">
        <v>7.4409999999999998</v>
      </c>
      <c r="C98" s="16">
        <v>7.4880000000000004</v>
      </c>
    </row>
    <row r="99" spans="1:3" x14ac:dyDescent="0.25">
      <c r="A99" s="15" t="s">
        <v>18</v>
      </c>
      <c r="B99" s="16">
        <v>7.3239999999999998</v>
      </c>
      <c r="C99" s="16">
        <v>7.3070000000000004</v>
      </c>
    </row>
    <row r="100" spans="1:3" x14ac:dyDescent="0.25">
      <c r="A100" s="15" t="s">
        <v>53</v>
      </c>
      <c r="B100" s="16">
        <v>6.141</v>
      </c>
      <c r="C100" s="16">
        <v>6.1050000000000004</v>
      </c>
    </row>
    <row r="101" spans="1:3" x14ac:dyDescent="0.25">
      <c r="A101" s="15" t="s">
        <v>128</v>
      </c>
      <c r="B101" s="16">
        <v>4.1660000000000004</v>
      </c>
      <c r="C101" s="16">
        <v>4.6280000000000001</v>
      </c>
    </row>
    <row r="102" spans="1:3" x14ac:dyDescent="0.25">
      <c r="A102" s="15" t="s">
        <v>99</v>
      </c>
      <c r="B102" s="16">
        <v>5.1550000000000002</v>
      </c>
      <c r="C102" s="16">
        <v>5.2649999999999997</v>
      </c>
    </row>
    <row r="103" spans="1:3" x14ac:dyDescent="0.25">
      <c r="A103" s="15" t="s">
        <v>70</v>
      </c>
      <c r="B103" s="16">
        <v>5.835</v>
      </c>
      <c r="C103" s="16">
        <v>5.718</v>
      </c>
    </row>
    <row r="104" spans="1:3" x14ac:dyDescent="0.25">
      <c r="A104" s="15" t="s">
        <v>12</v>
      </c>
      <c r="B104" s="16">
        <v>7.5940000000000003</v>
      </c>
      <c r="C104" s="16">
        <v>7.5540000000000003</v>
      </c>
    </row>
    <row r="105" spans="1:3" x14ac:dyDescent="0.25">
      <c r="A105" s="15" t="s">
        <v>80</v>
      </c>
      <c r="B105" s="16">
        <v>5.4720000000000004</v>
      </c>
      <c r="C105" s="16">
        <v>5.6529999999999996</v>
      </c>
    </row>
    <row r="106" spans="1:3" x14ac:dyDescent="0.25">
      <c r="A106" s="15" t="s">
        <v>118</v>
      </c>
      <c r="B106" s="16">
        <v>4.7430000000000003</v>
      </c>
      <c r="C106" s="16">
        <v>4.6959999999999997</v>
      </c>
    </row>
    <row r="107" spans="1:3" x14ac:dyDescent="0.25">
      <c r="A107" s="15" t="s">
        <v>37</v>
      </c>
      <c r="B107" s="16">
        <v>6.43</v>
      </c>
      <c r="C107" s="16">
        <v>6.3209999999999997</v>
      </c>
    </row>
    <row r="108" spans="1:3" x14ac:dyDescent="0.25">
      <c r="A108" s="15" t="s">
        <v>76</v>
      </c>
      <c r="B108" s="16">
        <v>5.681</v>
      </c>
      <c r="C108" s="16">
        <v>5.7430000000000003</v>
      </c>
    </row>
    <row r="109" spans="1:3" x14ac:dyDescent="0.25">
      <c r="A109" s="15" t="s">
        <v>77</v>
      </c>
      <c r="B109" s="16">
        <v>5.6630000000000003</v>
      </c>
      <c r="C109" s="16">
        <v>5.6970000000000001</v>
      </c>
    </row>
    <row r="110" spans="1:3" x14ac:dyDescent="0.25">
      <c r="A110" s="15" t="s">
        <v>82</v>
      </c>
      <c r="B110" s="16">
        <v>5.524</v>
      </c>
      <c r="C110" s="16">
        <v>5.6310000000000002</v>
      </c>
    </row>
    <row r="111" spans="1:3" x14ac:dyDescent="0.25">
      <c r="A111" s="15" t="s">
        <v>52</v>
      </c>
      <c r="B111" s="16">
        <v>6.1230000000000002</v>
      </c>
      <c r="C111" s="16">
        <v>6.1820000000000004</v>
      </c>
    </row>
    <row r="112" spans="1:3" x14ac:dyDescent="0.25">
      <c r="A112" s="15" t="s">
        <v>78</v>
      </c>
      <c r="B112" s="16">
        <v>5.41</v>
      </c>
      <c r="C112" s="16">
        <v>5.6929999999999996</v>
      </c>
    </row>
    <row r="113" spans="1:3" x14ac:dyDescent="0.25">
      <c r="A113" s="15" t="s">
        <v>41</v>
      </c>
      <c r="B113" s="16">
        <v>6.3739999999999997</v>
      </c>
      <c r="C113" s="16">
        <v>6.3739999999999997</v>
      </c>
    </row>
    <row r="114" spans="1:3" x14ac:dyDescent="0.25">
      <c r="A114" s="15" t="s">
        <v>61</v>
      </c>
      <c r="B114" s="16">
        <v>5.9450000000000003</v>
      </c>
      <c r="C114" s="16">
        <v>6.07</v>
      </c>
    </row>
    <row r="115" spans="1:3" x14ac:dyDescent="0.25">
      <c r="A115" s="15" t="s">
        <v>72</v>
      </c>
      <c r="B115" s="16">
        <v>5.81</v>
      </c>
      <c r="C115" s="16">
        <v>5.6479999999999997</v>
      </c>
    </row>
    <row r="116" spans="1:3" x14ac:dyDescent="0.25">
      <c r="A116" s="15" t="s">
        <v>165</v>
      </c>
      <c r="B116" s="16">
        <v>3.4079999999999999</v>
      </c>
      <c r="C116" s="16">
        <v>3.3340000000000001</v>
      </c>
    </row>
    <row r="117" spans="1:3" x14ac:dyDescent="0.25">
      <c r="A117" s="15" t="s">
        <v>39</v>
      </c>
      <c r="B117" s="16">
        <v>6.3710000000000004</v>
      </c>
      <c r="C117" s="16">
        <v>6.375</v>
      </c>
    </row>
    <row r="118" spans="1:3" x14ac:dyDescent="0.25">
      <c r="A118" s="15" t="s">
        <v>124</v>
      </c>
      <c r="B118" s="16">
        <v>4.6310000000000002</v>
      </c>
      <c r="C118" s="16">
        <v>4.681</v>
      </c>
    </row>
    <row r="119" spans="1:3" x14ac:dyDescent="0.25">
      <c r="A119" s="15" t="s">
        <v>84</v>
      </c>
      <c r="B119" s="16">
        <v>5.3979999999999997</v>
      </c>
      <c r="C119" s="16">
        <v>5.6029999999999998</v>
      </c>
    </row>
    <row r="120" spans="1:3" x14ac:dyDescent="0.25">
      <c r="A120" s="15" t="s">
        <v>127</v>
      </c>
      <c r="B120" s="16">
        <v>4.5709999999999997</v>
      </c>
      <c r="C120" s="16">
        <v>4.3739999999999997</v>
      </c>
    </row>
    <row r="121" spans="1:3" x14ac:dyDescent="0.25">
      <c r="A121" s="15" t="s">
        <v>44</v>
      </c>
      <c r="B121" s="16">
        <v>6.343</v>
      </c>
      <c r="C121" s="16">
        <v>6.2619999999999996</v>
      </c>
    </row>
    <row r="122" spans="1:3" x14ac:dyDescent="0.25">
      <c r="A122" s="15" t="s">
        <v>50</v>
      </c>
      <c r="B122" s="16">
        <v>6.173</v>
      </c>
      <c r="C122" s="16">
        <v>6.1980000000000004</v>
      </c>
    </row>
    <row r="123" spans="1:3" x14ac:dyDescent="0.25">
      <c r="A123" s="15" t="s">
        <v>56</v>
      </c>
      <c r="B123" s="16">
        <v>5.9480000000000004</v>
      </c>
      <c r="C123" s="16">
        <v>6.1180000000000003</v>
      </c>
    </row>
    <row r="124" spans="1:3" x14ac:dyDescent="0.25">
      <c r="A124" s="15" t="s">
        <v>111</v>
      </c>
      <c r="B124" s="16">
        <v>4.9820000000000002</v>
      </c>
      <c r="C124" s="16">
        <v>4.6680000000000001</v>
      </c>
    </row>
    <row r="125" spans="1:3" x14ac:dyDescent="0.25">
      <c r="A125" s="15" t="s">
        <v>120</v>
      </c>
      <c r="B125" s="16">
        <v>4.7240000000000002</v>
      </c>
      <c r="C125" s="16">
        <v>4.7220000000000004</v>
      </c>
    </row>
    <row r="126" spans="1:3" x14ac:dyDescent="0.25">
      <c r="A126" s="15" t="s">
        <v>66</v>
      </c>
      <c r="B126" s="16">
        <v>5.875</v>
      </c>
      <c r="C126" s="16">
        <v>5.8949999999999996</v>
      </c>
    </row>
    <row r="127" spans="1:3" x14ac:dyDescent="0.25">
      <c r="A127" s="15" t="s">
        <v>168</v>
      </c>
      <c r="B127" s="16">
        <v>3.254</v>
      </c>
      <c r="C127" s="16">
        <v>2.8530000000000002</v>
      </c>
    </row>
    <row r="128" spans="1:3" x14ac:dyDescent="0.25">
      <c r="A128" s="15" t="s">
        <v>42</v>
      </c>
      <c r="B128" s="16">
        <v>6.31</v>
      </c>
      <c r="C128" s="16">
        <v>6.3540000000000001</v>
      </c>
    </row>
    <row r="129" spans="1:3" x14ac:dyDescent="0.25">
      <c r="A129" s="15" t="s">
        <v>132</v>
      </c>
      <c r="B129" s="16">
        <v>4.4710000000000001</v>
      </c>
      <c r="C129" s="16">
        <v>4.3659999999999997</v>
      </c>
    </row>
    <row r="130" spans="1:3" x14ac:dyDescent="0.25">
      <c r="A130" s="15" t="s">
        <v>17</v>
      </c>
      <c r="B130" s="16">
        <v>7.3140000000000001</v>
      </c>
      <c r="C130" s="16">
        <v>7.343</v>
      </c>
    </row>
    <row r="131" spans="1:3" x14ac:dyDescent="0.25">
      <c r="A131" s="15" t="s">
        <v>15</v>
      </c>
      <c r="B131" s="16">
        <v>7.4870000000000001</v>
      </c>
      <c r="C131" s="16">
        <v>7.48</v>
      </c>
    </row>
    <row r="132" spans="1:3" x14ac:dyDescent="0.25">
      <c r="A132" s="15" t="s">
        <v>164</v>
      </c>
      <c r="B132" s="16">
        <v>3.4620000000000002</v>
      </c>
      <c r="C132" s="16">
        <v>3.4620000000000002</v>
      </c>
    </row>
    <row r="133" spans="1:3" x14ac:dyDescent="0.25">
      <c r="A133" s="15" t="s">
        <v>35</v>
      </c>
      <c r="B133" s="16">
        <v>6.4409999999999998</v>
      </c>
      <c r="C133" s="16">
        <v>6.4459999999999997</v>
      </c>
    </row>
    <row r="134" spans="1:3" x14ac:dyDescent="0.25">
      <c r="A134" s="15" t="s">
        <v>87</v>
      </c>
      <c r="B134" s="16">
        <v>5.1989999999999998</v>
      </c>
      <c r="C134" s="16">
        <v>5.4669999999999996</v>
      </c>
    </row>
    <row r="135" spans="1:3" x14ac:dyDescent="0.25">
      <c r="A135" s="15" t="s">
        <v>167</v>
      </c>
      <c r="B135" s="16">
        <v>3.3029999999999999</v>
      </c>
      <c r="C135" s="16">
        <v>3.2309999999999999</v>
      </c>
    </row>
    <row r="136" spans="1:3" x14ac:dyDescent="0.25">
      <c r="A136" s="15" t="s">
        <v>59</v>
      </c>
      <c r="B136" s="16">
        <v>6.0720000000000001</v>
      </c>
      <c r="C136" s="16">
        <v>6.008</v>
      </c>
    </row>
    <row r="137" spans="1:3" x14ac:dyDescent="0.25">
      <c r="A137" s="15" t="s">
        <v>152</v>
      </c>
      <c r="B137" s="16">
        <v>3.9990000000000001</v>
      </c>
      <c r="C137" s="16">
        <v>4.085</v>
      </c>
    </row>
    <row r="138" spans="1:3" x14ac:dyDescent="0.25">
      <c r="A138" s="15" t="s">
        <v>51</v>
      </c>
      <c r="B138" s="16">
        <v>6.1920000000000002</v>
      </c>
      <c r="C138" s="16">
        <v>6.1920000000000002</v>
      </c>
    </row>
    <row r="139" spans="1:3" x14ac:dyDescent="0.25">
      <c r="A139" s="15" t="s">
        <v>125</v>
      </c>
      <c r="B139" s="16">
        <v>4.5919999999999996</v>
      </c>
      <c r="C139" s="16">
        <v>4.4610000000000003</v>
      </c>
    </row>
    <row r="140" spans="1:3" x14ac:dyDescent="0.25">
      <c r="A140" s="15" t="s">
        <v>88</v>
      </c>
      <c r="B140" s="16">
        <v>5.4829999999999997</v>
      </c>
      <c r="C140" s="16">
        <v>5.3730000000000002</v>
      </c>
    </row>
    <row r="141" spans="1:3" x14ac:dyDescent="0.25">
      <c r="A141" s="15" t="s">
        <v>81</v>
      </c>
      <c r="B141" s="16">
        <v>5.6360000000000001</v>
      </c>
      <c r="C141" s="16">
        <v>5.2469999999999999</v>
      </c>
    </row>
    <row r="142" spans="1:3" x14ac:dyDescent="0.25">
      <c r="A142" s="15" t="s">
        <v>150</v>
      </c>
      <c r="B142" s="16">
        <v>4.1609999999999996</v>
      </c>
      <c r="C142" s="16">
        <v>4.1890000000000001</v>
      </c>
    </row>
    <row r="143" spans="1:3" x14ac:dyDescent="0.25">
      <c r="A143" s="15" t="s">
        <v>148</v>
      </c>
      <c r="B143" s="16">
        <v>4.1029999999999998</v>
      </c>
      <c r="C143" s="16">
        <v>4.3319999999999999</v>
      </c>
    </row>
    <row r="144" spans="1:3" x14ac:dyDescent="0.25">
      <c r="A144" s="15" t="s">
        <v>30</v>
      </c>
      <c r="B144" s="16">
        <v>6.774</v>
      </c>
      <c r="C144" s="16">
        <v>6.8250000000000002</v>
      </c>
    </row>
    <row r="145" spans="1:3" x14ac:dyDescent="0.25">
      <c r="A145" s="15" t="s">
        <v>21</v>
      </c>
      <c r="B145" s="16">
        <v>7.19</v>
      </c>
      <c r="C145" s="16">
        <v>7.0540000000000003</v>
      </c>
    </row>
    <row r="146" spans="1:3" x14ac:dyDescent="0.25">
      <c r="A146" s="15" t="s">
        <v>28</v>
      </c>
      <c r="B146" s="16">
        <v>6.8860000000000001</v>
      </c>
      <c r="C146" s="16">
        <v>6.8920000000000003</v>
      </c>
    </row>
    <row r="147" spans="1:3" x14ac:dyDescent="0.25">
      <c r="A147" s="15" t="s">
        <v>43</v>
      </c>
      <c r="B147" s="16">
        <v>6.3789999999999996</v>
      </c>
      <c r="C147" s="16">
        <v>6.2930000000000001</v>
      </c>
    </row>
    <row r="148" spans="1:3" x14ac:dyDescent="0.25">
      <c r="A148" s="15" t="s">
        <v>54</v>
      </c>
      <c r="B148" s="16">
        <v>6.0960000000000001</v>
      </c>
      <c r="C148" s="16">
        <v>6.1740000000000004</v>
      </c>
    </row>
    <row r="149" spans="1:3" x14ac:dyDescent="0.25">
      <c r="A149" s="15" t="s">
        <v>115</v>
      </c>
      <c r="B149" s="16">
        <v>4.806</v>
      </c>
      <c r="C149" s="16">
        <v>4.7069999999999999</v>
      </c>
    </row>
    <row r="150" spans="1:3" x14ac:dyDescent="0.25">
      <c r="A150" s="15" t="s">
        <v>106</v>
      </c>
      <c r="B150" s="16">
        <v>5.1029999999999998</v>
      </c>
      <c r="C150" s="16">
        <v>5.1749999999999998</v>
      </c>
    </row>
    <row r="151" spans="1:3" x14ac:dyDescent="0.25">
      <c r="A151" s="15" t="s">
        <v>166</v>
      </c>
      <c r="B151" s="16">
        <v>3.355</v>
      </c>
      <c r="C151" s="16">
        <v>3.38</v>
      </c>
    </row>
    <row r="152" spans="1:3" x14ac:dyDescent="0.25">
      <c r="A152" s="15" t="s">
        <v>142</v>
      </c>
      <c r="B152" s="16">
        <v>4.3769999999999998</v>
      </c>
      <c r="C152" s="16">
        <v>4.1070000000000002</v>
      </c>
    </row>
    <row r="153" spans="1:3" x14ac:dyDescent="0.25">
      <c r="A153" s="15" t="s">
        <v>158</v>
      </c>
      <c r="B153" s="16">
        <v>3.6920000000000002</v>
      </c>
      <c r="C153" s="16">
        <v>3.6629999999999998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report_2018-2019</vt:lpstr>
      <vt:lpstr>Histogramas</vt:lpstr>
      <vt:lpstr>Distribucion discreta</vt:lpstr>
      <vt:lpstr>Regresión</vt:lpstr>
      <vt:lpstr>Correlación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Nallely Sanchez</cp:lastModifiedBy>
  <dcterms:modified xsi:type="dcterms:W3CDTF">2023-07-26T06:59:07Z</dcterms:modified>
</cp:coreProperties>
</file>