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GitHub/Carolina Hurricanes '21 - '22/"/>
    </mc:Choice>
  </mc:AlternateContent>
  <xr:revisionPtr revIDLastSave="0" documentId="13_ncr:1_{A0AB3D2A-78B6-724E-922C-49D30DE7538A}" xr6:coauthVersionLast="47" xr6:coauthVersionMax="47" xr10:uidLastSave="{00000000-0000-0000-0000-000000000000}"/>
  <bookViews>
    <workbookView xWindow="0" yWindow="500" windowWidth="28800" windowHeight="16480" xr2:uid="{C58F479F-3326-6C4D-BE2B-36C4DDBC0763}"/>
  </bookViews>
  <sheets>
    <sheet name="Regular Season" sheetId="1" r:id="rId1"/>
    <sheet name="Post Sea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5" i="2" l="1"/>
  <c r="AF35" i="2"/>
  <c r="AE35" i="2"/>
  <c r="AC35" i="2"/>
  <c r="AB35" i="2"/>
  <c r="AD35" i="2" s="1"/>
  <c r="Z35" i="2"/>
  <c r="Y35" i="2"/>
  <c r="T35" i="2"/>
  <c r="S35" i="2"/>
  <c r="R35" i="2"/>
  <c r="Q35" i="2"/>
  <c r="P35" i="2"/>
  <c r="N35" i="2"/>
  <c r="M35" i="2"/>
  <c r="L35" i="2"/>
  <c r="K35" i="2"/>
  <c r="J35" i="2"/>
  <c r="G35" i="2"/>
  <c r="F35" i="2"/>
  <c r="E35" i="2"/>
  <c r="V35" i="2" s="1"/>
  <c r="AS34" i="2"/>
  <c r="AR34" i="2"/>
  <c r="AQ34" i="2"/>
  <c r="AP34" i="2"/>
  <c r="AO34" i="2"/>
  <c r="AN34" i="2"/>
  <c r="AM34" i="2"/>
  <c r="AL34" i="2"/>
  <c r="AK34" i="2"/>
  <c r="X34" i="2"/>
  <c r="W34" i="2"/>
  <c r="V34" i="2"/>
  <c r="AS33" i="2"/>
  <c r="AR33" i="2"/>
  <c r="AQ33" i="2"/>
  <c r="AP33" i="2"/>
  <c r="AO33" i="2"/>
  <c r="AN33" i="2"/>
  <c r="AM33" i="2"/>
  <c r="AL33" i="2"/>
  <c r="AK33" i="2"/>
  <c r="X33" i="2"/>
  <c r="W33" i="2"/>
  <c r="V33" i="2"/>
  <c r="AS32" i="2"/>
  <c r="AR32" i="2"/>
  <c r="AQ32" i="2"/>
  <c r="AP32" i="2"/>
  <c r="AO32" i="2"/>
  <c r="AN32" i="2"/>
  <c r="AM32" i="2"/>
  <c r="AL32" i="2"/>
  <c r="AK32" i="2"/>
  <c r="X32" i="2"/>
  <c r="W32" i="2"/>
  <c r="V32" i="2"/>
  <c r="AS31" i="2"/>
  <c r="AR31" i="2"/>
  <c r="AQ31" i="2"/>
  <c r="AP31" i="2"/>
  <c r="AO31" i="2"/>
  <c r="AN31" i="2"/>
  <c r="AM31" i="2"/>
  <c r="AL31" i="2"/>
  <c r="AK31" i="2"/>
  <c r="X31" i="2"/>
  <c r="W31" i="2"/>
  <c r="V31" i="2"/>
  <c r="AS30" i="2"/>
  <c r="AR30" i="2"/>
  <c r="AQ30" i="2"/>
  <c r="AP30" i="2"/>
  <c r="AO30" i="2"/>
  <c r="AN30" i="2"/>
  <c r="AM30" i="2"/>
  <c r="AL30" i="2"/>
  <c r="AK30" i="2"/>
  <c r="X30" i="2"/>
  <c r="W30" i="2"/>
  <c r="V30" i="2"/>
  <c r="AS29" i="2"/>
  <c r="AR29" i="2"/>
  <c r="AQ29" i="2"/>
  <c r="AP29" i="2"/>
  <c r="AO29" i="2"/>
  <c r="AN29" i="2"/>
  <c r="AM29" i="2"/>
  <c r="AL29" i="2"/>
  <c r="AK29" i="2"/>
  <c r="X29" i="2"/>
  <c r="W29" i="2"/>
  <c r="V29" i="2"/>
  <c r="AS28" i="2"/>
  <c r="AR28" i="2"/>
  <c r="AQ28" i="2"/>
  <c r="AP28" i="2"/>
  <c r="AO28" i="2"/>
  <c r="AN28" i="2"/>
  <c r="AM28" i="2"/>
  <c r="AL28" i="2"/>
  <c r="AK28" i="2"/>
  <c r="X28" i="2"/>
  <c r="W28" i="2"/>
  <c r="V28" i="2"/>
  <c r="AS27" i="2"/>
  <c r="AR27" i="2"/>
  <c r="AQ27" i="2"/>
  <c r="AP27" i="2"/>
  <c r="AO27" i="2"/>
  <c r="AN27" i="2"/>
  <c r="AM27" i="2"/>
  <c r="AL27" i="2"/>
  <c r="AK27" i="2"/>
  <c r="X27" i="2"/>
  <c r="W27" i="2"/>
  <c r="V27" i="2"/>
  <c r="AS26" i="2"/>
  <c r="AR26" i="2"/>
  <c r="AQ26" i="2"/>
  <c r="AP26" i="2"/>
  <c r="AO26" i="2"/>
  <c r="AN26" i="2"/>
  <c r="AM26" i="2"/>
  <c r="AL26" i="2"/>
  <c r="AK26" i="2"/>
  <c r="X26" i="2"/>
  <c r="W26" i="2"/>
  <c r="V26" i="2"/>
  <c r="AS25" i="2"/>
  <c r="AR25" i="2"/>
  <c r="AQ25" i="2"/>
  <c r="AP25" i="2"/>
  <c r="AO25" i="2"/>
  <c r="AN25" i="2"/>
  <c r="AM25" i="2"/>
  <c r="AL25" i="2"/>
  <c r="AK25" i="2"/>
  <c r="X25" i="2"/>
  <c r="W25" i="2"/>
  <c r="V25" i="2"/>
  <c r="AS24" i="2"/>
  <c r="AR24" i="2"/>
  <c r="AQ24" i="2"/>
  <c r="AP24" i="2"/>
  <c r="AO24" i="2"/>
  <c r="AN24" i="2"/>
  <c r="AM24" i="2"/>
  <c r="AL24" i="2"/>
  <c r="AK24" i="2"/>
  <c r="X24" i="2"/>
  <c r="W24" i="2"/>
  <c r="V24" i="2"/>
  <c r="AS23" i="2"/>
  <c r="AR23" i="2"/>
  <c r="AQ23" i="2"/>
  <c r="AP23" i="2"/>
  <c r="AO23" i="2"/>
  <c r="AN23" i="2"/>
  <c r="AM23" i="2"/>
  <c r="AL23" i="2"/>
  <c r="AK23" i="2"/>
  <c r="X23" i="2"/>
  <c r="W23" i="2"/>
  <c r="V23" i="2"/>
  <c r="AS22" i="2"/>
  <c r="AR22" i="2"/>
  <c r="AQ22" i="2"/>
  <c r="AP22" i="2"/>
  <c r="AO22" i="2"/>
  <c r="AN22" i="2"/>
  <c r="AM22" i="2"/>
  <c r="AL22" i="2"/>
  <c r="AK22" i="2"/>
  <c r="X22" i="2"/>
  <c r="W22" i="2"/>
  <c r="V22" i="2"/>
  <c r="AS21" i="2"/>
  <c r="AR21" i="2"/>
  <c r="AQ21" i="2"/>
  <c r="AP21" i="2"/>
  <c r="AO21" i="2"/>
  <c r="AN21" i="2"/>
  <c r="AM21" i="2"/>
  <c r="AL21" i="2"/>
  <c r="AK21" i="2"/>
  <c r="X21" i="2"/>
  <c r="W21" i="2"/>
  <c r="V21" i="2"/>
  <c r="AS20" i="2"/>
  <c r="AR20" i="2"/>
  <c r="AQ20" i="2"/>
  <c r="AP20" i="2"/>
  <c r="AO20" i="2"/>
  <c r="AN20" i="2"/>
  <c r="AM20" i="2"/>
  <c r="AL20" i="2"/>
  <c r="AK20" i="2"/>
  <c r="X20" i="2"/>
  <c r="W20" i="2"/>
  <c r="V20" i="2"/>
  <c r="AS19" i="2"/>
  <c r="AR19" i="2"/>
  <c r="AQ19" i="2"/>
  <c r="AP19" i="2"/>
  <c r="AO19" i="2"/>
  <c r="AN19" i="2"/>
  <c r="AM19" i="2"/>
  <c r="AL19" i="2"/>
  <c r="AK19" i="2"/>
  <c r="X19" i="2"/>
  <c r="W19" i="2"/>
  <c r="V19" i="2"/>
  <c r="AS18" i="2"/>
  <c r="AR18" i="2"/>
  <c r="AQ18" i="2"/>
  <c r="AP18" i="2"/>
  <c r="AO18" i="2"/>
  <c r="AN18" i="2"/>
  <c r="AM18" i="2"/>
  <c r="AL18" i="2"/>
  <c r="AK18" i="2"/>
  <c r="X18" i="2"/>
  <c r="W18" i="2"/>
  <c r="V18" i="2"/>
  <c r="AS17" i="2"/>
  <c r="AR17" i="2"/>
  <c r="AQ17" i="2"/>
  <c r="AP17" i="2"/>
  <c r="AO17" i="2"/>
  <c r="AN17" i="2"/>
  <c r="AM17" i="2"/>
  <c r="AL17" i="2"/>
  <c r="AK17" i="2"/>
  <c r="X17" i="2"/>
  <c r="W17" i="2"/>
  <c r="V17" i="2"/>
  <c r="AT16" i="2"/>
  <c r="AT17" i="2" s="1"/>
  <c r="AT18" i="2" s="1"/>
  <c r="AT19" i="2" s="1"/>
  <c r="AT20" i="2" s="1"/>
  <c r="AT21" i="2" s="1"/>
  <c r="AT22" i="2" s="1"/>
  <c r="AT23" i="2" s="1"/>
  <c r="AT24" i="2" s="1"/>
  <c r="AT25" i="2" s="1"/>
  <c r="AT26" i="2" s="1"/>
  <c r="AT27" i="2" s="1"/>
  <c r="AT28" i="2" s="1"/>
  <c r="AT29" i="2" s="1"/>
  <c r="AT30" i="2" s="1"/>
  <c r="AT31" i="2" s="1"/>
  <c r="AT32" i="2" s="1"/>
  <c r="AT33" i="2" s="1"/>
  <c r="AT34" i="2" s="1"/>
  <c r="AS16" i="2"/>
  <c r="AR16" i="2"/>
  <c r="AQ16" i="2"/>
  <c r="AP16" i="2"/>
  <c r="AO16" i="2"/>
  <c r="AN16" i="2"/>
  <c r="AM16" i="2"/>
  <c r="AL16" i="2"/>
  <c r="AK16" i="2"/>
  <c r="X16" i="2"/>
  <c r="W16" i="2"/>
  <c r="V16" i="2"/>
  <c r="AS15" i="2"/>
  <c r="AR15" i="2"/>
  <c r="AQ15" i="2"/>
  <c r="AP15" i="2"/>
  <c r="AO15" i="2"/>
  <c r="AN15" i="2"/>
  <c r="AM15" i="2"/>
  <c r="AL15" i="2"/>
  <c r="AK15" i="2"/>
  <c r="X15" i="2"/>
  <c r="W15" i="2"/>
  <c r="V15" i="2"/>
  <c r="AS14" i="2"/>
  <c r="AR14" i="2"/>
  <c r="AQ14" i="2"/>
  <c r="AP14" i="2"/>
  <c r="AO14" i="2"/>
  <c r="AN14" i="2"/>
  <c r="AM14" i="2"/>
  <c r="AL14" i="2"/>
  <c r="AK14" i="2"/>
  <c r="X14" i="2"/>
  <c r="W14" i="2"/>
  <c r="V14" i="2"/>
  <c r="AS13" i="2"/>
  <c r="AR13" i="2"/>
  <c r="AQ13" i="2"/>
  <c r="AP13" i="2"/>
  <c r="AO13" i="2"/>
  <c r="AN13" i="2"/>
  <c r="AM13" i="2"/>
  <c r="AL13" i="2"/>
  <c r="AK13" i="2"/>
  <c r="X13" i="2"/>
  <c r="W13" i="2"/>
  <c r="V13" i="2"/>
  <c r="AS12" i="2"/>
  <c r="AR12" i="2"/>
  <c r="AQ12" i="2"/>
  <c r="AP12" i="2"/>
  <c r="AO12" i="2"/>
  <c r="AN12" i="2"/>
  <c r="AM12" i="2"/>
  <c r="AL12" i="2"/>
  <c r="AK12" i="2"/>
  <c r="X12" i="2"/>
  <c r="W12" i="2"/>
  <c r="V12" i="2"/>
  <c r="AS11" i="2"/>
  <c r="AR11" i="2"/>
  <c r="AQ11" i="2"/>
  <c r="AP11" i="2"/>
  <c r="AO11" i="2"/>
  <c r="AN11" i="2"/>
  <c r="AM11" i="2"/>
  <c r="AL11" i="2"/>
  <c r="AK11" i="2"/>
  <c r="X11" i="2"/>
  <c r="W11" i="2"/>
  <c r="V11" i="2"/>
  <c r="AS10" i="2"/>
  <c r="AR10" i="2"/>
  <c r="AQ10" i="2"/>
  <c r="AP10" i="2"/>
  <c r="AO10" i="2"/>
  <c r="AN10" i="2"/>
  <c r="AM10" i="2"/>
  <c r="AL10" i="2"/>
  <c r="AK10" i="2"/>
  <c r="X10" i="2"/>
  <c r="W10" i="2"/>
  <c r="V10" i="2"/>
  <c r="AS9" i="2"/>
  <c r="AR9" i="2"/>
  <c r="AQ9" i="2"/>
  <c r="AP9" i="2"/>
  <c r="AO9" i="2"/>
  <c r="AN9" i="2"/>
  <c r="AM9" i="2"/>
  <c r="AL9" i="2"/>
  <c r="AK9" i="2"/>
  <c r="X9" i="2"/>
  <c r="W9" i="2"/>
  <c r="V9" i="2"/>
  <c r="AS8" i="2"/>
  <c r="AR8" i="2"/>
  <c r="AQ8" i="2"/>
  <c r="AP8" i="2"/>
  <c r="AO8" i="2"/>
  <c r="AN8" i="2"/>
  <c r="AM8" i="2"/>
  <c r="AL8" i="2"/>
  <c r="AK8" i="2"/>
  <c r="X8" i="2"/>
  <c r="W8" i="2"/>
  <c r="V8" i="2"/>
  <c r="AT7" i="2"/>
  <c r="AT8" i="2" s="1"/>
  <c r="AT9" i="2" s="1"/>
  <c r="AT10" i="2" s="1"/>
  <c r="AT11" i="2" s="1"/>
  <c r="AT12" i="2" s="1"/>
  <c r="AT13" i="2" s="1"/>
  <c r="AT14" i="2" s="1"/>
  <c r="AT15" i="2" s="1"/>
  <c r="AS7" i="2"/>
  <c r="AR7" i="2"/>
  <c r="AQ7" i="2"/>
  <c r="AP7" i="2"/>
  <c r="AO7" i="2"/>
  <c r="AN7" i="2"/>
  <c r="AM7" i="2"/>
  <c r="AL7" i="2"/>
  <c r="AK7" i="2"/>
  <c r="X7" i="2"/>
  <c r="W7" i="2"/>
  <c r="V7" i="2"/>
  <c r="AA89" i="1"/>
  <c r="AK89" i="1"/>
  <c r="AL89" i="1"/>
  <c r="AM89" i="1"/>
  <c r="AN89" i="1"/>
  <c r="AH89" i="1"/>
  <c r="Y89" i="1"/>
  <c r="Z89" i="1"/>
  <c r="X89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7" i="1"/>
  <c r="A2" i="1"/>
  <c r="G89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7" i="1"/>
  <c r="AC89" i="1"/>
  <c r="AE89" i="1"/>
  <c r="AF89" i="1"/>
  <c r="AB89" i="1"/>
  <c r="Q89" i="1"/>
  <c r="R89" i="1"/>
  <c r="S89" i="1"/>
  <c r="T89" i="1"/>
  <c r="P89" i="1"/>
  <c r="K89" i="1"/>
  <c r="L89" i="1"/>
  <c r="M89" i="1"/>
  <c r="N89" i="1"/>
  <c r="J89" i="1"/>
  <c r="F89" i="1"/>
  <c r="E89" i="1"/>
  <c r="AT16" i="1"/>
  <c r="AT17" i="1"/>
  <c r="AT18" i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/>
  <c r="AT34" i="1"/>
  <c r="AT35" i="1" s="1"/>
  <c r="AT36" i="1" s="1"/>
  <c r="AT37" i="1" s="1"/>
  <c r="AT38" i="1" s="1"/>
  <c r="AT39" i="1"/>
  <c r="AT40" i="1" s="1"/>
  <c r="AT41" i="1"/>
  <c r="AT42" i="1" s="1"/>
  <c r="AT43" i="1" s="1"/>
  <c r="AT44" i="1"/>
  <c r="AT45" i="1"/>
  <c r="AT46" i="1" s="1"/>
  <c r="AT47" i="1" s="1"/>
  <c r="AT48" i="1" s="1"/>
  <c r="AT49" i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7" i="1"/>
  <c r="AT8" i="1" s="1"/>
  <c r="AT9" i="1" s="1"/>
  <c r="AT10" i="1" s="1"/>
  <c r="AT11" i="1" s="1"/>
  <c r="AT12" i="1" s="1"/>
  <c r="AT13" i="1" s="1"/>
  <c r="AT14" i="1" s="1"/>
  <c r="AT15" i="1" s="1"/>
  <c r="AA35" i="2" l="1"/>
  <c r="AG35" i="2"/>
  <c r="AM35" i="2"/>
  <c r="AK35" i="2"/>
  <c r="AP35" i="2"/>
  <c r="AQ35" i="2"/>
  <c r="X35" i="2"/>
  <c r="AI35" i="2"/>
  <c r="AR35" i="2"/>
  <c r="W35" i="2"/>
  <c r="AN35" i="2"/>
  <c r="AO35" i="2"/>
  <c r="AL35" i="2"/>
  <c r="W89" i="1"/>
  <c r="V89" i="1"/>
  <c r="AI89" i="1"/>
  <c r="AD89" i="1"/>
  <c r="AG89" i="1"/>
  <c r="AQ89" i="1"/>
  <c r="AR89" i="1"/>
  <c r="AP89" i="1" l="1"/>
  <c r="AO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Nelson</author>
  </authors>
  <commentList>
    <comment ref="V6" authorId="0" shapeId="0" xr:uid="{673856EB-ACBB-724B-80E9-4ED65D5969C8}">
      <text>
        <r>
          <rPr>
            <sz val="10"/>
            <color rgb="FF000000"/>
            <rFont val="Tahoma"/>
            <family val="2"/>
          </rPr>
          <t>Goal Difference</t>
        </r>
      </text>
    </comment>
    <comment ref="W6" authorId="0" shapeId="0" xr:uid="{1DE135AE-458C-AD45-9700-43C7FFCCD110}">
      <text>
        <r>
          <rPr>
            <sz val="10"/>
            <color rgb="FF000000"/>
            <rFont val="Tahoma"/>
            <family val="2"/>
          </rPr>
          <t>Shot Difference</t>
        </r>
      </text>
    </comment>
    <comment ref="X6" authorId="0" shapeId="0" xr:uid="{4BC9651A-972C-0B41-9F75-EADECF5D20D2}">
      <text>
        <r>
          <rPr>
            <sz val="10"/>
            <color rgb="FF000000"/>
            <rFont val="Tahoma"/>
            <family val="2"/>
          </rPr>
          <t>Total Face-Offs</t>
        </r>
      </text>
    </comment>
    <comment ref="Y6" authorId="0" shapeId="0" xr:uid="{28EADBD6-6D8F-B64A-BD23-B20B36C36168}">
      <text>
        <r>
          <rPr>
            <sz val="10"/>
            <color rgb="FF000000"/>
            <rFont val="Tahoma"/>
            <family val="2"/>
          </rPr>
          <t>Number of Face-Off Wins</t>
        </r>
      </text>
    </comment>
    <comment ref="Z6" authorId="0" shapeId="0" xr:uid="{8EB99D05-DD6B-0F49-80FE-727910D974DD}">
      <text>
        <r>
          <rPr>
            <sz val="10"/>
            <color rgb="FF000000"/>
            <rFont val="Tahoma"/>
            <family val="2"/>
          </rPr>
          <t>Number of Face-Off Losses</t>
        </r>
      </text>
    </comment>
    <comment ref="AA6" authorId="0" shapeId="0" xr:uid="{CB1F7AE2-BBF2-D14A-B54E-307C12B0FF5D}">
      <text>
        <r>
          <rPr>
            <sz val="10"/>
            <color rgb="FF000000"/>
            <rFont val="Tahoma"/>
            <family val="2"/>
          </rPr>
          <t>Face-Off Winning %</t>
        </r>
      </text>
    </comment>
    <comment ref="AB6" authorId="0" shapeId="0" xr:uid="{EF03DA0E-6530-634C-B957-566C30AB4E0B}">
      <text>
        <r>
          <rPr>
            <sz val="10"/>
            <color rgb="FF000000"/>
            <rFont val="Tahoma"/>
            <family val="2"/>
          </rPr>
          <t xml:space="preserve">Corsi For =
</t>
        </r>
        <r>
          <rPr>
            <sz val="10"/>
            <color rgb="FF000000"/>
            <rFont val="Tahoma"/>
            <family val="2"/>
          </rPr>
          <t>(Team Shots + Team Misses + Opponent Blocks)</t>
        </r>
      </text>
    </comment>
    <comment ref="AC6" authorId="0" shapeId="0" xr:uid="{E7D67F7D-EBA7-EC49-B298-36BB17627786}">
      <text>
        <r>
          <rPr>
            <sz val="10"/>
            <color rgb="FF000000"/>
            <rFont val="Tahoma"/>
            <family val="2"/>
          </rPr>
          <t xml:space="preserve">Corsi Against =
</t>
        </r>
        <r>
          <rPr>
            <sz val="10"/>
            <color rgb="FF000000"/>
            <rFont val="Tahoma"/>
            <family val="2"/>
          </rPr>
          <t>(Opponent Shots + Opponent Misses + Team Blocks)</t>
        </r>
      </text>
    </comment>
    <comment ref="AD6" authorId="0" shapeId="0" xr:uid="{34A1B85D-D1A7-2643-A387-AB1EF6A788CE}">
      <text>
        <r>
          <rPr>
            <sz val="10"/>
            <color rgb="FF000000"/>
            <rFont val="Tahoma"/>
            <family val="2"/>
          </rPr>
          <t xml:space="preserve">Corsi For % =
</t>
        </r>
        <r>
          <rPr>
            <sz val="10"/>
            <color rgb="FF000000"/>
            <rFont val="Tahoma"/>
            <family val="2"/>
          </rPr>
          <t>(Corsi For / (Corsi For + Corsi Against))</t>
        </r>
      </text>
    </comment>
    <comment ref="AE6" authorId="0" shapeId="0" xr:uid="{F78AA9BA-34D5-5040-A881-B25CE5D4311E}">
      <text>
        <r>
          <rPr>
            <sz val="10"/>
            <color rgb="FF000000"/>
            <rFont val="Tahoma"/>
            <family val="2"/>
          </rPr>
          <t xml:space="preserve">Fenwick For =
</t>
        </r>
        <r>
          <rPr>
            <sz val="10"/>
            <color rgb="FF000000"/>
            <rFont val="Tahoma"/>
            <family val="2"/>
          </rPr>
          <t>(Team Shots + Team Misses)</t>
        </r>
      </text>
    </comment>
    <comment ref="AF6" authorId="0" shapeId="0" xr:uid="{C25A61C4-56C1-9041-80DA-BA6FE9880B37}">
      <text>
        <r>
          <rPr>
            <sz val="10"/>
            <color rgb="FF000000"/>
            <rFont val="Tahoma"/>
            <family val="2"/>
          </rPr>
          <t xml:space="preserve">Fenwick Against =
</t>
        </r>
        <r>
          <rPr>
            <sz val="10"/>
            <color rgb="FF000000"/>
            <rFont val="Tahoma"/>
            <family val="2"/>
          </rPr>
          <t>(Opponent Shots + Opponent Misses)</t>
        </r>
      </text>
    </comment>
    <comment ref="AG6" authorId="0" shapeId="0" xr:uid="{785068A3-248C-A64D-85E0-594A66D83082}">
      <text>
        <r>
          <rPr>
            <sz val="10"/>
            <color rgb="FF000000"/>
            <rFont val="Tahoma"/>
            <family val="2"/>
          </rPr>
          <t xml:space="preserve">Fenwick For % =
</t>
        </r>
        <r>
          <rPr>
            <sz val="10"/>
            <color rgb="FF000000"/>
            <rFont val="Tahoma"/>
            <family val="2"/>
          </rPr>
          <t>(Fenwick For / (Fenwick For + Fenwick Against))</t>
        </r>
      </text>
    </comment>
    <comment ref="AH6" authorId="0" shapeId="0" xr:uid="{937FAA0C-EBAF-BC49-83DA-5853F4C33D14}">
      <text>
        <r>
          <rPr>
            <sz val="10"/>
            <color rgb="FF000000"/>
            <rFont val="Tahoma"/>
            <family val="2"/>
          </rPr>
          <t xml:space="preserve">Offensive Zone Start % =
</t>
        </r>
        <r>
          <rPr>
            <sz val="10"/>
            <color rgb="FF000000"/>
            <rFont val="Tahoma"/>
            <family val="2"/>
          </rPr>
          <t xml:space="preserve">(Offensive Zone Faceoffs / (Offensive Zone Faceoffs + Defensive Faceoffs))
</t>
        </r>
      </text>
    </comment>
    <comment ref="AI6" authorId="0" shapeId="0" xr:uid="{9D2B5AB4-3047-0142-9DB5-AD1AB39A88F8}">
      <text>
        <r>
          <rPr>
            <sz val="10"/>
            <color rgb="FF000000"/>
            <rFont val="Tahoma"/>
            <family val="2"/>
          </rPr>
          <t xml:space="preserve">Shoot-Save % (PDO) = 
</t>
        </r>
        <r>
          <rPr>
            <sz val="10"/>
            <color rgb="FF000000"/>
            <rFont val="Tahoma"/>
            <family val="2"/>
          </rPr>
          <t>(Shooting % + Save %)</t>
        </r>
      </text>
    </comment>
    <comment ref="AK6" authorId="0" shapeId="0" xr:uid="{2FC443A1-9E6E-DB44-B6F0-9522E00B0124}">
      <text>
        <r>
          <rPr>
            <sz val="10"/>
            <color rgb="FF000000"/>
            <rFont val="Tahoma"/>
            <family val="2"/>
          </rPr>
          <t>Team Shooting %</t>
        </r>
      </text>
    </comment>
    <comment ref="AL6" authorId="0" shapeId="0" xr:uid="{3920B26D-41A5-8745-A5D5-CB13CE0FF4E5}">
      <text>
        <r>
          <rPr>
            <sz val="10"/>
            <color rgb="FF000000"/>
            <rFont val="Tahoma"/>
            <family val="2"/>
          </rPr>
          <t>Opponent Shooting %</t>
        </r>
      </text>
    </comment>
    <comment ref="AM6" authorId="0" shapeId="0" xr:uid="{3DC42A2C-1D7D-1D4D-9817-260219E5E38E}">
      <text>
        <r>
          <rPr>
            <sz val="10"/>
            <color rgb="FF000000"/>
            <rFont val="Tahoma"/>
            <family val="2"/>
          </rPr>
          <t>Team Save %</t>
        </r>
      </text>
    </comment>
    <comment ref="AN6" authorId="0" shapeId="0" xr:uid="{5CD0AA4B-7D84-D44B-BFC2-322A05397F3D}">
      <text>
        <r>
          <rPr>
            <sz val="10"/>
            <color rgb="FF000000"/>
            <rFont val="Tahoma"/>
            <family val="2"/>
          </rPr>
          <t>Opponent Save %</t>
        </r>
      </text>
    </comment>
    <comment ref="AO6" authorId="0" shapeId="0" xr:uid="{B9C31520-2640-3C41-AB70-75AF414E2D79}">
      <text>
        <r>
          <rPr>
            <sz val="10"/>
            <color rgb="FF000000"/>
            <rFont val="Tahoma"/>
            <family val="2"/>
          </rPr>
          <t>Power Play %</t>
        </r>
      </text>
    </comment>
    <comment ref="AP6" authorId="0" shapeId="0" xr:uid="{91905B53-FE18-C74A-9EC6-98A6B1145675}">
      <text>
        <r>
          <rPr>
            <sz val="10"/>
            <color rgb="FF000000"/>
            <rFont val="Tahoma"/>
            <family val="2"/>
          </rPr>
          <t>Penalty Kill %</t>
        </r>
      </text>
    </comment>
    <comment ref="AQ6" authorId="0" shapeId="0" xr:uid="{129CA63B-49B2-B14F-8EEA-8B3239F8FB5E}">
      <text>
        <r>
          <rPr>
            <sz val="10"/>
            <color rgb="FF000000"/>
            <rFont val="Tahoma"/>
            <family val="2"/>
          </rPr>
          <t xml:space="preserve">Team Blocked Shot %
</t>
        </r>
        <r>
          <rPr>
            <sz val="10"/>
            <color rgb="FF000000"/>
            <rFont val="Tahoma"/>
            <family val="2"/>
          </rPr>
          <t>(Blocks For)</t>
        </r>
      </text>
    </comment>
    <comment ref="AR6" authorId="0" shapeId="0" xr:uid="{2A4A5C21-29A8-194B-82CC-1C53D5174F1C}">
      <text>
        <r>
          <rPr>
            <sz val="10"/>
            <color rgb="FF000000"/>
            <rFont val="Tahoma"/>
            <family val="2"/>
          </rPr>
          <t xml:space="preserve">Opponent Blocked Shot %
</t>
        </r>
        <r>
          <rPr>
            <sz val="10"/>
            <color rgb="FF000000"/>
            <rFont val="Tahoma"/>
            <family val="2"/>
          </rPr>
          <t>(Blocks Against)</t>
        </r>
      </text>
    </comment>
    <comment ref="AS6" authorId="0" shapeId="0" xr:uid="{66DD3A5A-2CCB-174E-B729-4ABE4AA6A59D}">
      <text>
        <r>
          <rPr>
            <sz val="10"/>
            <color rgb="FF000000"/>
            <rFont val="Tahoma"/>
            <family val="2"/>
          </rPr>
          <t>Regular Season Head-to-Head</t>
        </r>
      </text>
    </comment>
    <comment ref="AT6" authorId="0" shapeId="0" xr:uid="{98ED3596-44D0-0D42-9682-AEC4801A81FB}">
      <text>
        <r>
          <rPr>
            <sz val="10"/>
            <color rgb="FF000000"/>
            <rFont val="Tahoma"/>
            <family val="2"/>
          </rPr>
          <t>Win/Loss Streak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Nelson</author>
  </authors>
  <commentList>
    <comment ref="V6" authorId="0" shapeId="0" xr:uid="{1C599BEA-36A2-7444-B16C-8FE40217CE12}">
      <text>
        <r>
          <rPr>
            <sz val="10"/>
            <color rgb="FF000000"/>
            <rFont val="Tahoma"/>
            <family val="2"/>
          </rPr>
          <t>Goal Difference</t>
        </r>
      </text>
    </comment>
    <comment ref="W6" authorId="0" shapeId="0" xr:uid="{371905C4-DD4C-6E4D-9E02-9F1BC4DB4E86}">
      <text>
        <r>
          <rPr>
            <sz val="10"/>
            <color rgb="FF000000"/>
            <rFont val="Tahoma"/>
            <family val="2"/>
          </rPr>
          <t>Shot Difference</t>
        </r>
      </text>
    </comment>
    <comment ref="X6" authorId="0" shapeId="0" xr:uid="{D60068A6-B96A-6949-B3AD-34F334B21461}">
      <text>
        <r>
          <rPr>
            <sz val="10"/>
            <color rgb="FF000000"/>
            <rFont val="Tahoma"/>
            <family val="2"/>
          </rPr>
          <t>Total Face-Offs</t>
        </r>
      </text>
    </comment>
    <comment ref="Y6" authorId="0" shapeId="0" xr:uid="{9BE5E2C7-C5E7-5D4D-A8CE-7428808C2E11}">
      <text>
        <r>
          <rPr>
            <sz val="10"/>
            <color rgb="FF000000"/>
            <rFont val="Tahoma"/>
            <family val="2"/>
          </rPr>
          <t>Number of Face-Off Wins</t>
        </r>
      </text>
    </comment>
    <comment ref="Z6" authorId="0" shapeId="0" xr:uid="{C781265D-EDBE-DC47-BEA7-201A90580D4E}">
      <text>
        <r>
          <rPr>
            <sz val="10"/>
            <color rgb="FF000000"/>
            <rFont val="Tahoma"/>
            <family val="2"/>
          </rPr>
          <t>Number of Face-Off Losses</t>
        </r>
      </text>
    </comment>
    <comment ref="AA6" authorId="0" shapeId="0" xr:uid="{C5E4F8E4-AF8A-D340-AA98-0DB554621CDA}">
      <text>
        <r>
          <rPr>
            <sz val="10"/>
            <color rgb="FF000000"/>
            <rFont val="Tahoma"/>
            <family val="2"/>
          </rPr>
          <t>Face-Off Winning %</t>
        </r>
      </text>
    </comment>
    <comment ref="AB6" authorId="0" shapeId="0" xr:uid="{8146D0D1-6AA0-384B-A188-6CB19886674A}">
      <text>
        <r>
          <rPr>
            <sz val="10"/>
            <color rgb="FF000000"/>
            <rFont val="Tahoma"/>
            <family val="2"/>
          </rPr>
          <t xml:space="preserve">Corsi For =
</t>
        </r>
        <r>
          <rPr>
            <sz val="10"/>
            <color rgb="FF000000"/>
            <rFont val="Tahoma"/>
            <family val="2"/>
          </rPr>
          <t>(Team Shots + Team Misses + Opponent Blocks)</t>
        </r>
      </text>
    </comment>
    <comment ref="AC6" authorId="0" shapeId="0" xr:uid="{8150092A-EF9E-9D42-9020-9F711B034A86}">
      <text>
        <r>
          <rPr>
            <sz val="10"/>
            <color rgb="FF000000"/>
            <rFont val="Tahoma"/>
            <family val="2"/>
          </rPr>
          <t xml:space="preserve">Corsi Against =
</t>
        </r>
        <r>
          <rPr>
            <sz val="10"/>
            <color rgb="FF000000"/>
            <rFont val="Tahoma"/>
            <family val="2"/>
          </rPr>
          <t>(Opponent Shots + Opponent Misses + Team Blocks)</t>
        </r>
      </text>
    </comment>
    <comment ref="AD6" authorId="0" shapeId="0" xr:uid="{0054625E-D39F-934E-B0FC-45C2AA2165EC}">
      <text>
        <r>
          <rPr>
            <sz val="10"/>
            <color rgb="FF000000"/>
            <rFont val="Tahoma"/>
            <family val="2"/>
          </rPr>
          <t xml:space="preserve">Corsi For % =
</t>
        </r>
        <r>
          <rPr>
            <sz val="10"/>
            <color rgb="FF000000"/>
            <rFont val="Tahoma"/>
            <family val="2"/>
          </rPr>
          <t>(Corsi For / (Corsi For + Corsi Against))</t>
        </r>
      </text>
    </comment>
    <comment ref="AE6" authorId="0" shapeId="0" xr:uid="{DBDF95BB-698C-4F45-B1E8-0040A23B6246}">
      <text>
        <r>
          <rPr>
            <sz val="10"/>
            <color rgb="FF000000"/>
            <rFont val="Tahoma"/>
            <family val="2"/>
          </rPr>
          <t xml:space="preserve">Fenwick For =
</t>
        </r>
        <r>
          <rPr>
            <sz val="10"/>
            <color rgb="FF000000"/>
            <rFont val="Tahoma"/>
            <family val="2"/>
          </rPr>
          <t>(Team Shots + Team Misses)</t>
        </r>
      </text>
    </comment>
    <comment ref="AF6" authorId="0" shapeId="0" xr:uid="{2E43A58B-BAE2-1640-B569-705942A5436A}">
      <text>
        <r>
          <rPr>
            <sz val="10"/>
            <color rgb="FF000000"/>
            <rFont val="Tahoma"/>
            <family val="2"/>
          </rPr>
          <t xml:space="preserve">Fenwick Against =
</t>
        </r>
        <r>
          <rPr>
            <sz val="10"/>
            <color rgb="FF000000"/>
            <rFont val="Tahoma"/>
            <family val="2"/>
          </rPr>
          <t>(Opponent Shots + Opponent Misses)</t>
        </r>
      </text>
    </comment>
    <comment ref="AG6" authorId="0" shapeId="0" xr:uid="{80CBB639-9D91-CF42-87C4-E907233B5097}">
      <text>
        <r>
          <rPr>
            <sz val="10"/>
            <color rgb="FF000000"/>
            <rFont val="Tahoma"/>
            <family val="2"/>
          </rPr>
          <t xml:space="preserve">Fenwick For % =
</t>
        </r>
        <r>
          <rPr>
            <sz val="10"/>
            <color rgb="FF000000"/>
            <rFont val="Tahoma"/>
            <family val="2"/>
          </rPr>
          <t>(Fenwick For / (Fenwick For + Fenwick Against))</t>
        </r>
      </text>
    </comment>
    <comment ref="AH6" authorId="0" shapeId="0" xr:uid="{47399DE4-CEE4-0548-880B-3A4FEC95BF38}">
      <text>
        <r>
          <rPr>
            <sz val="10"/>
            <color rgb="FF000000"/>
            <rFont val="Tahoma"/>
            <family val="2"/>
          </rPr>
          <t xml:space="preserve">Offensive Zone Start % =
</t>
        </r>
        <r>
          <rPr>
            <sz val="10"/>
            <color rgb="FF000000"/>
            <rFont val="Tahoma"/>
            <family val="2"/>
          </rPr>
          <t xml:space="preserve">(Offensive Zone Faceoffs / (Offensive Zone Faceoffs + Defensive Faceoffs))
</t>
        </r>
      </text>
    </comment>
    <comment ref="AI6" authorId="0" shapeId="0" xr:uid="{AC4890B2-6105-A040-B3EB-814C405343B5}">
      <text>
        <r>
          <rPr>
            <sz val="10"/>
            <color rgb="FF000000"/>
            <rFont val="Tahoma"/>
            <family val="2"/>
          </rPr>
          <t xml:space="preserve">Shoot-Save % (PDO) = 
</t>
        </r>
        <r>
          <rPr>
            <sz val="10"/>
            <color rgb="FF000000"/>
            <rFont val="Tahoma"/>
            <family val="2"/>
          </rPr>
          <t>(Shooting % + Save %)</t>
        </r>
      </text>
    </comment>
    <comment ref="AK6" authorId="0" shapeId="0" xr:uid="{5BF4BBC5-56A4-5B48-BE40-B87E03A27F5C}">
      <text>
        <r>
          <rPr>
            <sz val="10"/>
            <color rgb="FF000000"/>
            <rFont val="Tahoma"/>
            <family val="2"/>
          </rPr>
          <t>Team Shooting %</t>
        </r>
      </text>
    </comment>
    <comment ref="AL6" authorId="0" shapeId="0" xr:uid="{C273FF89-EB93-CA4E-B84F-8C8D4DF468BD}">
      <text>
        <r>
          <rPr>
            <sz val="10"/>
            <color rgb="FF000000"/>
            <rFont val="Tahoma"/>
            <family val="2"/>
          </rPr>
          <t>Opponent Shooting %</t>
        </r>
      </text>
    </comment>
    <comment ref="AM6" authorId="0" shapeId="0" xr:uid="{AEACEFFF-0593-074A-B81D-ED8B9BDA516C}">
      <text>
        <r>
          <rPr>
            <sz val="10"/>
            <color rgb="FF000000"/>
            <rFont val="Tahoma"/>
            <family val="2"/>
          </rPr>
          <t>Team Save %</t>
        </r>
      </text>
    </comment>
    <comment ref="AN6" authorId="0" shapeId="0" xr:uid="{99604E27-A17F-0A42-9828-6088C1DD1D10}">
      <text>
        <r>
          <rPr>
            <sz val="10"/>
            <color rgb="FF000000"/>
            <rFont val="Tahoma"/>
            <family val="2"/>
          </rPr>
          <t>Opponent Save %</t>
        </r>
      </text>
    </comment>
    <comment ref="AO6" authorId="0" shapeId="0" xr:uid="{EBBD376A-E401-FB40-AB67-62FF239DF6A2}">
      <text>
        <r>
          <rPr>
            <sz val="10"/>
            <color rgb="FF000000"/>
            <rFont val="Tahoma"/>
            <family val="2"/>
          </rPr>
          <t>Power Play %</t>
        </r>
      </text>
    </comment>
    <comment ref="AP6" authorId="0" shapeId="0" xr:uid="{B6D1002D-3BCC-D345-87E3-4A9A624D9622}">
      <text>
        <r>
          <rPr>
            <sz val="10"/>
            <color rgb="FF000000"/>
            <rFont val="Tahoma"/>
            <family val="2"/>
          </rPr>
          <t>Penalty Kill %</t>
        </r>
      </text>
    </comment>
    <comment ref="AQ6" authorId="0" shapeId="0" xr:uid="{A3B14DD8-42AB-4142-A4A5-6CC844E0E161}">
      <text>
        <r>
          <rPr>
            <sz val="10"/>
            <color rgb="FF000000"/>
            <rFont val="Tahoma"/>
            <family val="2"/>
          </rPr>
          <t xml:space="preserve">Team Blocked Shot %
</t>
        </r>
        <r>
          <rPr>
            <sz val="10"/>
            <color rgb="FF000000"/>
            <rFont val="Tahoma"/>
            <family val="2"/>
          </rPr>
          <t>(Blocks For)</t>
        </r>
      </text>
    </comment>
    <comment ref="AR6" authorId="0" shapeId="0" xr:uid="{C628170D-63BB-EB40-8A4E-244D0421CAC4}">
      <text>
        <r>
          <rPr>
            <sz val="10"/>
            <color rgb="FF000000"/>
            <rFont val="Tahoma"/>
            <family val="2"/>
          </rPr>
          <t xml:space="preserve">Opponent Blocked Shot %
</t>
        </r>
        <r>
          <rPr>
            <sz val="10"/>
            <color rgb="FF000000"/>
            <rFont val="Tahoma"/>
            <family val="2"/>
          </rPr>
          <t>(Blocks Against)</t>
        </r>
      </text>
    </comment>
    <comment ref="AS6" authorId="0" shapeId="0" xr:uid="{97296D8E-D7F0-B345-9EEE-9FA719A506D8}">
      <text>
        <r>
          <rPr>
            <sz val="10"/>
            <color rgb="FF000000"/>
            <rFont val="Tahoma"/>
            <family val="2"/>
          </rPr>
          <t>Regular Season Head-to-Head</t>
        </r>
      </text>
    </comment>
    <comment ref="AT6" authorId="0" shapeId="0" xr:uid="{E28E596A-EB9D-6349-82B8-49384171AD0F}">
      <text>
        <r>
          <rPr>
            <sz val="10"/>
            <color rgb="FF000000"/>
            <rFont val="Tahoma"/>
            <family val="2"/>
          </rPr>
          <t>Win/Loss Streak</t>
        </r>
      </text>
    </comment>
  </commentList>
</comments>
</file>

<file path=xl/sharedStrings.xml><?xml version="1.0" encoding="utf-8"?>
<sst xmlns="http://schemas.openxmlformats.org/spreadsheetml/2006/main" count="318" uniqueCount="79">
  <si>
    <t>Team</t>
  </si>
  <si>
    <t>Opponent</t>
  </si>
  <si>
    <t>Date</t>
  </si>
  <si>
    <t>GF</t>
  </si>
  <si>
    <t>GA</t>
  </si>
  <si>
    <t>S</t>
  </si>
  <si>
    <t>PIM</t>
  </si>
  <si>
    <t>PPG</t>
  </si>
  <si>
    <t>PPO</t>
  </si>
  <si>
    <t>SHG</t>
  </si>
  <si>
    <t>CF</t>
  </si>
  <si>
    <t>CA</t>
  </si>
  <si>
    <t>CF%</t>
  </si>
  <si>
    <t>FF</t>
  </si>
  <si>
    <t>FA</t>
  </si>
  <si>
    <t>FF%</t>
  </si>
  <si>
    <t>FOW</t>
  </si>
  <si>
    <t>FOL</t>
  </si>
  <si>
    <t>oZS%</t>
  </si>
  <si>
    <t>PDO</t>
  </si>
  <si>
    <t>New York Islanders</t>
  </si>
  <si>
    <t>W</t>
  </si>
  <si>
    <t>@</t>
  </si>
  <si>
    <t>Nashville Predators</t>
  </si>
  <si>
    <t>Montreal Canadiens</t>
  </si>
  <si>
    <t>Columbus Blue Jackets</t>
  </si>
  <si>
    <t>Toronto Maple Leafs</t>
  </si>
  <si>
    <t>Boston Bruins</t>
  </si>
  <si>
    <t>Chicago Blackhawks</t>
  </si>
  <si>
    <t>Game Info</t>
  </si>
  <si>
    <t>Res</t>
  </si>
  <si>
    <t>Advanced</t>
  </si>
  <si>
    <t>Loc.</t>
  </si>
  <si>
    <t>Carolina Hurricanes Game Log</t>
  </si>
  <si>
    <t>PP %</t>
  </si>
  <si>
    <t>PK %</t>
  </si>
  <si>
    <t>+ SV %</t>
  </si>
  <si>
    <t>- SV %</t>
  </si>
  <si>
    <t>STRK</t>
  </si>
  <si>
    <t>Gm.</t>
  </si>
  <si>
    <t>OT</t>
  </si>
  <si>
    <t>Arizona Coyotes</t>
  </si>
  <si>
    <t>Florida Panthers</t>
  </si>
  <si>
    <t>Tampa Bay Lightning</t>
  </si>
  <si>
    <t>Philadelphia Flyers</t>
  </si>
  <si>
    <t>St. Louis Blues</t>
  </si>
  <si>
    <t>Vegas Golden Knights</t>
  </si>
  <si>
    <t>Anaheim Ducks</t>
  </si>
  <si>
    <t>Los Angeles Kings</t>
  </si>
  <si>
    <t>San Jose Sharks</t>
  </si>
  <si>
    <t>Seattle Kraken</t>
  </si>
  <si>
    <t>Washington Capitals</t>
  </si>
  <si>
    <t>Dallas Stars</t>
  </si>
  <si>
    <t>Ottawa Senators</t>
  </si>
  <si>
    <t>Buffalo Sabres</t>
  </si>
  <si>
    <t>Winnipeg Jets</t>
  </si>
  <si>
    <t>Calgary Flames</t>
  </si>
  <si>
    <t>Edmonton Oilers</t>
  </si>
  <si>
    <t>Vancouver Canucks</t>
  </si>
  <si>
    <t>Minnesota Wild</t>
  </si>
  <si>
    <t>Detroit Red Wings</t>
  </si>
  <si>
    <t>New York Rangers</t>
  </si>
  <si>
    <t>New Jersey Devils</t>
  </si>
  <si>
    <t>Pittsburgh Penguins</t>
  </si>
  <si>
    <t>Colorado Avalanche</t>
  </si>
  <si>
    <t>L</t>
  </si>
  <si>
    <t>SO</t>
  </si>
  <si>
    <t>+ BLK %</t>
  </si>
  <si>
    <t>- BLK %</t>
  </si>
  <si>
    <t>+ S %</t>
  </si>
  <si>
    <t>- S %</t>
  </si>
  <si>
    <t>TOTAL</t>
  </si>
  <si>
    <t>H2H</t>
  </si>
  <si>
    <t>FOW%</t>
  </si>
  <si>
    <t>FO</t>
  </si>
  <si>
    <t>G +/-</t>
  </si>
  <si>
    <t>S +/-</t>
  </si>
  <si>
    <t>`</t>
  </si>
  <si>
    <t>'21 - '22 Post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</si>
</sst>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25"/>
    </font>
  </fonts>
  <fills count="9">
    <fill>
      <patternFill patternType="none"/>
    </fill>
    <fill>
      <patternFill patternType="gray125"/>
    </fill>
    <fill>
      <patternFill patternType="darkUp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6" fillId="0" borderId="0" xfId="0" applyFont="1"/>
    <xf numFmtId="0" fontId="2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10" fontId="0" fillId="0" borderId="1" xfId="1" applyNumberFormat="1" applyFont="1" applyBorder="1"/>
    <xf numFmtId="0" fontId="2" fillId="4" borderId="1" xfId="0" applyFont="1" applyFill="1" applyBorder="1"/>
    <xf numFmtId="14" fontId="3" fillId="4" borderId="1" xfId="0" applyNumberFormat="1" applyFont="1" applyFill="1" applyBorder="1"/>
    <xf numFmtId="0" fontId="3" fillId="4" borderId="1" xfId="0" applyFont="1" applyFill="1" applyBorder="1"/>
    <xf numFmtId="0" fontId="6" fillId="4" borderId="1" xfId="0" applyFont="1" applyFill="1" applyBorder="1"/>
    <xf numFmtId="10" fontId="0" fillId="4" borderId="1" xfId="1" applyNumberFormat="1" applyFont="1" applyFill="1" applyBorder="1"/>
    <xf numFmtId="0" fontId="0" fillId="4" borderId="1" xfId="0" applyFill="1" applyBorder="1"/>
    <xf numFmtId="10" fontId="0" fillId="0" borderId="0" xfId="1" applyNumberFormat="1" applyFont="1"/>
    <xf numFmtId="0" fontId="0" fillId="5" borderId="0" xfId="0" applyFill="1"/>
    <xf numFmtId="0" fontId="0" fillId="3" borderId="1" xfId="0" applyFill="1" applyBorder="1"/>
    <xf numFmtId="0" fontId="9" fillId="6" borderId="1" xfId="0" applyFont="1" applyFill="1" applyBorder="1"/>
    <xf numFmtId="0" fontId="9" fillId="6" borderId="1" xfId="0" quotePrefix="1" applyFont="1" applyFill="1" applyBorder="1"/>
    <xf numFmtId="0" fontId="11" fillId="6" borderId="1" xfId="0" applyFont="1" applyFill="1" applyBorder="1"/>
    <xf numFmtId="10" fontId="11" fillId="6" borderId="1" xfId="1" applyNumberFormat="1" applyFont="1" applyFill="1" applyBorder="1"/>
    <xf numFmtId="0" fontId="0" fillId="0" borderId="1" xfId="1" applyNumberFormat="1" applyFont="1" applyBorder="1"/>
    <xf numFmtId="0" fontId="0" fillId="4" borderId="1" xfId="1" applyNumberFormat="1" applyFont="1" applyFill="1" applyBorder="1"/>
    <xf numFmtId="10" fontId="6" fillId="0" borderId="1" xfId="1" applyNumberFormat="1" applyFont="1" applyBorder="1"/>
    <xf numFmtId="10" fontId="6" fillId="4" borderId="1" xfId="1" applyNumberFormat="1" applyFont="1" applyFill="1" applyBorder="1"/>
    <xf numFmtId="10" fontId="0" fillId="0" borderId="1" xfId="1" applyNumberFormat="1" applyFont="1" applyBorder="1" applyAlignment="1">
      <alignment horizontal="right"/>
    </xf>
    <xf numFmtId="10" fontId="0" fillId="4" borderId="1" xfId="1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1" fillId="6" borderId="1" xfId="0" applyFont="1" applyFill="1" applyBorder="1" applyAlignment="1">
      <alignment horizontal="right"/>
    </xf>
    <xf numFmtId="0" fontId="9" fillId="6" borderId="1" xfId="0" applyFont="1" applyFill="1" applyBorder="1" applyAlignment="1">
      <alignment horizontal="left"/>
    </xf>
    <xf numFmtId="10" fontId="6" fillId="0" borderId="1" xfId="1" applyNumberFormat="1" applyFont="1" applyBorder="1" applyAlignment="1">
      <alignment horizontal="right"/>
    </xf>
    <xf numFmtId="10" fontId="6" fillId="4" borderId="1" xfId="1" applyNumberFormat="1" applyFont="1" applyFill="1" applyBorder="1" applyAlignment="1">
      <alignment horizontal="right"/>
    </xf>
    <xf numFmtId="10" fontId="11" fillId="6" borderId="1" xfId="0" applyNumberFormat="1" applyFont="1" applyFill="1" applyBorder="1" applyAlignment="1">
      <alignment horizontal="right"/>
    </xf>
    <xf numFmtId="0" fontId="12" fillId="8" borderId="0" xfId="0" applyFont="1" applyFill="1"/>
    <xf numFmtId="0" fontId="13" fillId="5" borderId="0" xfId="0" applyFont="1" applyFill="1"/>
    <xf numFmtId="0" fontId="13" fillId="7" borderId="0" xfId="0" applyFont="1" applyFill="1"/>
    <xf numFmtId="0" fontId="7" fillId="2" borderId="1" xfId="0" applyFont="1" applyFill="1" applyBorder="1" applyAlignment="1">
      <alignment horizontal="center"/>
    </xf>
    <xf numFmtId="0" fontId="8" fillId="6" borderId="1" xfId="0" quotePrefix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1EE5-67AD-064D-9C1F-9ED7871CBD0D}">
  <dimension ref="A1:AT89"/>
  <sheetViews>
    <sheetView tabSelected="1" workbookViewId="0">
      <selection activeCell="X12" sqref="X12"/>
    </sheetView>
  </sheetViews>
  <sheetFormatPr baseColWidth="10" defaultRowHeight="16"/>
  <cols>
    <col min="1" max="1" width="6.83203125" customWidth="1"/>
    <col min="2" max="2" width="8.83203125" customWidth="1"/>
    <col min="3" max="3" width="6.83203125" customWidth="1"/>
    <col min="4" max="4" width="20.83203125" customWidth="1"/>
    <col min="5" max="8" width="6.83203125" customWidth="1"/>
    <col min="9" max="9" width="1.83203125" customWidth="1"/>
    <col min="10" max="14" width="6.83203125" customWidth="1"/>
    <col min="15" max="15" width="1.83203125" customWidth="1"/>
    <col min="16" max="20" width="5.83203125" customWidth="1"/>
    <col min="21" max="21" width="1.83203125" customWidth="1"/>
    <col min="22" max="35" width="8.33203125" customWidth="1"/>
    <col min="36" max="36" width="1.83203125" customWidth="1"/>
    <col min="37" max="46" width="8.33203125" customWidth="1"/>
  </cols>
  <sheetData>
    <row r="1" spans="1:46" ht="24">
      <c r="A1" s="38" t="s">
        <v>33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</row>
    <row r="2" spans="1:46" ht="19">
      <c r="A2" s="39" t="str">
        <f>"'21 - '22 Season"&amp;" | "&amp;((COUNTIF(G7:G88,"W")*2)+(COUNTIFS(G7:G88,"L",H7:H88,"OT")+COUNTIFS(G7:G88,"L",H7:H88,"SO")))&amp;" pts."</f>
        <v>'21 - '22 Season | 116 pts.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</row>
    <row r="4" spans="1:46">
      <c r="AP4" s="15"/>
    </row>
    <row r="5" spans="1:46" ht="17">
      <c r="A5" s="40" t="s">
        <v>29</v>
      </c>
      <c r="B5" s="40"/>
      <c r="C5" s="40"/>
      <c r="D5" s="40"/>
      <c r="E5" s="40"/>
      <c r="F5" s="40"/>
      <c r="G5" s="40"/>
      <c r="H5" s="40"/>
      <c r="I5" s="1"/>
      <c r="J5" s="40" t="s">
        <v>0</v>
      </c>
      <c r="K5" s="40"/>
      <c r="L5" s="40"/>
      <c r="M5" s="40"/>
      <c r="N5" s="40"/>
      <c r="O5" s="1"/>
      <c r="P5" s="40" t="s">
        <v>1</v>
      </c>
      <c r="Q5" s="40"/>
      <c r="R5" s="40"/>
      <c r="S5" s="40"/>
      <c r="T5" s="40"/>
      <c r="U5" s="1"/>
      <c r="V5" s="43" t="s">
        <v>31</v>
      </c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4"/>
      <c r="AK5" s="43"/>
      <c r="AL5" s="43"/>
      <c r="AM5" s="43"/>
      <c r="AN5" s="43"/>
      <c r="AO5" s="43"/>
      <c r="AP5" s="43"/>
      <c r="AQ5" s="43"/>
      <c r="AR5" s="43"/>
      <c r="AS5" s="43"/>
      <c r="AT5" s="44"/>
    </row>
    <row r="6" spans="1:46" ht="17">
      <c r="A6" s="18" t="s">
        <v>39</v>
      </c>
      <c r="B6" s="18" t="s">
        <v>2</v>
      </c>
      <c r="C6" s="18" t="s">
        <v>32</v>
      </c>
      <c r="D6" s="18" t="s">
        <v>1</v>
      </c>
      <c r="E6" s="18" t="s">
        <v>3</v>
      </c>
      <c r="F6" s="18" t="s">
        <v>4</v>
      </c>
      <c r="G6" s="18" t="s">
        <v>30</v>
      </c>
      <c r="H6" s="18" t="s">
        <v>40</v>
      </c>
      <c r="I6" s="1"/>
      <c r="J6" s="18" t="s">
        <v>5</v>
      </c>
      <c r="K6" s="18" t="s">
        <v>6</v>
      </c>
      <c r="L6" s="18" t="s">
        <v>7</v>
      </c>
      <c r="M6" s="18" t="s">
        <v>8</v>
      </c>
      <c r="N6" s="18" t="s">
        <v>9</v>
      </c>
      <c r="O6" s="1"/>
      <c r="P6" s="18" t="s">
        <v>5</v>
      </c>
      <c r="Q6" s="18" t="s">
        <v>6</v>
      </c>
      <c r="R6" s="18" t="s">
        <v>7</v>
      </c>
      <c r="S6" s="18" t="s">
        <v>8</v>
      </c>
      <c r="T6" s="18" t="s">
        <v>9</v>
      </c>
      <c r="U6" s="1"/>
      <c r="V6" s="31" t="s">
        <v>75</v>
      </c>
      <c r="W6" s="31" t="s">
        <v>76</v>
      </c>
      <c r="X6" s="18" t="s">
        <v>74</v>
      </c>
      <c r="Y6" s="18" t="s">
        <v>16</v>
      </c>
      <c r="Z6" s="18" t="s">
        <v>17</v>
      </c>
      <c r="AA6" s="18" t="s">
        <v>73</v>
      </c>
      <c r="AB6" s="18" t="s">
        <v>10</v>
      </c>
      <c r="AC6" s="18" t="s">
        <v>11</v>
      </c>
      <c r="AD6" s="18" t="s">
        <v>12</v>
      </c>
      <c r="AE6" s="18" t="s">
        <v>13</v>
      </c>
      <c r="AF6" s="18" t="s">
        <v>14</v>
      </c>
      <c r="AG6" s="18" t="s">
        <v>15</v>
      </c>
      <c r="AH6" s="18" t="s">
        <v>18</v>
      </c>
      <c r="AI6" s="18" t="s">
        <v>19</v>
      </c>
      <c r="AK6" s="19" t="s">
        <v>69</v>
      </c>
      <c r="AL6" s="19" t="s">
        <v>70</v>
      </c>
      <c r="AM6" s="18" t="s">
        <v>36</v>
      </c>
      <c r="AN6" s="18" t="s">
        <v>37</v>
      </c>
      <c r="AO6" s="18" t="s">
        <v>34</v>
      </c>
      <c r="AP6" s="18" t="s">
        <v>35</v>
      </c>
      <c r="AQ6" s="19" t="s">
        <v>67</v>
      </c>
      <c r="AR6" s="19" t="s">
        <v>68</v>
      </c>
      <c r="AS6" s="19" t="s">
        <v>72</v>
      </c>
      <c r="AT6" s="18" t="s">
        <v>38</v>
      </c>
    </row>
    <row r="7" spans="1:46">
      <c r="A7" s="3">
        <v>1</v>
      </c>
      <c r="B7" s="4">
        <v>44483</v>
      </c>
      <c r="C7" s="5"/>
      <c r="D7" s="5" t="s">
        <v>20</v>
      </c>
      <c r="E7" s="6">
        <v>6</v>
      </c>
      <c r="F7" s="6">
        <v>3</v>
      </c>
      <c r="G7" s="6" t="s">
        <v>21</v>
      </c>
      <c r="H7" s="6"/>
      <c r="I7" s="2"/>
      <c r="J7" s="6">
        <v>41</v>
      </c>
      <c r="K7" s="6">
        <v>6</v>
      </c>
      <c r="L7" s="6">
        <v>2</v>
      </c>
      <c r="M7" s="6">
        <v>5</v>
      </c>
      <c r="N7" s="6">
        <v>0</v>
      </c>
      <c r="O7" s="2"/>
      <c r="P7" s="6">
        <v>28</v>
      </c>
      <c r="Q7" s="6">
        <v>10</v>
      </c>
      <c r="R7" s="6">
        <v>0</v>
      </c>
      <c r="S7" s="6">
        <v>3</v>
      </c>
      <c r="T7" s="6">
        <v>0</v>
      </c>
      <c r="U7" s="2"/>
      <c r="V7" s="28" t="str">
        <f>IF(E7&gt;F7,"+"&amp;(E7-F7),(E7-F7))</f>
        <v>+3</v>
      </c>
      <c r="W7" s="28" t="str">
        <f>IF(J7&gt;P7,"+"&amp;(J7-P7),(J7-P7))</f>
        <v>+13</v>
      </c>
      <c r="X7" s="28">
        <f>Y7+Z7</f>
        <v>58</v>
      </c>
      <c r="Y7" s="28">
        <v>33</v>
      </c>
      <c r="Z7" s="28">
        <v>25</v>
      </c>
      <c r="AA7" s="32">
        <v>0.56899999999999995</v>
      </c>
      <c r="AB7" s="6">
        <v>62</v>
      </c>
      <c r="AC7" s="6">
        <v>46</v>
      </c>
      <c r="AD7" s="24">
        <v>0.57399999999999995</v>
      </c>
      <c r="AE7" s="6">
        <v>43</v>
      </c>
      <c r="AF7" s="6">
        <v>36</v>
      </c>
      <c r="AG7" s="24">
        <v>0.54400000000000004</v>
      </c>
      <c r="AH7" s="24">
        <v>0.65500000000000003</v>
      </c>
      <c r="AI7" s="24">
        <f t="shared" ref="AI7:AI38" si="0">((E7/J7)+((P7-F7)/P7))</f>
        <v>1.0391986062717771</v>
      </c>
      <c r="AK7" s="26">
        <f t="shared" ref="AK7:AK38" si="1">IFERROR(E7/J7,0)</f>
        <v>0.14634146341463414</v>
      </c>
      <c r="AL7" s="26">
        <f t="shared" ref="AL7:AL38" si="2">IFERROR(F7/P7,0)</f>
        <v>0.10714285714285714</v>
      </c>
      <c r="AM7" s="26">
        <f t="shared" ref="AM7:AM38" si="3">IFERROR(((P7-F7)/P7),0)</f>
        <v>0.8928571428571429</v>
      </c>
      <c r="AN7" s="26">
        <f t="shared" ref="AN7:AN38" si="4">IFERROR(((J7-E7)/J7),0)</f>
        <v>0.85365853658536583</v>
      </c>
      <c r="AO7" s="8">
        <f t="shared" ref="AO7:AO38" si="5">IFERROR(L7/M7,0)</f>
        <v>0.4</v>
      </c>
      <c r="AP7" s="8">
        <f t="shared" ref="AP7:AP38" si="6">IFERROR(((S7-R7)/S7),0)</f>
        <v>1</v>
      </c>
      <c r="AQ7" s="8">
        <f t="shared" ref="AQ7:AQ38" si="7">IFERROR(((AC7-AF7)/P7),0)</f>
        <v>0.35714285714285715</v>
      </c>
      <c r="AR7" s="8">
        <f t="shared" ref="AR7:AR38" si="8">IFERROR(((AB7-AE7)/J7),0)</f>
        <v>0.46341463414634149</v>
      </c>
      <c r="AS7" s="22" t="str">
        <f t="shared" ref="AS7:AS38" si="9">(COUNTIFS($D$7:$D$88,D7,$G$7:$G$88,"W"))&amp;"-"&amp;(COUNTIFS($D$7:$D$88,D7,$G$7:$G$88,"L",$H$7:$H$88,""))&amp;"-"&amp;(COUNTIFS($D$7:$D$88,D7,$G$7:$G$88,"L",$H$7:$H$88,"OT"))</f>
        <v>2-1-0</v>
      </c>
      <c r="AT7" s="7" t="str">
        <f t="shared" ref="AT7:AT38" si="10">IF(A7=1,G7&amp;"1",IF(G7=G6,IF(LEN(AT6)=2,G7&amp;(RIGHT(AT6,1)+1),G7&amp;(RIGHT(AT6,2)+1)),G7&amp;"1"))</f>
        <v>W1</v>
      </c>
    </row>
    <row r="8" spans="1:46">
      <c r="A8" s="9">
        <v>2</v>
      </c>
      <c r="B8" s="10">
        <v>44485</v>
      </c>
      <c r="C8" s="11" t="s">
        <v>22</v>
      </c>
      <c r="D8" s="11" t="s">
        <v>23</v>
      </c>
      <c r="E8" s="12">
        <v>3</v>
      </c>
      <c r="F8" s="12">
        <v>2</v>
      </c>
      <c r="G8" s="12" t="s">
        <v>21</v>
      </c>
      <c r="H8" s="12"/>
      <c r="I8" s="2"/>
      <c r="J8" s="12">
        <v>32</v>
      </c>
      <c r="K8" s="12">
        <v>8</v>
      </c>
      <c r="L8" s="12">
        <v>0</v>
      </c>
      <c r="M8" s="12">
        <v>4</v>
      </c>
      <c r="N8" s="12">
        <v>0</v>
      </c>
      <c r="O8" s="2"/>
      <c r="P8" s="12">
        <v>40</v>
      </c>
      <c r="Q8" s="12">
        <v>8</v>
      </c>
      <c r="R8" s="12">
        <v>0</v>
      </c>
      <c r="S8" s="12">
        <v>4</v>
      </c>
      <c r="T8" s="12">
        <v>0</v>
      </c>
      <c r="U8" s="2"/>
      <c r="V8" s="29" t="str">
        <f t="shared" ref="V8:V71" si="11">IF(E8&gt;F8,"+"&amp;(E8-F8),(E8-F8))</f>
        <v>+1</v>
      </c>
      <c r="W8" s="29">
        <f t="shared" ref="W8:W71" si="12">IF(J8&gt;P8,"+"&amp;(J8-P8),(J8-P8))</f>
        <v>-8</v>
      </c>
      <c r="X8" s="29">
        <f t="shared" ref="X8:X71" si="13">Y8+Z8</f>
        <v>50</v>
      </c>
      <c r="Y8" s="29">
        <v>27</v>
      </c>
      <c r="Z8" s="29">
        <v>23</v>
      </c>
      <c r="AA8" s="33">
        <v>0.54</v>
      </c>
      <c r="AB8" s="12">
        <v>46</v>
      </c>
      <c r="AC8" s="12">
        <v>44</v>
      </c>
      <c r="AD8" s="25">
        <v>0.51100000000000001</v>
      </c>
      <c r="AE8" s="12">
        <v>39</v>
      </c>
      <c r="AF8" s="12">
        <v>34</v>
      </c>
      <c r="AG8" s="25">
        <v>0.53400000000000003</v>
      </c>
      <c r="AH8" s="25">
        <v>0.35000000000000003</v>
      </c>
      <c r="AI8" s="25">
        <f t="shared" si="0"/>
        <v>1.04375</v>
      </c>
      <c r="AK8" s="27">
        <f t="shared" si="1"/>
        <v>9.375E-2</v>
      </c>
      <c r="AL8" s="27">
        <f t="shared" si="2"/>
        <v>0.05</v>
      </c>
      <c r="AM8" s="27">
        <f t="shared" si="3"/>
        <v>0.95</v>
      </c>
      <c r="AN8" s="27">
        <f t="shared" si="4"/>
        <v>0.90625</v>
      </c>
      <c r="AO8" s="13">
        <f t="shared" si="5"/>
        <v>0</v>
      </c>
      <c r="AP8" s="13">
        <f t="shared" si="6"/>
        <v>1</v>
      </c>
      <c r="AQ8" s="13">
        <f t="shared" si="7"/>
        <v>0.25</v>
      </c>
      <c r="AR8" s="13">
        <f t="shared" si="8"/>
        <v>0.21875</v>
      </c>
      <c r="AS8" s="23" t="str">
        <f t="shared" si="9"/>
        <v>2-0-0</v>
      </c>
      <c r="AT8" s="14" t="str">
        <f t="shared" si="10"/>
        <v>W2</v>
      </c>
    </row>
    <row r="9" spans="1:46">
      <c r="A9" s="3">
        <v>3</v>
      </c>
      <c r="B9" s="4">
        <v>44490</v>
      </c>
      <c r="C9" s="5" t="s">
        <v>22</v>
      </c>
      <c r="D9" s="5" t="s">
        <v>24</v>
      </c>
      <c r="E9" s="6">
        <v>4</v>
      </c>
      <c r="F9" s="6">
        <v>1</v>
      </c>
      <c r="G9" s="6" t="s">
        <v>21</v>
      </c>
      <c r="H9" s="6"/>
      <c r="I9" s="2"/>
      <c r="J9" s="6">
        <v>33</v>
      </c>
      <c r="K9" s="6">
        <v>12</v>
      </c>
      <c r="L9" s="6">
        <v>1</v>
      </c>
      <c r="M9" s="6">
        <v>1</v>
      </c>
      <c r="N9" s="6">
        <v>0</v>
      </c>
      <c r="O9" s="2"/>
      <c r="P9" s="6">
        <v>28</v>
      </c>
      <c r="Q9" s="6">
        <v>4</v>
      </c>
      <c r="R9" s="6">
        <v>1</v>
      </c>
      <c r="S9" s="6">
        <v>6</v>
      </c>
      <c r="T9" s="6">
        <v>0</v>
      </c>
      <c r="U9" s="2"/>
      <c r="V9" s="28" t="str">
        <f t="shared" si="11"/>
        <v>+3</v>
      </c>
      <c r="W9" s="28" t="str">
        <f t="shared" si="12"/>
        <v>+5</v>
      </c>
      <c r="X9" s="28">
        <f t="shared" si="13"/>
        <v>36</v>
      </c>
      <c r="Y9" s="28">
        <v>18</v>
      </c>
      <c r="Z9" s="28">
        <v>18</v>
      </c>
      <c r="AA9" s="32">
        <v>0.5</v>
      </c>
      <c r="AB9" s="6">
        <v>47</v>
      </c>
      <c r="AC9" s="6">
        <v>47</v>
      </c>
      <c r="AD9" s="24">
        <v>0.5</v>
      </c>
      <c r="AE9" s="6">
        <v>41</v>
      </c>
      <c r="AF9" s="6">
        <v>31</v>
      </c>
      <c r="AG9" s="24">
        <v>0.56899999999999995</v>
      </c>
      <c r="AH9" s="24">
        <v>0.55299999999999994</v>
      </c>
      <c r="AI9" s="24">
        <f t="shared" si="0"/>
        <v>1.0854978354978355</v>
      </c>
      <c r="AK9" s="26">
        <f t="shared" si="1"/>
        <v>0.12121212121212122</v>
      </c>
      <c r="AL9" s="26">
        <f t="shared" si="2"/>
        <v>3.5714285714285712E-2</v>
      </c>
      <c r="AM9" s="26">
        <f t="shared" si="3"/>
        <v>0.9642857142857143</v>
      </c>
      <c r="AN9" s="26">
        <f t="shared" si="4"/>
        <v>0.87878787878787878</v>
      </c>
      <c r="AO9" s="8">
        <f t="shared" si="5"/>
        <v>1</v>
      </c>
      <c r="AP9" s="8">
        <f t="shared" si="6"/>
        <v>0.83333333333333337</v>
      </c>
      <c r="AQ9" s="8">
        <f t="shared" si="7"/>
        <v>0.5714285714285714</v>
      </c>
      <c r="AR9" s="8">
        <f t="shared" si="8"/>
        <v>0.18181818181818182</v>
      </c>
      <c r="AS9" s="22" t="str">
        <f t="shared" si="9"/>
        <v>3-0-0</v>
      </c>
      <c r="AT9" s="7" t="str">
        <f t="shared" si="10"/>
        <v>W3</v>
      </c>
    </row>
    <row r="10" spans="1:46">
      <c r="A10" s="9">
        <v>4</v>
      </c>
      <c r="B10" s="10">
        <v>44492</v>
      </c>
      <c r="C10" s="11" t="s">
        <v>22</v>
      </c>
      <c r="D10" s="11" t="s">
        <v>25</v>
      </c>
      <c r="E10" s="12">
        <v>5</v>
      </c>
      <c r="F10" s="12">
        <v>1</v>
      </c>
      <c r="G10" s="12" t="s">
        <v>21</v>
      </c>
      <c r="H10" s="12"/>
      <c r="I10" s="2"/>
      <c r="J10" s="12">
        <v>33</v>
      </c>
      <c r="K10" s="12">
        <v>8</v>
      </c>
      <c r="L10" s="12">
        <v>3</v>
      </c>
      <c r="M10" s="12">
        <v>6</v>
      </c>
      <c r="N10" s="12">
        <v>0</v>
      </c>
      <c r="O10" s="2"/>
      <c r="P10" s="12">
        <v>28</v>
      </c>
      <c r="Q10" s="12">
        <v>12</v>
      </c>
      <c r="R10" s="12">
        <v>1</v>
      </c>
      <c r="S10" s="12">
        <v>4</v>
      </c>
      <c r="T10" s="12">
        <v>0</v>
      </c>
      <c r="U10" s="2"/>
      <c r="V10" s="29" t="str">
        <f t="shared" si="11"/>
        <v>+4</v>
      </c>
      <c r="W10" s="29" t="str">
        <f t="shared" si="12"/>
        <v>+5</v>
      </c>
      <c r="X10" s="29">
        <f t="shared" si="13"/>
        <v>41</v>
      </c>
      <c r="Y10" s="29">
        <v>23</v>
      </c>
      <c r="Z10" s="29">
        <v>18</v>
      </c>
      <c r="AA10" s="33">
        <v>0.56100000000000005</v>
      </c>
      <c r="AB10" s="12">
        <v>38</v>
      </c>
      <c r="AC10" s="12">
        <v>41</v>
      </c>
      <c r="AD10" s="25">
        <v>0.48100000000000004</v>
      </c>
      <c r="AE10" s="12">
        <v>29</v>
      </c>
      <c r="AF10" s="12">
        <v>29</v>
      </c>
      <c r="AG10" s="25">
        <v>0.5</v>
      </c>
      <c r="AH10" s="25">
        <v>0.72200000000000009</v>
      </c>
      <c r="AI10" s="25">
        <f t="shared" si="0"/>
        <v>1.1158008658008658</v>
      </c>
      <c r="AK10" s="27">
        <f t="shared" si="1"/>
        <v>0.15151515151515152</v>
      </c>
      <c r="AL10" s="27">
        <f t="shared" si="2"/>
        <v>3.5714285714285712E-2</v>
      </c>
      <c r="AM10" s="27">
        <f t="shared" si="3"/>
        <v>0.9642857142857143</v>
      </c>
      <c r="AN10" s="27">
        <f t="shared" si="4"/>
        <v>0.84848484848484851</v>
      </c>
      <c r="AO10" s="13">
        <f t="shared" si="5"/>
        <v>0.5</v>
      </c>
      <c r="AP10" s="13">
        <f t="shared" si="6"/>
        <v>0.75</v>
      </c>
      <c r="AQ10" s="13">
        <f t="shared" si="7"/>
        <v>0.42857142857142855</v>
      </c>
      <c r="AR10" s="13">
        <f t="shared" si="8"/>
        <v>0.27272727272727271</v>
      </c>
      <c r="AS10" s="23" t="str">
        <f t="shared" si="9"/>
        <v>3-1-0</v>
      </c>
      <c r="AT10" s="14" t="str">
        <f t="shared" si="10"/>
        <v>W4</v>
      </c>
    </row>
    <row r="11" spans="1:46">
      <c r="A11" s="3">
        <v>5</v>
      </c>
      <c r="B11" s="4">
        <v>44494</v>
      </c>
      <c r="C11" s="5"/>
      <c r="D11" s="5" t="s">
        <v>26</v>
      </c>
      <c r="E11" s="6">
        <v>4</v>
      </c>
      <c r="F11" s="6">
        <v>1</v>
      </c>
      <c r="G11" s="6" t="s">
        <v>21</v>
      </c>
      <c r="H11" s="6"/>
      <c r="I11" s="2"/>
      <c r="J11" s="6">
        <v>36</v>
      </c>
      <c r="K11" s="6">
        <v>6</v>
      </c>
      <c r="L11" s="6">
        <v>0</v>
      </c>
      <c r="M11" s="6">
        <v>3</v>
      </c>
      <c r="N11" s="6">
        <v>0</v>
      </c>
      <c r="O11" s="2"/>
      <c r="P11" s="6">
        <v>25</v>
      </c>
      <c r="Q11" s="6">
        <v>6</v>
      </c>
      <c r="R11" s="6">
        <v>0</v>
      </c>
      <c r="S11" s="6">
        <v>3</v>
      </c>
      <c r="T11" s="6">
        <v>0</v>
      </c>
      <c r="U11" s="2"/>
      <c r="V11" s="28" t="str">
        <f t="shared" si="11"/>
        <v>+3</v>
      </c>
      <c r="W11" s="28" t="str">
        <f t="shared" si="12"/>
        <v>+11</v>
      </c>
      <c r="X11" s="28">
        <f t="shared" si="13"/>
        <v>52</v>
      </c>
      <c r="Y11" s="28">
        <v>25</v>
      </c>
      <c r="Z11" s="28">
        <v>27</v>
      </c>
      <c r="AA11" s="32">
        <v>0.48100000000000004</v>
      </c>
      <c r="AB11" s="6">
        <v>52</v>
      </c>
      <c r="AC11" s="6">
        <v>48</v>
      </c>
      <c r="AD11" s="24">
        <v>0.52</v>
      </c>
      <c r="AE11" s="6">
        <v>44</v>
      </c>
      <c r="AF11" s="6">
        <v>34</v>
      </c>
      <c r="AG11" s="24">
        <v>0.56399999999999995</v>
      </c>
      <c r="AH11" s="24">
        <v>0.41399999999999998</v>
      </c>
      <c r="AI11" s="24">
        <f t="shared" si="0"/>
        <v>1.0711111111111111</v>
      </c>
      <c r="AK11" s="26">
        <f t="shared" si="1"/>
        <v>0.1111111111111111</v>
      </c>
      <c r="AL11" s="26">
        <f t="shared" si="2"/>
        <v>0.04</v>
      </c>
      <c r="AM11" s="26">
        <f t="shared" si="3"/>
        <v>0.96</v>
      </c>
      <c r="AN11" s="26">
        <f t="shared" si="4"/>
        <v>0.88888888888888884</v>
      </c>
      <c r="AO11" s="8">
        <f t="shared" si="5"/>
        <v>0</v>
      </c>
      <c r="AP11" s="8">
        <f t="shared" si="6"/>
        <v>1</v>
      </c>
      <c r="AQ11" s="8">
        <f t="shared" si="7"/>
        <v>0.56000000000000005</v>
      </c>
      <c r="AR11" s="8">
        <f t="shared" si="8"/>
        <v>0.22222222222222221</v>
      </c>
      <c r="AS11" s="22" t="str">
        <f t="shared" si="9"/>
        <v>1-1-1</v>
      </c>
      <c r="AT11" s="7" t="str">
        <f t="shared" si="10"/>
        <v>W5</v>
      </c>
    </row>
    <row r="12" spans="1:46">
      <c r="A12" s="9">
        <v>6</v>
      </c>
      <c r="B12" s="10">
        <v>44497</v>
      </c>
      <c r="C12" s="11"/>
      <c r="D12" s="11" t="s">
        <v>27</v>
      </c>
      <c r="E12" s="12">
        <v>3</v>
      </c>
      <c r="F12" s="12">
        <v>0</v>
      </c>
      <c r="G12" s="12" t="s">
        <v>21</v>
      </c>
      <c r="H12" s="12"/>
      <c r="I12" s="2"/>
      <c r="J12" s="12">
        <v>24</v>
      </c>
      <c r="K12" s="12">
        <v>12</v>
      </c>
      <c r="L12" s="12">
        <v>1</v>
      </c>
      <c r="M12" s="12">
        <v>5</v>
      </c>
      <c r="N12" s="12">
        <v>0</v>
      </c>
      <c r="O12" s="2"/>
      <c r="P12" s="12">
        <v>33</v>
      </c>
      <c r="Q12" s="12">
        <v>12</v>
      </c>
      <c r="R12" s="12">
        <v>0</v>
      </c>
      <c r="S12" s="12">
        <v>5</v>
      </c>
      <c r="T12" s="12">
        <v>0</v>
      </c>
      <c r="U12" s="2"/>
      <c r="V12" s="29" t="str">
        <f t="shared" si="11"/>
        <v>+3</v>
      </c>
      <c r="W12" s="29">
        <f t="shared" si="12"/>
        <v>-9</v>
      </c>
      <c r="X12" s="29">
        <f t="shared" si="13"/>
        <v>48</v>
      </c>
      <c r="Y12" s="29">
        <v>26</v>
      </c>
      <c r="Z12" s="29">
        <v>22</v>
      </c>
      <c r="AA12" s="33">
        <v>0.54200000000000004</v>
      </c>
      <c r="AB12" s="12">
        <v>43</v>
      </c>
      <c r="AC12" s="12">
        <v>51</v>
      </c>
      <c r="AD12" s="25">
        <v>0.45700000000000002</v>
      </c>
      <c r="AE12" s="12">
        <v>35</v>
      </c>
      <c r="AF12" s="12">
        <v>41</v>
      </c>
      <c r="AG12" s="25">
        <v>0.46100000000000002</v>
      </c>
      <c r="AH12" s="25">
        <v>0.43200000000000005</v>
      </c>
      <c r="AI12" s="25">
        <f t="shared" si="0"/>
        <v>1.125</v>
      </c>
      <c r="AK12" s="27">
        <f t="shared" si="1"/>
        <v>0.125</v>
      </c>
      <c r="AL12" s="27">
        <f t="shared" si="2"/>
        <v>0</v>
      </c>
      <c r="AM12" s="27">
        <f t="shared" si="3"/>
        <v>1</v>
      </c>
      <c r="AN12" s="27">
        <f t="shared" si="4"/>
        <v>0.875</v>
      </c>
      <c r="AO12" s="13">
        <f t="shared" si="5"/>
        <v>0.2</v>
      </c>
      <c r="AP12" s="13">
        <f t="shared" si="6"/>
        <v>1</v>
      </c>
      <c r="AQ12" s="13">
        <f t="shared" si="7"/>
        <v>0.30303030303030304</v>
      </c>
      <c r="AR12" s="13">
        <f t="shared" si="8"/>
        <v>0.33333333333333331</v>
      </c>
      <c r="AS12" s="23" t="str">
        <f t="shared" si="9"/>
        <v>3-0-0</v>
      </c>
      <c r="AT12" s="14" t="str">
        <f t="shared" si="10"/>
        <v>W6</v>
      </c>
    </row>
    <row r="13" spans="1:46">
      <c r="A13" s="3">
        <v>7</v>
      </c>
      <c r="B13" s="4">
        <v>44498</v>
      </c>
      <c r="C13" s="5"/>
      <c r="D13" s="5" t="s">
        <v>28</v>
      </c>
      <c r="E13" s="6">
        <v>6</v>
      </c>
      <c r="F13" s="6">
        <v>3</v>
      </c>
      <c r="G13" s="6" t="s">
        <v>21</v>
      </c>
      <c r="H13" s="6"/>
      <c r="I13" s="2"/>
      <c r="J13" s="6">
        <v>35</v>
      </c>
      <c r="K13" s="6">
        <v>23</v>
      </c>
      <c r="L13" s="6">
        <v>1</v>
      </c>
      <c r="M13" s="6">
        <v>3</v>
      </c>
      <c r="N13" s="6">
        <v>0</v>
      </c>
      <c r="O13" s="2"/>
      <c r="P13" s="6">
        <v>26</v>
      </c>
      <c r="Q13" s="6">
        <v>13</v>
      </c>
      <c r="R13" s="6">
        <v>2</v>
      </c>
      <c r="S13" s="6">
        <v>8</v>
      </c>
      <c r="T13" s="6">
        <v>0</v>
      </c>
      <c r="U13" s="2"/>
      <c r="V13" s="28" t="str">
        <f t="shared" si="11"/>
        <v>+3</v>
      </c>
      <c r="W13" s="28" t="str">
        <f t="shared" si="12"/>
        <v>+9</v>
      </c>
      <c r="X13" s="28">
        <f t="shared" si="13"/>
        <v>33</v>
      </c>
      <c r="Y13" s="28">
        <v>20</v>
      </c>
      <c r="Z13" s="28">
        <v>13</v>
      </c>
      <c r="AA13" s="32">
        <v>0.60599999999999998</v>
      </c>
      <c r="AB13" s="6">
        <v>37</v>
      </c>
      <c r="AC13" s="6">
        <v>33</v>
      </c>
      <c r="AD13" s="24">
        <v>0.52900000000000003</v>
      </c>
      <c r="AE13" s="6">
        <v>29</v>
      </c>
      <c r="AF13" s="6">
        <v>26</v>
      </c>
      <c r="AG13" s="24">
        <v>0.52700000000000002</v>
      </c>
      <c r="AH13" s="24">
        <v>0.4</v>
      </c>
      <c r="AI13" s="24">
        <f t="shared" si="0"/>
        <v>1.0560439560439561</v>
      </c>
      <c r="AK13" s="26">
        <f t="shared" si="1"/>
        <v>0.17142857142857143</v>
      </c>
      <c r="AL13" s="26">
        <f t="shared" si="2"/>
        <v>0.11538461538461539</v>
      </c>
      <c r="AM13" s="26">
        <f t="shared" si="3"/>
        <v>0.88461538461538458</v>
      </c>
      <c r="AN13" s="26">
        <f t="shared" si="4"/>
        <v>0.82857142857142863</v>
      </c>
      <c r="AO13" s="8">
        <f t="shared" si="5"/>
        <v>0.33333333333333331</v>
      </c>
      <c r="AP13" s="8">
        <f t="shared" si="6"/>
        <v>0.75</v>
      </c>
      <c r="AQ13" s="8">
        <f t="shared" si="7"/>
        <v>0.26923076923076922</v>
      </c>
      <c r="AR13" s="8">
        <f t="shared" si="8"/>
        <v>0.22857142857142856</v>
      </c>
      <c r="AS13" s="22" t="str">
        <f t="shared" si="9"/>
        <v>2-0-0</v>
      </c>
      <c r="AT13" s="7" t="str">
        <f t="shared" si="10"/>
        <v>W7</v>
      </c>
    </row>
    <row r="14" spans="1:46">
      <c r="A14" s="9">
        <v>8</v>
      </c>
      <c r="B14" s="10">
        <v>44500</v>
      </c>
      <c r="C14" s="11"/>
      <c r="D14" s="11" t="s">
        <v>41</v>
      </c>
      <c r="E14" s="12">
        <v>2</v>
      </c>
      <c r="F14" s="12">
        <v>1</v>
      </c>
      <c r="G14" s="12" t="s">
        <v>21</v>
      </c>
      <c r="H14" s="12"/>
      <c r="I14" s="2"/>
      <c r="J14" s="12">
        <v>39</v>
      </c>
      <c r="K14" s="12">
        <v>8</v>
      </c>
      <c r="L14" s="12">
        <v>1</v>
      </c>
      <c r="M14" s="12">
        <v>5</v>
      </c>
      <c r="N14" s="12">
        <v>0</v>
      </c>
      <c r="O14" s="2"/>
      <c r="P14" s="12">
        <v>23</v>
      </c>
      <c r="Q14" s="12">
        <v>12</v>
      </c>
      <c r="R14" s="12">
        <v>0</v>
      </c>
      <c r="S14" s="12">
        <v>3</v>
      </c>
      <c r="T14" s="12">
        <v>0</v>
      </c>
      <c r="U14" s="2"/>
      <c r="V14" s="29" t="str">
        <f t="shared" si="11"/>
        <v>+1</v>
      </c>
      <c r="W14" s="29" t="str">
        <f t="shared" si="12"/>
        <v>+16</v>
      </c>
      <c r="X14" s="29">
        <f t="shared" si="13"/>
        <v>44</v>
      </c>
      <c r="Y14" s="29">
        <v>29</v>
      </c>
      <c r="Z14" s="29">
        <v>15</v>
      </c>
      <c r="AA14" s="33">
        <v>0.65900000000000003</v>
      </c>
      <c r="AB14" s="12">
        <v>60</v>
      </c>
      <c r="AC14" s="12">
        <v>28</v>
      </c>
      <c r="AD14" s="25">
        <v>0.68200000000000005</v>
      </c>
      <c r="AE14" s="12">
        <v>42</v>
      </c>
      <c r="AF14" s="12">
        <v>23</v>
      </c>
      <c r="AG14" s="25">
        <v>0.64599999999999991</v>
      </c>
      <c r="AH14" s="25">
        <v>0.55799999999999994</v>
      </c>
      <c r="AI14" s="25">
        <f t="shared" si="0"/>
        <v>1.0078037904124861</v>
      </c>
      <c r="AK14" s="27">
        <f t="shared" si="1"/>
        <v>5.128205128205128E-2</v>
      </c>
      <c r="AL14" s="27">
        <f t="shared" si="2"/>
        <v>4.3478260869565216E-2</v>
      </c>
      <c r="AM14" s="27">
        <f t="shared" si="3"/>
        <v>0.95652173913043481</v>
      </c>
      <c r="AN14" s="27">
        <f t="shared" si="4"/>
        <v>0.94871794871794868</v>
      </c>
      <c r="AO14" s="13">
        <f t="shared" si="5"/>
        <v>0.2</v>
      </c>
      <c r="AP14" s="13">
        <f t="shared" si="6"/>
        <v>1</v>
      </c>
      <c r="AQ14" s="13">
        <f t="shared" si="7"/>
        <v>0.21739130434782608</v>
      </c>
      <c r="AR14" s="13">
        <f t="shared" si="8"/>
        <v>0.46153846153846156</v>
      </c>
      <c r="AS14" s="23" t="str">
        <f t="shared" si="9"/>
        <v>2-0-0</v>
      </c>
      <c r="AT14" s="14" t="str">
        <f t="shared" si="10"/>
        <v>W8</v>
      </c>
    </row>
    <row r="15" spans="1:46">
      <c r="A15" s="3">
        <v>9</v>
      </c>
      <c r="B15" s="4">
        <v>44503</v>
      </c>
      <c r="C15" s="5" t="s">
        <v>22</v>
      </c>
      <c r="D15" s="5" t="s">
        <v>28</v>
      </c>
      <c r="E15" s="6">
        <v>4</v>
      </c>
      <c r="F15" s="6">
        <v>3</v>
      </c>
      <c r="G15" s="6" t="s">
        <v>21</v>
      </c>
      <c r="H15" s="6"/>
      <c r="I15" s="2"/>
      <c r="J15" s="6">
        <v>32</v>
      </c>
      <c r="K15" s="6">
        <v>10</v>
      </c>
      <c r="L15" s="6">
        <v>0</v>
      </c>
      <c r="M15" s="6">
        <v>2</v>
      </c>
      <c r="N15" s="6">
        <v>0</v>
      </c>
      <c r="O15" s="2"/>
      <c r="P15" s="6">
        <v>30</v>
      </c>
      <c r="Q15" s="6">
        <v>4</v>
      </c>
      <c r="R15" s="6">
        <v>0</v>
      </c>
      <c r="S15" s="6">
        <v>5</v>
      </c>
      <c r="T15" s="6">
        <v>0</v>
      </c>
      <c r="U15" s="2"/>
      <c r="V15" s="28" t="str">
        <f t="shared" si="11"/>
        <v>+1</v>
      </c>
      <c r="W15" s="28" t="str">
        <f t="shared" si="12"/>
        <v>+2</v>
      </c>
      <c r="X15" s="28">
        <f t="shared" si="13"/>
        <v>45</v>
      </c>
      <c r="Y15" s="28">
        <v>22</v>
      </c>
      <c r="Z15" s="28">
        <v>23</v>
      </c>
      <c r="AA15" s="32">
        <v>0.48899999999999999</v>
      </c>
      <c r="AB15" s="6">
        <v>52</v>
      </c>
      <c r="AC15" s="6">
        <v>39</v>
      </c>
      <c r="AD15" s="24">
        <v>0.57100000000000006</v>
      </c>
      <c r="AE15" s="6">
        <v>32</v>
      </c>
      <c r="AF15" s="6">
        <v>30</v>
      </c>
      <c r="AG15" s="24">
        <v>0.51600000000000001</v>
      </c>
      <c r="AH15" s="24">
        <v>0.64</v>
      </c>
      <c r="AI15" s="24">
        <f t="shared" si="0"/>
        <v>1.0249999999999999</v>
      </c>
      <c r="AK15" s="26">
        <f t="shared" si="1"/>
        <v>0.125</v>
      </c>
      <c r="AL15" s="26">
        <f t="shared" si="2"/>
        <v>0.1</v>
      </c>
      <c r="AM15" s="26">
        <f t="shared" si="3"/>
        <v>0.9</v>
      </c>
      <c r="AN15" s="26">
        <f t="shared" si="4"/>
        <v>0.875</v>
      </c>
      <c r="AO15" s="8">
        <f t="shared" si="5"/>
        <v>0</v>
      </c>
      <c r="AP15" s="8">
        <f t="shared" si="6"/>
        <v>1</v>
      </c>
      <c r="AQ15" s="8">
        <f t="shared" si="7"/>
        <v>0.3</v>
      </c>
      <c r="AR15" s="8">
        <f t="shared" si="8"/>
        <v>0.625</v>
      </c>
      <c r="AS15" s="22" t="str">
        <f t="shared" si="9"/>
        <v>2-0-0</v>
      </c>
      <c r="AT15" s="7" t="str">
        <f t="shared" si="10"/>
        <v>W9</v>
      </c>
    </row>
    <row r="16" spans="1:46">
      <c r="A16" s="9">
        <v>10</v>
      </c>
      <c r="B16" s="10">
        <v>44506</v>
      </c>
      <c r="C16" s="11" t="s">
        <v>22</v>
      </c>
      <c r="D16" s="11" t="s">
        <v>42</v>
      </c>
      <c r="E16" s="12">
        <v>2</v>
      </c>
      <c r="F16" s="12">
        <v>5</v>
      </c>
      <c r="G16" s="12" t="s">
        <v>65</v>
      </c>
      <c r="H16" s="12"/>
      <c r="I16" s="2"/>
      <c r="J16" s="12">
        <v>32</v>
      </c>
      <c r="K16" s="12">
        <v>20</v>
      </c>
      <c r="L16" s="12">
        <v>1</v>
      </c>
      <c r="M16" s="12">
        <v>5</v>
      </c>
      <c r="N16" s="12">
        <v>0</v>
      </c>
      <c r="O16" s="2"/>
      <c r="P16" s="12">
        <v>32</v>
      </c>
      <c r="Q16" s="12">
        <v>21</v>
      </c>
      <c r="R16" s="12">
        <v>3</v>
      </c>
      <c r="S16" s="12">
        <v>5</v>
      </c>
      <c r="T16" s="12">
        <v>0</v>
      </c>
      <c r="U16" s="2"/>
      <c r="V16" s="29">
        <f t="shared" si="11"/>
        <v>-3</v>
      </c>
      <c r="W16" s="29">
        <f t="shared" si="12"/>
        <v>0</v>
      </c>
      <c r="X16" s="29">
        <f t="shared" si="13"/>
        <v>45</v>
      </c>
      <c r="Y16" s="29">
        <v>29</v>
      </c>
      <c r="Z16" s="29">
        <v>16</v>
      </c>
      <c r="AA16" s="33">
        <v>0.64400000000000002</v>
      </c>
      <c r="AB16" s="12">
        <v>59</v>
      </c>
      <c r="AC16" s="12">
        <v>47</v>
      </c>
      <c r="AD16" s="25">
        <v>0.55700000000000005</v>
      </c>
      <c r="AE16" s="12">
        <v>37</v>
      </c>
      <c r="AF16" s="12">
        <v>37</v>
      </c>
      <c r="AG16" s="25">
        <v>0.5</v>
      </c>
      <c r="AH16" s="25">
        <v>0.42899999999999999</v>
      </c>
      <c r="AI16" s="25">
        <f t="shared" si="0"/>
        <v>0.90625</v>
      </c>
      <c r="AK16" s="27">
        <f t="shared" si="1"/>
        <v>6.25E-2</v>
      </c>
      <c r="AL16" s="27">
        <f t="shared" si="2"/>
        <v>0.15625</v>
      </c>
      <c r="AM16" s="27">
        <f t="shared" si="3"/>
        <v>0.84375</v>
      </c>
      <c r="AN16" s="27">
        <f t="shared" si="4"/>
        <v>0.9375</v>
      </c>
      <c r="AO16" s="13">
        <f t="shared" si="5"/>
        <v>0.2</v>
      </c>
      <c r="AP16" s="13">
        <f t="shared" si="6"/>
        <v>0.4</v>
      </c>
      <c r="AQ16" s="13">
        <f t="shared" si="7"/>
        <v>0.3125</v>
      </c>
      <c r="AR16" s="13">
        <f t="shared" si="8"/>
        <v>0.6875</v>
      </c>
      <c r="AS16" s="23" t="str">
        <f t="shared" si="9"/>
        <v>0-1-2</v>
      </c>
      <c r="AT16" s="14" t="str">
        <f t="shared" si="10"/>
        <v>L1</v>
      </c>
    </row>
    <row r="17" spans="1:46">
      <c r="A17" s="3">
        <v>11</v>
      </c>
      <c r="B17" s="4">
        <v>44509</v>
      </c>
      <c r="C17" s="5" t="s">
        <v>22</v>
      </c>
      <c r="D17" s="5" t="s">
        <v>43</v>
      </c>
      <c r="E17" s="6">
        <v>2</v>
      </c>
      <c r="F17" s="6">
        <v>1</v>
      </c>
      <c r="G17" s="6" t="s">
        <v>21</v>
      </c>
      <c r="H17" s="6" t="s">
        <v>40</v>
      </c>
      <c r="I17" s="2"/>
      <c r="J17" s="6">
        <v>31</v>
      </c>
      <c r="K17" s="6">
        <v>10</v>
      </c>
      <c r="L17" s="6">
        <v>1</v>
      </c>
      <c r="M17" s="6">
        <v>5</v>
      </c>
      <c r="N17" s="6">
        <v>0</v>
      </c>
      <c r="O17" s="2"/>
      <c r="P17" s="6">
        <v>18</v>
      </c>
      <c r="Q17" s="6">
        <v>12</v>
      </c>
      <c r="R17" s="6">
        <v>0</v>
      </c>
      <c r="S17" s="6">
        <v>4</v>
      </c>
      <c r="T17" s="6">
        <v>0</v>
      </c>
      <c r="U17" s="2"/>
      <c r="V17" s="28" t="str">
        <f t="shared" si="11"/>
        <v>+1</v>
      </c>
      <c r="W17" s="28" t="str">
        <f t="shared" si="12"/>
        <v>+13</v>
      </c>
      <c r="X17" s="28">
        <f t="shared" si="13"/>
        <v>40</v>
      </c>
      <c r="Y17" s="28">
        <v>25</v>
      </c>
      <c r="Z17" s="28">
        <v>15</v>
      </c>
      <c r="AA17" s="32">
        <v>0.625</v>
      </c>
      <c r="AB17" s="6">
        <v>43</v>
      </c>
      <c r="AC17" s="6">
        <v>31</v>
      </c>
      <c r="AD17" s="24">
        <v>0.58100000000000007</v>
      </c>
      <c r="AE17" s="6">
        <v>28</v>
      </c>
      <c r="AF17" s="6">
        <v>25</v>
      </c>
      <c r="AG17" s="24">
        <v>0.52800000000000002</v>
      </c>
      <c r="AH17" s="24">
        <v>0.54500000000000004</v>
      </c>
      <c r="AI17" s="24">
        <f t="shared" si="0"/>
        <v>1.0089605734767024</v>
      </c>
      <c r="AK17" s="26">
        <f t="shared" si="1"/>
        <v>6.4516129032258063E-2</v>
      </c>
      <c r="AL17" s="26">
        <f t="shared" si="2"/>
        <v>5.5555555555555552E-2</v>
      </c>
      <c r="AM17" s="26">
        <f t="shared" si="3"/>
        <v>0.94444444444444442</v>
      </c>
      <c r="AN17" s="26">
        <f t="shared" si="4"/>
        <v>0.93548387096774188</v>
      </c>
      <c r="AO17" s="8">
        <f t="shared" si="5"/>
        <v>0.2</v>
      </c>
      <c r="AP17" s="8">
        <f t="shared" si="6"/>
        <v>1</v>
      </c>
      <c r="AQ17" s="8">
        <f t="shared" si="7"/>
        <v>0.33333333333333331</v>
      </c>
      <c r="AR17" s="8">
        <f t="shared" si="8"/>
        <v>0.4838709677419355</v>
      </c>
      <c r="AS17" s="22" t="str">
        <f t="shared" si="9"/>
        <v>2-0-1</v>
      </c>
      <c r="AT17" s="7" t="str">
        <f t="shared" si="10"/>
        <v>W1</v>
      </c>
    </row>
    <row r="18" spans="1:46">
      <c r="A18" s="9">
        <v>12</v>
      </c>
      <c r="B18" s="10">
        <v>44512</v>
      </c>
      <c r="C18" s="11"/>
      <c r="D18" s="11" t="s">
        <v>44</v>
      </c>
      <c r="E18" s="12">
        <v>1</v>
      </c>
      <c r="F18" s="12">
        <v>2</v>
      </c>
      <c r="G18" s="12" t="s">
        <v>65</v>
      </c>
      <c r="H18" s="12"/>
      <c r="I18" s="2"/>
      <c r="J18" s="12">
        <v>40</v>
      </c>
      <c r="K18" s="12">
        <v>10</v>
      </c>
      <c r="L18" s="12">
        <v>0</v>
      </c>
      <c r="M18" s="12">
        <v>5</v>
      </c>
      <c r="N18" s="12">
        <v>0</v>
      </c>
      <c r="O18" s="2"/>
      <c r="P18" s="12">
        <v>28</v>
      </c>
      <c r="Q18" s="12">
        <v>10</v>
      </c>
      <c r="R18" s="12">
        <v>0</v>
      </c>
      <c r="S18" s="12">
        <v>5</v>
      </c>
      <c r="T18" s="12">
        <v>0</v>
      </c>
      <c r="U18" s="2"/>
      <c r="V18" s="29">
        <f t="shared" si="11"/>
        <v>-1</v>
      </c>
      <c r="W18" s="29" t="str">
        <f t="shared" si="12"/>
        <v>+12</v>
      </c>
      <c r="X18" s="29">
        <f t="shared" si="13"/>
        <v>51</v>
      </c>
      <c r="Y18" s="29">
        <v>27</v>
      </c>
      <c r="Z18" s="29">
        <v>24</v>
      </c>
      <c r="AA18" s="33">
        <v>0.52900000000000003</v>
      </c>
      <c r="AB18" s="12">
        <v>51</v>
      </c>
      <c r="AC18" s="12">
        <v>47</v>
      </c>
      <c r="AD18" s="25">
        <v>0.52</v>
      </c>
      <c r="AE18" s="12">
        <v>37</v>
      </c>
      <c r="AF18" s="12">
        <v>39</v>
      </c>
      <c r="AG18" s="25">
        <v>0.48700000000000004</v>
      </c>
      <c r="AH18" s="25">
        <v>0.57999999999999996</v>
      </c>
      <c r="AI18" s="25">
        <f t="shared" si="0"/>
        <v>0.95357142857142863</v>
      </c>
      <c r="AK18" s="27">
        <f t="shared" si="1"/>
        <v>2.5000000000000001E-2</v>
      </c>
      <c r="AL18" s="27">
        <f t="shared" si="2"/>
        <v>7.1428571428571425E-2</v>
      </c>
      <c r="AM18" s="27">
        <f t="shared" si="3"/>
        <v>0.9285714285714286</v>
      </c>
      <c r="AN18" s="27">
        <f t="shared" si="4"/>
        <v>0.97499999999999998</v>
      </c>
      <c r="AO18" s="13">
        <f t="shared" si="5"/>
        <v>0</v>
      </c>
      <c r="AP18" s="13">
        <f t="shared" si="6"/>
        <v>1</v>
      </c>
      <c r="AQ18" s="13">
        <f t="shared" si="7"/>
        <v>0.2857142857142857</v>
      </c>
      <c r="AR18" s="13">
        <f t="shared" si="8"/>
        <v>0.35</v>
      </c>
      <c r="AS18" s="23" t="str">
        <f t="shared" si="9"/>
        <v>3-1-0</v>
      </c>
      <c r="AT18" s="14" t="str">
        <f t="shared" si="10"/>
        <v>L1</v>
      </c>
    </row>
    <row r="19" spans="1:46">
      <c r="A19" s="3">
        <v>13</v>
      </c>
      <c r="B19" s="4">
        <v>44513</v>
      </c>
      <c r="C19" s="5"/>
      <c r="D19" s="5" t="s">
        <v>45</v>
      </c>
      <c r="E19" s="6">
        <v>3</v>
      </c>
      <c r="F19" s="6">
        <v>2</v>
      </c>
      <c r="G19" s="6" t="s">
        <v>21</v>
      </c>
      <c r="H19" s="6"/>
      <c r="I19" s="2"/>
      <c r="J19" s="6">
        <v>24</v>
      </c>
      <c r="K19" s="6">
        <v>8</v>
      </c>
      <c r="L19" s="6">
        <v>1</v>
      </c>
      <c r="M19" s="6">
        <v>2</v>
      </c>
      <c r="N19" s="6">
        <v>0</v>
      </c>
      <c r="O19" s="2"/>
      <c r="P19" s="6">
        <v>29</v>
      </c>
      <c r="Q19" s="6">
        <v>4</v>
      </c>
      <c r="R19" s="6">
        <v>1</v>
      </c>
      <c r="S19" s="6">
        <v>4</v>
      </c>
      <c r="T19" s="6">
        <v>0</v>
      </c>
      <c r="U19" s="2"/>
      <c r="V19" s="28" t="str">
        <f t="shared" si="11"/>
        <v>+1</v>
      </c>
      <c r="W19" s="28">
        <f t="shared" si="12"/>
        <v>-5</v>
      </c>
      <c r="X19" s="28">
        <f t="shared" si="13"/>
        <v>41</v>
      </c>
      <c r="Y19" s="28">
        <v>19</v>
      </c>
      <c r="Z19" s="28">
        <v>22</v>
      </c>
      <c r="AA19" s="32">
        <v>0.46299999999999997</v>
      </c>
      <c r="AB19" s="6">
        <v>41</v>
      </c>
      <c r="AC19" s="6">
        <v>34</v>
      </c>
      <c r="AD19" s="24">
        <v>0.54700000000000004</v>
      </c>
      <c r="AE19" s="6">
        <v>32</v>
      </c>
      <c r="AF19" s="6">
        <v>28</v>
      </c>
      <c r="AG19" s="24">
        <v>0.53300000000000003</v>
      </c>
      <c r="AH19" s="24">
        <v>0.40899999999999997</v>
      </c>
      <c r="AI19" s="24">
        <f t="shared" si="0"/>
        <v>1.0560344827586206</v>
      </c>
      <c r="AK19" s="26">
        <f t="shared" si="1"/>
        <v>0.125</v>
      </c>
      <c r="AL19" s="26">
        <f t="shared" si="2"/>
        <v>6.8965517241379309E-2</v>
      </c>
      <c r="AM19" s="26">
        <f t="shared" si="3"/>
        <v>0.93103448275862066</v>
      </c>
      <c r="AN19" s="26">
        <f t="shared" si="4"/>
        <v>0.875</v>
      </c>
      <c r="AO19" s="8">
        <f t="shared" si="5"/>
        <v>0.5</v>
      </c>
      <c r="AP19" s="8">
        <f t="shared" si="6"/>
        <v>0.75</v>
      </c>
      <c r="AQ19" s="8">
        <f t="shared" si="7"/>
        <v>0.20689655172413793</v>
      </c>
      <c r="AR19" s="8">
        <f t="shared" si="8"/>
        <v>0.375</v>
      </c>
      <c r="AS19" s="22" t="str">
        <f t="shared" si="9"/>
        <v>2-0-0</v>
      </c>
      <c r="AT19" s="7" t="str">
        <f t="shared" si="10"/>
        <v>W1</v>
      </c>
    </row>
    <row r="20" spans="1:46">
      <c r="A20" s="9">
        <v>14</v>
      </c>
      <c r="B20" s="10">
        <v>44516</v>
      </c>
      <c r="C20" s="11" t="s">
        <v>22</v>
      </c>
      <c r="D20" s="11" t="s">
        <v>46</v>
      </c>
      <c r="E20" s="12">
        <v>4</v>
      </c>
      <c r="F20" s="12">
        <v>2</v>
      </c>
      <c r="G20" s="12" t="s">
        <v>21</v>
      </c>
      <c r="H20" s="12"/>
      <c r="I20" s="2"/>
      <c r="J20" s="12">
        <v>42</v>
      </c>
      <c r="K20" s="12">
        <v>2</v>
      </c>
      <c r="L20" s="12">
        <v>1</v>
      </c>
      <c r="M20" s="12">
        <v>2</v>
      </c>
      <c r="N20" s="12">
        <v>0</v>
      </c>
      <c r="O20" s="2"/>
      <c r="P20" s="12">
        <v>23</v>
      </c>
      <c r="Q20" s="12">
        <v>4</v>
      </c>
      <c r="R20" s="12">
        <v>0</v>
      </c>
      <c r="S20" s="12">
        <v>1</v>
      </c>
      <c r="T20" s="12">
        <v>0</v>
      </c>
      <c r="U20" s="2"/>
      <c r="V20" s="29" t="str">
        <f t="shared" si="11"/>
        <v>+2</v>
      </c>
      <c r="W20" s="29" t="str">
        <f t="shared" si="12"/>
        <v>+19</v>
      </c>
      <c r="X20" s="29">
        <f t="shared" si="13"/>
        <v>64</v>
      </c>
      <c r="Y20" s="29">
        <v>30</v>
      </c>
      <c r="Z20" s="29">
        <v>34</v>
      </c>
      <c r="AA20" s="33">
        <v>0.46899999999999997</v>
      </c>
      <c r="AB20" s="12">
        <v>62</v>
      </c>
      <c r="AC20" s="12">
        <v>36</v>
      </c>
      <c r="AD20" s="25">
        <v>0.63300000000000001</v>
      </c>
      <c r="AE20" s="12">
        <v>49</v>
      </c>
      <c r="AF20" s="12">
        <v>30</v>
      </c>
      <c r="AG20" s="25">
        <v>0.62</v>
      </c>
      <c r="AH20" s="25">
        <v>0.67400000000000004</v>
      </c>
      <c r="AI20" s="25">
        <f t="shared" si="0"/>
        <v>1.0082815734989647</v>
      </c>
      <c r="AK20" s="27">
        <f t="shared" si="1"/>
        <v>9.5238095238095233E-2</v>
      </c>
      <c r="AL20" s="27">
        <f t="shared" si="2"/>
        <v>8.6956521739130432E-2</v>
      </c>
      <c r="AM20" s="27">
        <f t="shared" si="3"/>
        <v>0.91304347826086951</v>
      </c>
      <c r="AN20" s="27">
        <f t="shared" si="4"/>
        <v>0.90476190476190477</v>
      </c>
      <c r="AO20" s="13">
        <f t="shared" si="5"/>
        <v>0.5</v>
      </c>
      <c r="AP20" s="13">
        <f t="shared" si="6"/>
        <v>1</v>
      </c>
      <c r="AQ20" s="13">
        <f t="shared" si="7"/>
        <v>0.2608695652173913</v>
      </c>
      <c r="AR20" s="13">
        <f t="shared" si="8"/>
        <v>0.30952380952380953</v>
      </c>
      <c r="AS20" s="23" t="str">
        <f t="shared" si="9"/>
        <v>2-0-0</v>
      </c>
      <c r="AT20" s="14" t="str">
        <f t="shared" si="10"/>
        <v>W2</v>
      </c>
    </row>
    <row r="21" spans="1:46">
      <c r="A21" s="3">
        <v>15</v>
      </c>
      <c r="B21" s="4">
        <v>44518</v>
      </c>
      <c r="C21" s="5" t="s">
        <v>22</v>
      </c>
      <c r="D21" s="5" t="s">
        <v>47</v>
      </c>
      <c r="E21" s="6">
        <v>2</v>
      </c>
      <c r="F21" s="6">
        <v>1</v>
      </c>
      <c r="G21" s="6" t="s">
        <v>21</v>
      </c>
      <c r="H21" s="6"/>
      <c r="I21" s="2"/>
      <c r="J21" s="6">
        <v>31</v>
      </c>
      <c r="K21" s="6">
        <v>6</v>
      </c>
      <c r="L21" s="6">
        <v>0</v>
      </c>
      <c r="M21" s="6">
        <v>1</v>
      </c>
      <c r="N21" s="6">
        <v>0</v>
      </c>
      <c r="O21" s="2"/>
      <c r="P21" s="6">
        <v>32</v>
      </c>
      <c r="Q21" s="6">
        <v>4</v>
      </c>
      <c r="R21" s="6">
        <v>0</v>
      </c>
      <c r="S21" s="6">
        <v>2</v>
      </c>
      <c r="T21" s="6">
        <v>0</v>
      </c>
      <c r="U21" s="2"/>
      <c r="V21" s="28" t="str">
        <f t="shared" si="11"/>
        <v>+1</v>
      </c>
      <c r="W21" s="28">
        <f t="shared" si="12"/>
        <v>-1</v>
      </c>
      <c r="X21" s="28">
        <f t="shared" si="13"/>
        <v>57</v>
      </c>
      <c r="Y21" s="28">
        <v>30</v>
      </c>
      <c r="Z21" s="28">
        <v>27</v>
      </c>
      <c r="AA21" s="32">
        <v>0.52600000000000002</v>
      </c>
      <c r="AB21" s="6">
        <v>65</v>
      </c>
      <c r="AC21" s="6">
        <v>48</v>
      </c>
      <c r="AD21" s="24">
        <v>0.57500000000000007</v>
      </c>
      <c r="AE21" s="6">
        <v>47</v>
      </c>
      <c r="AF21" s="6">
        <v>36</v>
      </c>
      <c r="AG21" s="24">
        <v>0.56600000000000006</v>
      </c>
      <c r="AH21" s="24">
        <v>0.46299999999999997</v>
      </c>
      <c r="AI21" s="24">
        <f t="shared" si="0"/>
        <v>1.033266129032258</v>
      </c>
      <c r="AK21" s="26">
        <f t="shared" si="1"/>
        <v>6.4516129032258063E-2</v>
      </c>
      <c r="AL21" s="26">
        <f t="shared" si="2"/>
        <v>3.125E-2</v>
      </c>
      <c r="AM21" s="26">
        <f t="shared" si="3"/>
        <v>0.96875</v>
      </c>
      <c r="AN21" s="26">
        <f t="shared" si="4"/>
        <v>0.93548387096774188</v>
      </c>
      <c r="AO21" s="8">
        <f t="shared" si="5"/>
        <v>0</v>
      </c>
      <c r="AP21" s="8">
        <f t="shared" si="6"/>
        <v>1</v>
      </c>
      <c r="AQ21" s="8">
        <f t="shared" si="7"/>
        <v>0.375</v>
      </c>
      <c r="AR21" s="8">
        <f t="shared" si="8"/>
        <v>0.58064516129032262</v>
      </c>
      <c r="AS21" s="22" t="str">
        <f t="shared" si="9"/>
        <v>2-0-0</v>
      </c>
      <c r="AT21" s="7" t="str">
        <f t="shared" si="10"/>
        <v>W3</v>
      </c>
    </row>
    <row r="22" spans="1:46">
      <c r="A22" s="9">
        <v>16</v>
      </c>
      <c r="B22" s="10">
        <v>44520</v>
      </c>
      <c r="C22" s="11" t="s">
        <v>22</v>
      </c>
      <c r="D22" s="11" t="s">
        <v>48</v>
      </c>
      <c r="E22" s="12">
        <v>5</v>
      </c>
      <c r="F22" s="12">
        <v>4</v>
      </c>
      <c r="G22" s="12" t="s">
        <v>21</v>
      </c>
      <c r="H22" s="12"/>
      <c r="I22" s="2"/>
      <c r="J22" s="12">
        <v>20</v>
      </c>
      <c r="K22" s="12">
        <v>8</v>
      </c>
      <c r="L22" s="12">
        <v>0</v>
      </c>
      <c r="M22" s="12">
        <v>2</v>
      </c>
      <c r="N22" s="12">
        <v>0</v>
      </c>
      <c r="O22" s="2"/>
      <c r="P22" s="12">
        <v>43</v>
      </c>
      <c r="Q22" s="12">
        <v>4</v>
      </c>
      <c r="R22" s="12">
        <v>0</v>
      </c>
      <c r="S22" s="12">
        <v>4</v>
      </c>
      <c r="T22" s="12">
        <v>1</v>
      </c>
      <c r="U22" s="2"/>
      <c r="V22" s="29" t="str">
        <f t="shared" si="11"/>
        <v>+1</v>
      </c>
      <c r="W22" s="29">
        <f t="shared" si="12"/>
        <v>-23</v>
      </c>
      <c r="X22" s="29">
        <f t="shared" si="13"/>
        <v>37</v>
      </c>
      <c r="Y22" s="29">
        <v>14</v>
      </c>
      <c r="Z22" s="29">
        <v>23</v>
      </c>
      <c r="AA22" s="33">
        <v>0.378</v>
      </c>
      <c r="AB22" s="12">
        <v>32</v>
      </c>
      <c r="AC22" s="12">
        <v>59</v>
      </c>
      <c r="AD22" s="25">
        <v>0.35200000000000004</v>
      </c>
      <c r="AE22" s="12">
        <v>25</v>
      </c>
      <c r="AF22" s="12">
        <v>50</v>
      </c>
      <c r="AG22" s="25">
        <v>0.33299999999999996</v>
      </c>
      <c r="AH22" s="25">
        <v>0.32799999999999996</v>
      </c>
      <c r="AI22" s="25">
        <f t="shared" si="0"/>
        <v>1.1569767441860463</v>
      </c>
      <c r="AK22" s="27">
        <f t="shared" si="1"/>
        <v>0.25</v>
      </c>
      <c r="AL22" s="27">
        <f t="shared" si="2"/>
        <v>9.3023255813953487E-2</v>
      </c>
      <c r="AM22" s="27">
        <f t="shared" si="3"/>
        <v>0.90697674418604646</v>
      </c>
      <c r="AN22" s="27">
        <f t="shared" si="4"/>
        <v>0.75</v>
      </c>
      <c r="AO22" s="13">
        <f t="shared" si="5"/>
        <v>0</v>
      </c>
      <c r="AP22" s="13">
        <f t="shared" si="6"/>
        <v>1</v>
      </c>
      <c r="AQ22" s="13">
        <f t="shared" si="7"/>
        <v>0.20930232558139536</v>
      </c>
      <c r="AR22" s="13">
        <f t="shared" si="8"/>
        <v>0.35</v>
      </c>
      <c r="AS22" s="23" t="str">
        <f t="shared" si="9"/>
        <v>2-0-0</v>
      </c>
      <c r="AT22" s="14" t="str">
        <f t="shared" si="10"/>
        <v>W4</v>
      </c>
    </row>
    <row r="23" spans="1:46">
      <c r="A23" s="3">
        <v>17</v>
      </c>
      <c r="B23" s="4">
        <v>44522</v>
      </c>
      <c r="C23" s="5" t="s">
        <v>22</v>
      </c>
      <c r="D23" s="5" t="s">
        <v>49</v>
      </c>
      <c r="E23" s="6">
        <v>1</v>
      </c>
      <c r="F23" s="6">
        <v>2</v>
      </c>
      <c r="G23" s="6" t="s">
        <v>65</v>
      </c>
      <c r="H23" s="6" t="s">
        <v>40</v>
      </c>
      <c r="I23" s="2"/>
      <c r="J23" s="6">
        <v>23</v>
      </c>
      <c r="K23" s="6">
        <v>2</v>
      </c>
      <c r="L23" s="6">
        <v>0</v>
      </c>
      <c r="M23" s="6">
        <v>2</v>
      </c>
      <c r="N23" s="6">
        <v>0</v>
      </c>
      <c r="O23" s="2"/>
      <c r="P23" s="6">
        <v>27</v>
      </c>
      <c r="Q23" s="6">
        <v>4</v>
      </c>
      <c r="R23" s="6">
        <v>0</v>
      </c>
      <c r="S23" s="6">
        <v>1</v>
      </c>
      <c r="T23" s="6">
        <v>0</v>
      </c>
      <c r="U23" s="2"/>
      <c r="V23" s="28">
        <f t="shared" si="11"/>
        <v>-1</v>
      </c>
      <c r="W23" s="28">
        <f t="shared" si="12"/>
        <v>-4</v>
      </c>
      <c r="X23" s="28">
        <f t="shared" si="13"/>
        <v>46</v>
      </c>
      <c r="Y23" s="28">
        <v>18</v>
      </c>
      <c r="Z23" s="28">
        <v>28</v>
      </c>
      <c r="AA23" s="32">
        <v>0.39100000000000001</v>
      </c>
      <c r="AB23" s="6">
        <v>52</v>
      </c>
      <c r="AC23" s="6">
        <v>47</v>
      </c>
      <c r="AD23" s="24">
        <v>0.52500000000000002</v>
      </c>
      <c r="AE23" s="6">
        <v>30</v>
      </c>
      <c r="AF23" s="6">
        <v>36</v>
      </c>
      <c r="AG23" s="24">
        <v>0.45500000000000002</v>
      </c>
      <c r="AH23" s="24">
        <v>0.47200000000000003</v>
      </c>
      <c r="AI23" s="24">
        <f t="shared" si="0"/>
        <v>0.96940418679549112</v>
      </c>
      <c r="AK23" s="26">
        <f t="shared" si="1"/>
        <v>4.3478260869565216E-2</v>
      </c>
      <c r="AL23" s="26">
        <f t="shared" si="2"/>
        <v>7.407407407407407E-2</v>
      </c>
      <c r="AM23" s="26">
        <f t="shared" si="3"/>
        <v>0.92592592592592593</v>
      </c>
      <c r="AN23" s="26">
        <f t="shared" si="4"/>
        <v>0.95652173913043481</v>
      </c>
      <c r="AO23" s="8">
        <f t="shared" si="5"/>
        <v>0</v>
      </c>
      <c r="AP23" s="8">
        <f t="shared" si="6"/>
        <v>1</v>
      </c>
      <c r="AQ23" s="8">
        <f t="shared" si="7"/>
        <v>0.40740740740740738</v>
      </c>
      <c r="AR23" s="8">
        <f t="shared" si="8"/>
        <v>0.95652173913043481</v>
      </c>
      <c r="AS23" s="22" t="str">
        <f t="shared" si="9"/>
        <v>1-0-1</v>
      </c>
      <c r="AT23" s="7" t="str">
        <f t="shared" si="10"/>
        <v>L1</v>
      </c>
    </row>
    <row r="24" spans="1:46">
      <c r="A24" s="9">
        <v>18</v>
      </c>
      <c r="B24" s="10">
        <v>44524</v>
      </c>
      <c r="C24" s="11" t="s">
        <v>22</v>
      </c>
      <c r="D24" s="11" t="s">
        <v>50</v>
      </c>
      <c r="E24" s="12">
        <v>1</v>
      </c>
      <c r="F24" s="12">
        <v>2</v>
      </c>
      <c r="G24" s="12" t="s">
        <v>65</v>
      </c>
      <c r="H24" s="12"/>
      <c r="I24" s="2"/>
      <c r="J24" s="12">
        <v>36</v>
      </c>
      <c r="K24" s="12">
        <v>13</v>
      </c>
      <c r="L24" s="12">
        <v>0</v>
      </c>
      <c r="M24" s="12">
        <v>2</v>
      </c>
      <c r="N24" s="12">
        <v>0</v>
      </c>
      <c r="O24" s="2"/>
      <c r="P24" s="12">
        <v>22</v>
      </c>
      <c r="Q24" s="12">
        <v>9</v>
      </c>
      <c r="R24" s="12">
        <v>1</v>
      </c>
      <c r="S24" s="12">
        <v>4</v>
      </c>
      <c r="T24" s="12">
        <v>0</v>
      </c>
      <c r="U24" s="2"/>
      <c r="V24" s="29">
        <f t="shared" si="11"/>
        <v>-1</v>
      </c>
      <c r="W24" s="29" t="str">
        <f t="shared" si="12"/>
        <v>+14</v>
      </c>
      <c r="X24" s="29">
        <f t="shared" si="13"/>
        <v>50</v>
      </c>
      <c r="Y24" s="29">
        <v>34</v>
      </c>
      <c r="Z24" s="29">
        <v>16</v>
      </c>
      <c r="AA24" s="33">
        <v>0.68</v>
      </c>
      <c r="AB24" s="12">
        <v>59</v>
      </c>
      <c r="AC24" s="12">
        <v>35</v>
      </c>
      <c r="AD24" s="25">
        <v>0.628</v>
      </c>
      <c r="AE24" s="12">
        <v>40</v>
      </c>
      <c r="AF24" s="12">
        <v>29</v>
      </c>
      <c r="AG24" s="25">
        <v>0.57999999999999996</v>
      </c>
      <c r="AH24" s="25">
        <v>0.64700000000000002</v>
      </c>
      <c r="AI24" s="25">
        <f t="shared" si="0"/>
        <v>0.93686868686868685</v>
      </c>
      <c r="AK24" s="27">
        <f t="shared" si="1"/>
        <v>2.7777777777777776E-2</v>
      </c>
      <c r="AL24" s="27">
        <f t="shared" si="2"/>
        <v>9.0909090909090912E-2</v>
      </c>
      <c r="AM24" s="27">
        <f t="shared" si="3"/>
        <v>0.90909090909090906</v>
      </c>
      <c r="AN24" s="27">
        <f t="shared" si="4"/>
        <v>0.97222222222222221</v>
      </c>
      <c r="AO24" s="13">
        <f t="shared" si="5"/>
        <v>0</v>
      </c>
      <c r="AP24" s="13">
        <f t="shared" si="6"/>
        <v>0.75</v>
      </c>
      <c r="AQ24" s="13">
        <f t="shared" si="7"/>
        <v>0.27272727272727271</v>
      </c>
      <c r="AR24" s="13">
        <f t="shared" si="8"/>
        <v>0.52777777777777779</v>
      </c>
      <c r="AS24" s="23" t="str">
        <f t="shared" si="9"/>
        <v>1-1-0</v>
      </c>
      <c r="AT24" s="14" t="str">
        <f t="shared" si="10"/>
        <v>L2</v>
      </c>
    </row>
    <row r="25" spans="1:46">
      <c r="A25" s="3">
        <v>19</v>
      </c>
      <c r="B25" s="4">
        <v>44526</v>
      </c>
      <c r="C25" s="5" t="s">
        <v>22</v>
      </c>
      <c r="D25" s="5" t="s">
        <v>44</v>
      </c>
      <c r="E25" s="6">
        <v>6</v>
      </c>
      <c r="F25" s="6">
        <v>3</v>
      </c>
      <c r="G25" s="6" t="s">
        <v>21</v>
      </c>
      <c r="H25" s="6"/>
      <c r="I25" s="2"/>
      <c r="J25" s="6">
        <v>36</v>
      </c>
      <c r="K25" s="6">
        <v>8</v>
      </c>
      <c r="L25" s="6">
        <v>0</v>
      </c>
      <c r="M25" s="6">
        <v>4</v>
      </c>
      <c r="N25" s="6">
        <v>0</v>
      </c>
      <c r="O25" s="2"/>
      <c r="P25" s="6">
        <v>23</v>
      </c>
      <c r="Q25" s="6">
        <v>10</v>
      </c>
      <c r="R25" s="6">
        <v>0</v>
      </c>
      <c r="S25" s="6">
        <v>3</v>
      </c>
      <c r="T25" s="6">
        <v>1</v>
      </c>
      <c r="U25" s="2"/>
      <c r="V25" s="28" t="str">
        <f t="shared" si="11"/>
        <v>+3</v>
      </c>
      <c r="W25" s="28" t="str">
        <f t="shared" si="12"/>
        <v>+13</v>
      </c>
      <c r="X25" s="28">
        <f t="shared" si="13"/>
        <v>44</v>
      </c>
      <c r="Y25" s="28">
        <v>22</v>
      </c>
      <c r="Z25" s="28">
        <v>22</v>
      </c>
      <c r="AA25" s="32">
        <v>0.5</v>
      </c>
      <c r="AB25" s="6">
        <v>58</v>
      </c>
      <c r="AC25" s="6">
        <v>38</v>
      </c>
      <c r="AD25" s="24">
        <v>0.60399999999999998</v>
      </c>
      <c r="AE25" s="6">
        <v>42</v>
      </c>
      <c r="AF25" s="6">
        <v>29</v>
      </c>
      <c r="AG25" s="24">
        <v>0.59200000000000008</v>
      </c>
      <c r="AH25" s="24">
        <v>0.55600000000000005</v>
      </c>
      <c r="AI25" s="24">
        <f t="shared" si="0"/>
        <v>1.036231884057971</v>
      </c>
      <c r="AK25" s="26">
        <f t="shared" si="1"/>
        <v>0.16666666666666666</v>
      </c>
      <c r="AL25" s="26">
        <f t="shared" si="2"/>
        <v>0.13043478260869565</v>
      </c>
      <c r="AM25" s="26">
        <f t="shared" si="3"/>
        <v>0.86956521739130432</v>
      </c>
      <c r="AN25" s="26">
        <f t="shared" si="4"/>
        <v>0.83333333333333337</v>
      </c>
      <c r="AO25" s="8">
        <f t="shared" si="5"/>
        <v>0</v>
      </c>
      <c r="AP25" s="8">
        <f t="shared" si="6"/>
        <v>1</v>
      </c>
      <c r="AQ25" s="8">
        <f t="shared" si="7"/>
        <v>0.39130434782608697</v>
      </c>
      <c r="AR25" s="8">
        <f t="shared" si="8"/>
        <v>0.44444444444444442</v>
      </c>
      <c r="AS25" s="22" t="str">
        <f t="shared" si="9"/>
        <v>3-1-0</v>
      </c>
      <c r="AT25" s="7" t="str">
        <f t="shared" si="10"/>
        <v>W1</v>
      </c>
    </row>
    <row r="26" spans="1:46">
      <c r="A26" s="9">
        <v>20</v>
      </c>
      <c r="B26" s="10">
        <v>44528</v>
      </c>
      <c r="C26" s="11"/>
      <c r="D26" s="11" t="s">
        <v>51</v>
      </c>
      <c r="E26" s="12">
        <v>2</v>
      </c>
      <c r="F26" s="12">
        <v>4</v>
      </c>
      <c r="G26" s="12" t="s">
        <v>65</v>
      </c>
      <c r="H26" s="12"/>
      <c r="J26" s="12">
        <v>32</v>
      </c>
      <c r="K26" s="12">
        <v>12</v>
      </c>
      <c r="L26" s="12">
        <v>0</v>
      </c>
      <c r="M26" s="12">
        <v>3</v>
      </c>
      <c r="N26" s="12">
        <v>0</v>
      </c>
      <c r="P26" s="12">
        <v>25</v>
      </c>
      <c r="Q26" s="12">
        <v>8</v>
      </c>
      <c r="R26" s="12">
        <v>1</v>
      </c>
      <c r="S26" s="12">
        <v>5</v>
      </c>
      <c r="T26" s="12">
        <v>0</v>
      </c>
      <c r="V26" s="29">
        <f t="shared" si="11"/>
        <v>-2</v>
      </c>
      <c r="W26" s="29" t="str">
        <f t="shared" si="12"/>
        <v>+7</v>
      </c>
      <c r="X26" s="29">
        <f t="shared" si="13"/>
        <v>49</v>
      </c>
      <c r="Y26" s="29">
        <v>24</v>
      </c>
      <c r="Z26" s="29">
        <v>25</v>
      </c>
      <c r="AA26" s="33">
        <v>0.49</v>
      </c>
      <c r="AB26" s="12">
        <v>54</v>
      </c>
      <c r="AC26" s="12">
        <v>43</v>
      </c>
      <c r="AD26" s="25">
        <v>0.55700000000000005</v>
      </c>
      <c r="AE26" s="12">
        <v>43</v>
      </c>
      <c r="AF26" s="12">
        <v>30</v>
      </c>
      <c r="AG26" s="25">
        <v>0.58899999999999997</v>
      </c>
      <c r="AH26" s="25">
        <v>0.66700000000000004</v>
      </c>
      <c r="AI26" s="25">
        <f t="shared" si="0"/>
        <v>0.90249999999999997</v>
      </c>
      <c r="AK26" s="27">
        <f t="shared" si="1"/>
        <v>6.25E-2</v>
      </c>
      <c r="AL26" s="27">
        <f t="shared" si="2"/>
        <v>0.16</v>
      </c>
      <c r="AM26" s="27">
        <f t="shared" si="3"/>
        <v>0.84</v>
      </c>
      <c r="AN26" s="27">
        <f t="shared" si="4"/>
        <v>0.9375</v>
      </c>
      <c r="AO26" s="13">
        <f t="shared" si="5"/>
        <v>0</v>
      </c>
      <c r="AP26" s="13">
        <f t="shared" si="6"/>
        <v>0.8</v>
      </c>
      <c r="AQ26" s="13">
        <f t="shared" si="7"/>
        <v>0.52</v>
      </c>
      <c r="AR26" s="13">
        <f t="shared" si="8"/>
        <v>0.34375</v>
      </c>
      <c r="AS26" s="23" t="str">
        <f t="shared" si="9"/>
        <v>1-2-0</v>
      </c>
      <c r="AT26" s="14" t="str">
        <f t="shared" si="10"/>
        <v>L1</v>
      </c>
    </row>
    <row r="27" spans="1:46">
      <c r="A27" s="3">
        <v>21</v>
      </c>
      <c r="B27" s="4">
        <v>44530</v>
      </c>
      <c r="C27" s="5" t="s">
        <v>22</v>
      </c>
      <c r="D27" s="5" t="s">
        <v>52</v>
      </c>
      <c r="E27" s="6">
        <v>1</v>
      </c>
      <c r="F27" s="6">
        <v>4</v>
      </c>
      <c r="G27" s="6" t="s">
        <v>65</v>
      </c>
      <c r="H27" s="6"/>
      <c r="J27" s="6">
        <v>40</v>
      </c>
      <c r="K27" s="6">
        <v>6</v>
      </c>
      <c r="L27" s="6">
        <v>0</v>
      </c>
      <c r="M27" s="6">
        <v>3</v>
      </c>
      <c r="N27" s="6">
        <v>0</v>
      </c>
      <c r="P27" s="6">
        <v>17</v>
      </c>
      <c r="Q27" s="6">
        <v>8</v>
      </c>
      <c r="R27" s="6">
        <v>0</v>
      </c>
      <c r="S27" s="6">
        <v>2</v>
      </c>
      <c r="T27" s="6">
        <v>0</v>
      </c>
      <c r="V27" s="28">
        <f t="shared" si="11"/>
        <v>-3</v>
      </c>
      <c r="W27" s="28" t="str">
        <f t="shared" si="12"/>
        <v>+23</v>
      </c>
      <c r="X27" s="28">
        <f t="shared" si="13"/>
        <v>52</v>
      </c>
      <c r="Y27" s="28">
        <v>23</v>
      </c>
      <c r="Z27" s="28">
        <v>29</v>
      </c>
      <c r="AA27" s="32">
        <v>0.44200000000000006</v>
      </c>
      <c r="AB27" s="6">
        <v>68</v>
      </c>
      <c r="AC27" s="6">
        <v>30</v>
      </c>
      <c r="AD27" s="24">
        <v>0.69400000000000006</v>
      </c>
      <c r="AE27" s="6">
        <v>51</v>
      </c>
      <c r="AF27" s="6">
        <v>21</v>
      </c>
      <c r="AG27" s="24">
        <v>0.70799999999999996</v>
      </c>
      <c r="AH27" s="24">
        <v>0.68599999999999994</v>
      </c>
      <c r="AI27" s="24">
        <f t="shared" si="0"/>
        <v>0.78970588235294115</v>
      </c>
      <c r="AK27" s="26">
        <f t="shared" si="1"/>
        <v>2.5000000000000001E-2</v>
      </c>
      <c r="AL27" s="26">
        <f t="shared" si="2"/>
        <v>0.23529411764705882</v>
      </c>
      <c r="AM27" s="26">
        <f t="shared" si="3"/>
        <v>0.76470588235294112</v>
      </c>
      <c r="AN27" s="26">
        <f t="shared" si="4"/>
        <v>0.97499999999999998</v>
      </c>
      <c r="AO27" s="8">
        <f t="shared" si="5"/>
        <v>0</v>
      </c>
      <c r="AP27" s="8">
        <f t="shared" si="6"/>
        <v>1</v>
      </c>
      <c r="AQ27" s="8">
        <f t="shared" si="7"/>
        <v>0.52941176470588236</v>
      </c>
      <c r="AR27" s="8">
        <f t="shared" si="8"/>
        <v>0.42499999999999999</v>
      </c>
      <c r="AS27" s="22" t="str">
        <f t="shared" si="9"/>
        <v>0-1-0</v>
      </c>
      <c r="AT27" s="7" t="str">
        <f t="shared" si="10"/>
        <v>L2</v>
      </c>
    </row>
    <row r="28" spans="1:46">
      <c r="A28" s="9">
        <v>22</v>
      </c>
      <c r="B28" s="10">
        <v>44532</v>
      </c>
      <c r="C28" s="11"/>
      <c r="D28" s="11" t="s">
        <v>53</v>
      </c>
      <c r="E28" s="12">
        <v>2</v>
      </c>
      <c r="F28" s="12">
        <v>3</v>
      </c>
      <c r="G28" s="12" t="s">
        <v>65</v>
      </c>
      <c r="H28" s="12"/>
      <c r="J28" s="12">
        <v>49</v>
      </c>
      <c r="K28" s="12">
        <v>6</v>
      </c>
      <c r="L28" s="12">
        <v>1</v>
      </c>
      <c r="M28" s="12">
        <v>4</v>
      </c>
      <c r="N28" s="12">
        <v>0</v>
      </c>
      <c r="P28" s="12">
        <v>20</v>
      </c>
      <c r="Q28" s="12">
        <v>8</v>
      </c>
      <c r="R28" s="12">
        <v>0</v>
      </c>
      <c r="S28" s="12">
        <v>3</v>
      </c>
      <c r="T28" s="12">
        <v>0</v>
      </c>
      <c r="V28" s="29">
        <f t="shared" si="11"/>
        <v>-1</v>
      </c>
      <c r="W28" s="29" t="str">
        <f t="shared" si="12"/>
        <v>+29</v>
      </c>
      <c r="X28" s="29">
        <f t="shared" si="13"/>
        <v>50</v>
      </c>
      <c r="Y28" s="29">
        <v>31</v>
      </c>
      <c r="Z28" s="29">
        <v>19</v>
      </c>
      <c r="AA28" s="33">
        <v>0.62</v>
      </c>
      <c r="AB28" s="12">
        <v>60</v>
      </c>
      <c r="AC28" s="12">
        <v>39</v>
      </c>
      <c r="AD28" s="25">
        <v>0.60599999999999998</v>
      </c>
      <c r="AE28" s="12">
        <v>46</v>
      </c>
      <c r="AF28" s="12">
        <v>31</v>
      </c>
      <c r="AG28" s="25">
        <v>0.59700000000000009</v>
      </c>
      <c r="AH28" s="25">
        <v>0.78700000000000003</v>
      </c>
      <c r="AI28" s="25">
        <f t="shared" si="0"/>
        <v>0.89081632653061227</v>
      </c>
      <c r="AK28" s="27">
        <f t="shared" si="1"/>
        <v>4.0816326530612242E-2</v>
      </c>
      <c r="AL28" s="27">
        <f t="shared" si="2"/>
        <v>0.15</v>
      </c>
      <c r="AM28" s="27">
        <f t="shared" si="3"/>
        <v>0.85</v>
      </c>
      <c r="AN28" s="27">
        <f t="shared" si="4"/>
        <v>0.95918367346938771</v>
      </c>
      <c r="AO28" s="13">
        <f t="shared" si="5"/>
        <v>0.25</v>
      </c>
      <c r="AP28" s="13">
        <f t="shared" si="6"/>
        <v>1</v>
      </c>
      <c r="AQ28" s="13">
        <f t="shared" si="7"/>
        <v>0.4</v>
      </c>
      <c r="AR28" s="13">
        <f t="shared" si="8"/>
        <v>0.2857142857142857</v>
      </c>
      <c r="AS28" s="23" t="str">
        <f t="shared" si="9"/>
        <v>1-2-0</v>
      </c>
      <c r="AT28" s="14" t="str">
        <f t="shared" si="10"/>
        <v>L3</v>
      </c>
    </row>
    <row r="29" spans="1:46">
      <c r="A29" s="3">
        <v>23</v>
      </c>
      <c r="B29" s="4">
        <v>44534</v>
      </c>
      <c r="C29" s="5"/>
      <c r="D29" s="5" t="s">
        <v>54</v>
      </c>
      <c r="E29" s="6">
        <v>6</v>
      </c>
      <c r="F29" s="6">
        <v>2</v>
      </c>
      <c r="G29" s="6" t="s">
        <v>21</v>
      </c>
      <c r="H29" s="6"/>
      <c r="J29" s="6">
        <v>29</v>
      </c>
      <c r="K29" s="6">
        <v>17</v>
      </c>
      <c r="L29" s="6">
        <v>0</v>
      </c>
      <c r="M29" s="6">
        <v>0</v>
      </c>
      <c r="N29" s="6">
        <v>1</v>
      </c>
      <c r="P29" s="6">
        <v>34</v>
      </c>
      <c r="Q29" s="6">
        <v>0</v>
      </c>
      <c r="R29" s="6">
        <v>1</v>
      </c>
      <c r="S29" s="6">
        <v>3</v>
      </c>
      <c r="T29" s="6">
        <v>0</v>
      </c>
      <c r="V29" s="28" t="str">
        <f t="shared" si="11"/>
        <v>+4</v>
      </c>
      <c r="W29" s="28">
        <f t="shared" si="12"/>
        <v>-5</v>
      </c>
      <c r="X29" s="28">
        <f t="shared" si="13"/>
        <v>55</v>
      </c>
      <c r="Y29" s="28">
        <v>34</v>
      </c>
      <c r="Z29" s="28">
        <v>21</v>
      </c>
      <c r="AA29" s="32">
        <v>0.61799999999999999</v>
      </c>
      <c r="AB29" s="6">
        <v>44</v>
      </c>
      <c r="AC29" s="6">
        <v>53</v>
      </c>
      <c r="AD29" s="24">
        <v>0.45400000000000001</v>
      </c>
      <c r="AE29" s="6">
        <v>33</v>
      </c>
      <c r="AF29" s="6">
        <v>42</v>
      </c>
      <c r="AG29" s="24">
        <v>0.44</v>
      </c>
      <c r="AH29" s="24">
        <v>0.371</v>
      </c>
      <c r="AI29" s="24">
        <f t="shared" si="0"/>
        <v>1.1480730223123732</v>
      </c>
      <c r="AK29" s="26">
        <f t="shared" si="1"/>
        <v>0.20689655172413793</v>
      </c>
      <c r="AL29" s="26">
        <f t="shared" si="2"/>
        <v>5.8823529411764705E-2</v>
      </c>
      <c r="AM29" s="26">
        <f t="shared" si="3"/>
        <v>0.94117647058823528</v>
      </c>
      <c r="AN29" s="26">
        <f t="shared" si="4"/>
        <v>0.7931034482758621</v>
      </c>
      <c r="AO29" s="8">
        <f t="shared" si="5"/>
        <v>0</v>
      </c>
      <c r="AP29" s="8">
        <f t="shared" si="6"/>
        <v>0.66666666666666663</v>
      </c>
      <c r="AQ29" s="8">
        <f t="shared" si="7"/>
        <v>0.3235294117647059</v>
      </c>
      <c r="AR29" s="8">
        <f t="shared" si="8"/>
        <v>0.37931034482758619</v>
      </c>
      <c r="AS29" s="22" t="str">
        <f t="shared" si="9"/>
        <v>2-1-0</v>
      </c>
      <c r="AT29" s="7" t="str">
        <f t="shared" si="10"/>
        <v>W1</v>
      </c>
    </row>
    <row r="30" spans="1:46">
      <c r="A30" s="9">
        <v>24</v>
      </c>
      <c r="B30" s="10">
        <v>44537</v>
      </c>
      <c r="C30" s="11" t="s">
        <v>22</v>
      </c>
      <c r="D30" s="11" t="s">
        <v>55</v>
      </c>
      <c r="E30" s="12">
        <v>4</v>
      </c>
      <c r="F30" s="12">
        <v>2</v>
      </c>
      <c r="G30" s="12" t="s">
        <v>21</v>
      </c>
      <c r="H30" s="12"/>
      <c r="J30" s="12">
        <v>34</v>
      </c>
      <c r="K30" s="12">
        <v>23</v>
      </c>
      <c r="L30" s="12">
        <v>2</v>
      </c>
      <c r="M30" s="12">
        <v>3</v>
      </c>
      <c r="N30" s="12">
        <v>0</v>
      </c>
      <c r="P30" s="12">
        <v>18</v>
      </c>
      <c r="Q30" s="12">
        <v>6</v>
      </c>
      <c r="R30" s="12">
        <v>1</v>
      </c>
      <c r="S30" s="12">
        <v>5</v>
      </c>
      <c r="T30" s="12">
        <v>0</v>
      </c>
      <c r="V30" s="29" t="str">
        <f t="shared" si="11"/>
        <v>+2</v>
      </c>
      <c r="W30" s="29" t="str">
        <f t="shared" si="12"/>
        <v>+16</v>
      </c>
      <c r="X30" s="29">
        <f t="shared" si="13"/>
        <v>45</v>
      </c>
      <c r="Y30" s="29">
        <v>27</v>
      </c>
      <c r="Z30" s="29">
        <v>18</v>
      </c>
      <c r="AA30" s="33">
        <v>0.6</v>
      </c>
      <c r="AB30" s="12">
        <v>52</v>
      </c>
      <c r="AC30" s="12">
        <v>30</v>
      </c>
      <c r="AD30" s="25">
        <v>0.63400000000000001</v>
      </c>
      <c r="AE30" s="12">
        <v>36</v>
      </c>
      <c r="AF30" s="12">
        <v>17</v>
      </c>
      <c r="AG30" s="25">
        <v>0.67900000000000005</v>
      </c>
      <c r="AH30" s="25">
        <v>0.52600000000000002</v>
      </c>
      <c r="AI30" s="25">
        <f t="shared" si="0"/>
        <v>1.0065359477124183</v>
      </c>
      <c r="AK30" s="27">
        <f t="shared" si="1"/>
        <v>0.11764705882352941</v>
      </c>
      <c r="AL30" s="27">
        <f t="shared" si="2"/>
        <v>0.1111111111111111</v>
      </c>
      <c r="AM30" s="27">
        <f t="shared" si="3"/>
        <v>0.88888888888888884</v>
      </c>
      <c r="AN30" s="27">
        <f t="shared" si="4"/>
        <v>0.88235294117647056</v>
      </c>
      <c r="AO30" s="13">
        <f t="shared" si="5"/>
        <v>0.66666666666666663</v>
      </c>
      <c r="AP30" s="13">
        <f t="shared" si="6"/>
        <v>0.8</v>
      </c>
      <c r="AQ30" s="13">
        <f t="shared" si="7"/>
        <v>0.72222222222222221</v>
      </c>
      <c r="AR30" s="13">
        <f t="shared" si="8"/>
        <v>0.47058823529411764</v>
      </c>
      <c r="AS30" s="23" t="str">
        <f t="shared" si="9"/>
        <v>2-0-0</v>
      </c>
      <c r="AT30" s="14" t="str">
        <f t="shared" si="10"/>
        <v>W2</v>
      </c>
    </row>
    <row r="31" spans="1:46">
      <c r="A31" s="3">
        <v>25</v>
      </c>
      <c r="B31" s="4">
        <v>44539</v>
      </c>
      <c r="C31" s="5" t="s">
        <v>22</v>
      </c>
      <c r="D31" s="5" t="s">
        <v>56</v>
      </c>
      <c r="E31" s="6">
        <v>2</v>
      </c>
      <c r="F31" s="6">
        <v>1</v>
      </c>
      <c r="G31" s="6" t="s">
        <v>21</v>
      </c>
      <c r="H31" s="6" t="s">
        <v>40</v>
      </c>
      <c r="J31" s="6">
        <v>26</v>
      </c>
      <c r="K31" s="6">
        <v>10</v>
      </c>
      <c r="L31" s="6">
        <v>0</v>
      </c>
      <c r="M31" s="6">
        <v>3</v>
      </c>
      <c r="N31" s="6">
        <v>0</v>
      </c>
      <c r="P31" s="6">
        <v>27</v>
      </c>
      <c r="Q31" s="6">
        <v>6</v>
      </c>
      <c r="R31" s="6">
        <v>0</v>
      </c>
      <c r="S31" s="6">
        <v>5</v>
      </c>
      <c r="T31" s="6">
        <v>0</v>
      </c>
      <c r="V31" s="28" t="str">
        <f t="shared" si="11"/>
        <v>+1</v>
      </c>
      <c r="W31" s="28">
        <f t="shared" si="12"/>
        <v>-1</v>
      </c>
      <c r="X31" s="28">
        <f t="shared" si="13"/>
        <v>37</v>
      </c>
      <c r="Y31" s="28">
        <v>18</v>
      </c>
      <c r="Z31" s="28">
        <v>19</v>
      </c>
      <c r="AA31" s="32">
        <v>0.48600000000000004</v>
      </c>
      <c r="AB31" s="6">
        <v>35</v>
      </c>
      <c r="AC31" s="6">
        <v>41</v>
      </c>
      <c r="AD31" s="24">
        <v>0.46100000000000002</v>
      </c>
      <c r="AE31" s="6">
        <v>26</v>
      </c>
      <c r="AF31" s="6">
        <v>31</v>
      </c>
      <c r="AG31" s="24">
        <v>0.45600000000000002</v>
      </c>
      <c r="AH31" s="24">
        <v>0.40500000000000003</v>
      </c>
      <c r="AI31" s="24">
        <f t="shared" si="0"/>
        <v>1.0398860398860399</v>
      </c>
      <c r="AK31" s="26">
        <f t="shared" si="1"/>
        <v>7.6923076923076927E-2</v>
      </c>
      <c r="AL31" s="26">
        <f t="shared" si="2"/>
        <v>3.7037037037037035E-2</v>
      </c>
      <c r="AM31" s="26">
        <f t="shared" si="3"/>
        <v>0.96296296296296291</v>
      </c>
      <c r="AN31" s="26">
        <f t="shared" si="4"/>
        <v>0.92307692307692313</v>
      </c>
      <c r="AO31" s="8">
        <f t="shared" si="5"/>
        <v>0</v>
      </c>
      <c r="AP31" s="8">
        <f t="shared" si="6"/>
        <v>1</v>
      </c>
      <c r="AQ31" s="8">
        <f t="shared" si="7"/>
        <v>0.37037037037037035</v>
      </c>
      <c r="AR31" s="8">
        <f t="shared" si="8"/>
        <v>0.34615384615384615</v>
      </c>
      <c r="AS31" s="22" t="str">
        <f t="shared" si="9"/>
        <v>2-0-0</v>
      </c>
      <c r="AT31" s="7" t="str">
        <f t="shared" si="10"/>
        <v>W3</v>
      </c>
    </row>
    <row r="32" spans="1:46">
      <c r="A32" s="9">
        <v>26</v>
      </c>
      <c r="B32" s="10">
        <v>44541</v>
      </c>
      <c r="C32" s="11" t="s">
        <v>22</v>
      </c>
      <c r="D32" s="11" t="s">
        <v>57</v>
      </c>
      <c r="E32" s="12">
        <v>3</v>
      </c>
      <c r="F32" s="12">
        <v>1</v>
      </c>
      <c r="G32" s="12" t="s">
        <v>21</v>
      </c>
      <c r="H32" s="12"/>
      <c r="J32" s="12">
        <v>31</v>
      </c>
      <c r="K32" s="12">
        <v>4</v>
      </c>
      <c r="L32" s="12">
        <v>1</v>
      </c>
      <c r="M32" s="12">
        <v>2</v>
      </c>
      <c r="N32" s="12">
        <v>0</v>
      </c>
      <c r="P32" s="12">
        <v>23</v>
      </c>
      <c r="Q32" s="12">
        <v>4</v>
      </c>
      <c r="R32" s="12">
        <v>0</v>
      </c>
      <c r="S32" s="12">
        <v>2</v>
      </c>
      <c r="T32" s="12">
        <v>0</v>
      </c>
      <c r="V32" s="29" t="str">
        <f t="shared" si="11"/>
        <v>+2</v>
      </c>
      <c r="W32" s="29" t="str">
        <f t="shared" si="12"/>
        <v>+8</v>
      </c>
      <c r="X32" s="29">
        <f t="shared" si="13"/>
        <v>54</v>
      </c>
      <c r="Y32" s="29">
        <v>27</v>
      </c>
      <c r="Z32" s="29">
        <v>27</v>
      </c>
      <c r="AA32" s="33">
        <v>0.5</v>
      </c>
      <c r="AB32" s="12">
        <v>46</v>
      </c>
      <c r="AC32" s="12">
        <v>41</v>
      </c>
      <c r="AD32" s="25">
        <v>0.52900000000000003</v>
      </c>
      <c r="AE32" s="12">
        <v>38</v>
      </c>
      <c r="AF32" s="12">
        <v>30</v>
      </c>
      <c r="AG32" s="25">
        <v>0.55900000000000005</v>
      </c>
      <c r="AH32" s="25">
        <v>0.48899999999999999</v>
      </c>
      <c r="AI32" s="25">
        <f t="shared" si="0"/>
        <v>1.0532959326788218</v>
      </c>
      <c r="AK32" s="27">
        <f t="shared" si="1"/>
        <v>9.6774193548387094E-2</v>
      </c>
      <c r="AL32" s="27">
        <f t="shared" si="2"/>
        <v>4.3478260869565216E-2</v>
      </c>
      <c r="AM32" s="27">
        <f t="shared" si="3"/>
        <v>0.95652173913043481</v>
      </c>
      <c r="AN32" s="27">
        <f t="shared" si="4"/>
        <v>0.90322580645161288</v>
      </c>
      <c r="AO32" s="13">
        <f t="shared" si="5"/>
        <v>0.5</v>
      </c>
      <c r="AP32" s="13">
        <f t="shared" si="6"/>
        <v>1</v>
      </c>
      <c r="AQ32" s="13">
        <f t="shared" si="7"/>
        <v>0.47826086956521741</v>
      </c>
      <c r="AR32" s="13">
        <f t="shared" si="8"/>
        <v>0.25806451612903225</v>
      </c>
      <c r="AS32" s="23" t="str">
        <f t="shared" si="9"/>
        <v>2-0-0</v>
      </c>
      <c r="AT32" s="14" t="str">
        <f t="shared" si="10"/>
        <v>W4</v>
      </c>
    </row>
    <row r="33" spans="1:46">
      <c r="A33" s="3">
        <v>27</v>
      </c>
      <c r="B33" s="4">
        <v>44542</v>
      </c>
      <c r="C33" s="5" t="s">
        <v>22</v>
      </c>
      <c r="D33" s="5" t="s">
        <v>58</v>
      </c>
      <c r="E33" s="6">
        <v>1</v>
      </c>
      <c r="F33" s="6">
        <v>2</v>
      </c>
      <c r="G33" s="6" t="s">
        <v>65</v>
      </c>
      <c r="H33" s="6"/>
      <c r="J33" s="6">
        <v>29</v>
      </c>
      <c r="K33" s="6">
        <v>2</v>
      </c>
      <c r="L33" s="6">
        <v>0</v>
      </c>
      <c r="M33" s="6">
        <v>1</v>
      </c>
      <c r="N33" s="6">
        <v>0</v>
      </c>
      <c r="P33" s="6">
        <v>26</v>
      </c>
      <c r="Q33" s="6">
        <v>2</v>
      </c>
      <c r="R33" s="6">
        <v>0</v>
      </c>
      <c r="S33" s="6">
        <v>1</v>
      </c>
      <c r="T33" s="6">
        <v>0</v>
      </c>
      <c r="V33" s="28">
        <f t="shared" si="11"/>
        <v>-1</v>
      </c>
      <c r="W33" s="28" t="str">
        <f t="shared" si="12"/>
        <v>+3</v>
      </c>
      <c r="X33" s="28">
        <f t="shared" si="13"/>
        <v>57</v>
      </c>
      <c r="Y33" s="28">
        <v>33</v>
      </c>
      <c r="Z33" s="28">
        <v>24</v>
      </c>
      <c r="AA33" s="32">
        <v>0.57899999999999996</v>
      </c>
      <c r="AB33" s="6">
        <v>62</v>
      </c>
      <c r="AC33" s="6">
        <v>37</v>
      </c>
      <c r="AD33" s="24">
        <v>0.626</v>
      </c>
      <c r="AE33" s="6">
        <v>39</v>
      </c>
      <c r="AF33" s="6">
        <v>28</v>
      </c>
      <c r="AG33" s="24">
        <v>0.58200000000000007</v>
      </c>
      <c r="AH33" s="24">
        <v>0.64300000000000002</v>
      </c>
      <c r="AI33" s="24">
        <f t="shared" si="0"/>
        <v>0.95755968169761274</v>
      </c>
      <c r="AK33" s="26">
        <f t="shared" si="1"/>
        <v>3.4482758620689655E-2</v>
      </c>
      <c r="AL33" s="26">
        <f t="shared" si="2"/>
        <v>7.6923076923076927E-2</v>
      </c>
      <c r="AM33" s="26">
        <f t="shared" si="3"/>
        <v>0.92307692307692313</v>
      </c>
      <c r="AN33" s="26">
        <f t="shared" si="4"/>
        <v>0.96551724137931039</v>
      </c>
      <c r="AO33" s="8">
        <f t="shared" si="5"/>
        <v>0</v>
      </c>
      <c r="AP33" s="8">
        <f t="shared" si="6"/>
        <v>1</v>
      </c>
      <c r="AQ33" s="8">
        <f t="shared" si="7"/>
        <v>0.34615384615384615</v>
      </c>
      <c r="AR33" s="8">
        <f t="shared" si="8"/>
        <v>0.7931034482758621</v>
      </c>
      <c r="AS33" s="22" t="str">
        <f t="shared" si="9"/>
        <v>1-1-0</v>
      </c>
      <c r="AT33" s="7" t="str">
        <f t="shared" si="10"/>
        <v>L1</v>
      </c>
    </row>
    <row r="34" spans="1:46">
      <c r="A34" s="9">
        <v>28</v>
      </c>
      <c r="B34" s="10">
        <v>44546</v>
      </c>
      <c r="C34" s="11"/>
      <c r="D34" s="11" t="s">
        <v>60</v>
      </c>
      <c r="E34" s="12">
        <v>5</v>
      </c>
      <c r="F34" s="12">
        <v>3</v>
      </c>
      <c r="G34" s="12" t="s">
        <v>21</v>
      </c>
      <c r="H34" s="12"/>
      <c r="J34" s="12">
        <v>33</v>
      </c>
      <c r="K34" s="12">
        <v>6</v>
      </c>
      <c r="L34" s="12">
        <v>1</v>
      </c>
      <c r="M34" s="12">
        <v>1</v>
      </c>
      <c r="N34" s="12">
        <v>0</v>
      </c>
      <c r="P34" s="12">
        <v>26</v>
      </c>
      <c r="Q34" s="12">
        <v>2</v>
      </c>
      <c r="R34" s="12">
        <v>0</v>
      </c>
      <c r="S34" s="12">
        <v>3</v>
      </c>
      <c r="T34" s="12">
        <v>0</v>
      </c>
      <c r="V34" s="29" t="str">
        <f t="shared" si="11"/>
        <v>+2</v>
      </c>
      <c r="W34" s="29" t="str">
        <f t="shared" si="12"/>
        <v>+7</v>
      </c>
      <c r="X34" s="29">
        <f t="shared" si="13"/>
        <v>51</v>
      </c>
      <c r="Y34" s="29">
        <v>28</v>
      </c>
      <c r="Z34" s="29">
        <v>23</v>
      </c>
      <c r="AA34" s="33">
        <v>0.54900000000000004</v>
      </c>
      <c r="AB34" s="12">
        <v>57</v>
      </c>
      <c r="AC34" s="12">
        <v>47</v>
      </c>
      <c r="AD34" s="25">
        <v>0.54799999999999993</v>
      </c>
      <c r="AE34" s="12">
        <v>45</v>
      </c>
      <c r="AF34" s="12">
        <v>37</v>
      </c>
      <c r="AG34" s="25">
        <v>0.54900000000000004</v>
      </c>
      <c r="AH34" s="25">
        <v>0.54500000000000004</v>
      </c>
      <c r="AI34" s="25">
        <f t="shared" si="0"/>
        <v>1.0361305361305362</v>
      </c>
      <c r="AK34" s="27">
        <f t="shared" si="1"/>
        <v>0.15151515151515152</v>
      </c>
      <c r="AL34" s="27">
        <f t="shared" si="2"/>
        <v>0.11538461538461539</v>
      </c>
      <c r="AM34" s="27">
        <f t="shared" si="3"/>
        <v>0.88461538461538458</v>
      </c>
      <c r="AN34" s="27">
        <f t="shared" si="4"/>
        <v>0.84848484848484851</v>
      </c>
      <c r="AO34" s="13">
        <f t="shared" si="5"/>
        <v>1</v>
      </c>
      <c r="AP34" s="13">
        <f t="shared" si="6"/>
        <v>1</v>
      </c>
      <c r="AQ34" s="13">
        <f t="shared" si="7"/>
        <v>0.38461538461538464</v>
      </c>
      <c r="AR34" s="13">
        <f t="shared" si="8"/>
        <v>0.36363636363636365</v>
      </c>
      <c r="AS34" s="23" t="str">
        <f t="shared" si="9"/>
        <v>1-1-1</v>
      </c>
      <c r="AT34" s="14" t="str">
        <f t="shared" si="10"/>
        <v>W1</v>
      </c>
    </row>
    <row r="35" spans="1:46">
      <c r="A35" s="3">
        <v>29</v>
      </c>
      <c r="B35" s="4">
        <v>44548</v>
      </c>
      <c r="C35" s="5"/>
      <c r="D35" s="5" t="s">
        <v>48</v>
      </c>
      <c r="E35" s="6">
        <v>5</v>
      </c>
      <c r="F35" s="6">
        <v>1</v>
      </c>
      <c r="G35" s="6" t="s">
        <v>21</v>
      </c>
      <c r="H35" s="6"/>
      <c r="J35" s="6">
        <v>33</v>
      </c>
      <c r="K35" s="6">
        <v>6</v>
      </c>
      <c r="L35" s="6">
        <v>2</v>
      </c>
      <c r="M35" s="6">
        <v>5</v>
      </c>
      <c r="N35" s="6">
        <v>0</v>
      </c>
      <c r="P35" s="6">
        <v>33</v>
      </c>
      <c r="Q35" s="6">
        <v>10</v>
      </c>
      <c r="R35" s="6">
        <v>0</v>
      </c>
      <c r="S35" s="6">
        <v>3</v>
      </c>
      <c r="T35" s="6">
        <v>0</v>
      </c>
      <c r="V35" s="28" t="str">
        <f t="shared" si="11"/>
        <v>+4</v>
      </c>
      <c r="W35" s="28">
        <f t="shared" si="12"/>
        <v>0</v>
      </c>
      <c r="X35" s="28">
        <f t="shared" si="13"/>
        <v>41</v>
      </c>
      <c r="Y35" s="28">
        <v>24</v>
      </c>
      <c r="Z35" s="28">
        <v>17</v>
      </c>
      <c r="AA35" s="32">
        <v>0.58499999999999996</v>
      </c>
      <c r="AB35" s="6">
        <v>49</v>
      </c>
      <c r="AC35" s="6">
        <v>49</v>
      </c>
      <c r="AD35" s="24">
        <v>0.5</v>
      </c>
      <c r="AE35" s="6">
        <v>41</v>
      </c>
      <c r="AF35" s="6">
        <v>42</v>
      </c>
      <c r="AG35" s="24">
        <v>0.49399999999999999</v>
      </c>
      <c r="AH35" s="24">
        <v>0.45799999999999996</v>
      </c>
      <c r="AI35" s="24">
        <f t="shared" si="0"/>
        <v>1.1212121212121213</v>
      </c>
      <c r="AK35" s="26">
        <f t="shared" si="1"/>
        <v>0.15151515151515152</v>
      </c>
      <c r="AL35" s="26">
        <f t="shared" si="2"/>
        <v>3.0303030303030304E-2</v>
      </c>
      <c r="AM35" s="26">
        <f t="shared" si="3"/>
        <v>0.96969696969696972</v>
      </c>
      <c r="AN35" s="26">
        <f t="shared" si="4"/>
        <v>0.84848484848484851</v>
      </c>
      <c r="AO35" s="8">
        <f t="shared" si="5"/>
        <v>0.4</v>
      </c>
      <c r="AP35" s="8">
        <f t="shared" si="6"/>
        <v>1</v>
      </c>
      <c r="AQ35" s="8">
        <f t="shared" si="7"/>
        <v>0.21212121212121213</v>
      </c>
      <c r="AR35" s="8">
        <f t="shared" si="8"/>
        <v>0.24242424242424243</v>
      </c>
      <c r="AS35" s="22" t="str">
        <f t="shared" si="9"/>
        <v>2-0-0</v>
      </c>
      <c r="AT35" s="7" t="str">
        <f t="shared" si="10"/>
        <v>W2</v>
      </c>
    </row>
    <row r="36" spans="1:46">
      <c r="A36" s="9">
        <v>30</v>
      </c>
      <c r="B36" s="10">
        <v>44560</v>
      </c>
      <c r="C36" s="11"/>
      <c r="D36" s="11" t="s">
        <v>24</v>
      </c>
      <c r="E36" s="12">
        <v>4</v>
      </c>
      <c r="F36" s="12">
        <v>0</v>
      </c>
      <c r="G36" s="12" t="s">
        <v>21</v>
      </c>
      <c r="H36" s="12"/>
      <c r="J36" s="12">
        <v>38</v>
      </c>
      <c r="K36" s="12">
        <v>10</v>
      </c>
      <c r="L36" s="12">
        <v>3</v>
      </c>
      <c r="M36" s="12">
        <v>5</v>
      </c>
      <c r="N36" s="12">
        <v>1</v>
      </c>
      <c r="P36" s="12">
        <v>26</v>
      </c>
      <c r="Q36" s="12">
        <v>10</v>
      </c>
      <c r="R36" s="12">
        <v>0</v>
      </c>
      <c r="S36" s="12">
        <v>5</v>
      </c>
      <c r="T36" s="12">
        <v>0</v>
      </c>
      <c r="V36" s="29" t="str">
        <f t="shared" si="11"/>
        <v>+4</v>
      </c>
      <c r="W36" s="29" t="str">
        <f t="shared" si="12"/>
        <v>+12</v>
      </c>
      <c r="X36" s="29">
        <f t="shared" si="13"/>
        <v>43</v>
      </c>
      <c r="Y36" s="29">
        <v>28</v>
      </c>
      <c r="Z36" s="29">
        <v>15</v>
      </c>
      <c r="AA36" s="33">
        <v>0.65099999999999991</v>
      </c>
      <c r="AB36" s="12">
        <v>44</v>
      </c>
      <c r="AC36" s="12">
        <v>29</v>
      </c>
      <c r="AD36" s="25">
        <v>0.60299999999999998</v>
      </c>
      <c r="AE36" s="12">
        <v>34</v>
      </c>
      <c r="AF36" s="12">
        <v>21</v>
      </c>
      <c r="AG36" s="25">
        <v>0.61799999999999999</v>
      </c>
      <c r="AH36" s="25">
        <v>0.66500000000000004</v>
      </c>
      <c r="AI36" s="25">
        <f t="shared" si="0"/>
        <v>1.1052631578947367</v>
      </c>
      <c r="AK36" s="27">
        <f t="shared" si="1"/>
        <v>0.10526315789473684</v>
      </c>
      <c r="AL36" s="27">
        <f t="shared" si="2"/>
        <v>0</v>
      </c>
      <c r="AM36" s="27">
        <f t="shared" si="3"/>
        <v>1</v>
      </c>
      <c r="AN36" s="27">
        <f t="shared" si="4"/>
        <v>0.89473684210526316</v>
      </c>
      <c r="AO36" s="13">
        <f t="shared" si="5"/>
        <v>0.6</v>
      </c>
      <c r="AP36" s="13">
        <f t="shared" si="6"/>
        <v>1</v>
      </c>
      <c r="AQ36" s="13">
        <f t="shared" si="7"/>
        <v>0.30769230769230771</v>
      </c>
      <c r="AR36" s="13">
        <f t="shared" si="8"/>
        <v>0.26315789473684209</v>
      </c>
      <c r="AS36" s="23" t="str">
        <f t="shared" si="9"/>
        <v>3-0-0</v>
      </c>
      <c r="AT36" s="14" t="str">
        <f t="shared" si="10"/>
        <v>W3</v>
      </c>
    </row>
    <row r="37" spans="1:46">
      <c r="A37" s="3">
        <v>31</v>
      </c>
      <c r="B37" s="4">
        <v>44562</v>
      </c>
      <c r="C37" s="5" t="s">
        <v>22</v>
      </c>
      <c r="D37" s="5" t="s">
        <v>25</v>
      </c>
      <c r="E37" s="6">
        <v>7</v>
      </c>
      <c r="F37" s="6">
        <v>4</v>
      </c>
      <c r="G37" s="6" t="s">
        <v>21</v>
      </c>
      <c r="H37" s="6"/>
      <c r="J37" s="6">
        <v>49</v>
      </c>
      <c r="K37" s="6">
        <v>6</v>
      </c>
      <c r="L37" s="6">
        <v>0</v>
      </c>
      <c r="M37" s="6">
        <v>3</v>
      </c>
      <c r="N37" s="6">
        <v>0</v>
      </c>
      <c r="P37" s="6">
        <v>18</v>
      </c>
      <c r="Q37" s="6">
        <v>6</v>
      </c>
      <c r="R37" s="6">
        <v>0</v>
      </c>
      <c r="S37" s="6">
        <v>3</v>
      </c>
      <c r="T37" s="6">
        <v>1</v>
      </c>
      <c r="V37" s="28" t="str">
        <f t="shared" si="11"/>
        <v>+3</v>
      </c>
      <c r="W37" s="28" t="str">
        <f t="shared" si="12"/>
        <v>+31</v>
      </c>
      <c r="X37" s="28">
        <f t="shared" si="13"/>
        <v>52</v>
      </c>
      <c r="Y37" s="28">
        <v>32</v>
      </c>
      <c r="Z37" s="28">
        <v>20</v>
      </c>
      <c r="AA37" s="32">
        <v>0.61499999999999999</v>
      </c>
      <c r="AB37" s="6">
        <v>78</v>
      </c>
      <c r="AC37" s="6">
        <v>27</v>
      </c>
      <c r="AD37" s="24">
        <v>0.74299999999999999</v>
      </c>
      <c r="AE37" s="6">
        <v>64</v>
      </c>
      <c r="AF37" s="6">
        <v>20</v>
      </c>
      <c r="AG37" s="24">
        <v>0.76200000000000001</v>
      </c>
      <c r="AH37" s="24">
        <v>0.73</v>
      </c>
      <c r="AI37" s="24">
        <f t="shared" si="0"/>
        <v>0.92063492063492069</v>
      </c>
      <c r="AK37" s="26">
        <f t="shared" si="1"/>
        <v>0.14285714285714285</v>
      </c>
      <c r="AL37" s="26">
        <f t="shared" si="2"/>
        <v>0.22222222222222221</v>
      </c>
      <c r="AM37" s="26">
        <f t="shared" si="3"/>
        <v>0.77777777777777779</v>
      </c>
      <c r="AN37" s="26">
        <f t="shared" si="4"/>
        <v>0.8571428571428571</v>
      </c>
      <c r="AO37" s="8">
        <f t="shared" si="5"/>
        <v>0</v>
      </c>
      <c r="AP37" s="8">
        <f t="shared" si="6"/>
        <v>1</v>
      </c>
      <c r="AQ37" s="8">
        <f t="shared" si="7"/>
        <v>0.3888888888888889</v>
      </c>
      <c r="AR37" s="8">
        <f t="shared" si="8"/>
        <v>0.2857142857142857</v>
      </c>
      <c r="AS37" s="22" t="str">
        <f t="shared" si="9"/>
        <v>3-1-0</v>
      </c>
      <c r="AT37" s="7" t="str">
        <f t="shared" si="10"/>
        <v>W4</v>
      </c>
    </row>
    <row r="38" spans="1:46">
      <c r="A38" s="9">
        <v>32</v>
      </c>
      <c r="B38" s="10">
        <v>44568</v>
      </c>
      <c r="C38" s="11"/>
      <c r="D38" s="11" t="s">
        <v>56</v>
      </c>
      <c r="E38" s="12">
        <v>6</v>
      </c>
      <c r="F38" s="12">
        <v>3</v>
      </c>
      <c r="G38" s="12" t="s">
        <v>21</v>
      </c>
      <c r="H38" s="12"/>
      <c r="J38" s="12">
        <v>37</v>
      </c>
      <c r="K38" s="12">
        <v>10</v>
      </c>
      <c r="L38" s="12">
        <v>1</v>
      </c>
      <c r="M38" s="12">
        <v>3</v>
      </c>
      <c r="N38" s="12">
        <v>0</v>
      </c>
      <c r="P38" s="12">
        <v>39</v>
      </c>
      <c r="Q38" s="12">
        <v>8</v>
      </c>
      <c r="R38" s="12">
        <v>0</v>
      </c>
      <c r="S38" s="12">
        <v>4</v>
      </c>
      <c r="T38" s="12">
        <v>0</v>
      </c>
      <c r="V38" s="29" t="str">
        <f t="shared" si="11"/>
        <v>+3</v>
      </c>
      <c r="W38" s="29">
        <f t="shared" si="12"/>
        <v>-2</v>
      </c>
      <c r="X38" s="29">
        <f t="shared" si="13"/>
        <v>50</v>
      </c>
      <c r="Y38" s="29">
        <v>31</v>
      </c>
      <c r="Z38" s="29">
        <v>19</v>
      </c>
      <c r="AA38" s="33">
        <v>0.62</v>
      </c>
      <c r="AB38" s="12">
        <v>49</v>
      </c>
      <c r="AC38" s="12">
        <v>50</v>
      </c>
      <c r="AD38" s="25">
        <v>0.495</v>
      </c>
      <c r="AE38" s="12">
        <v>42</v>
      </c>
      <c r="AF38" s="12">
        <v>39</v>
      </c>
      <c r="AG38" s="25">
        <v>0.51900000000000002</v>
      </c>
      <c r="AH38" s="25">
        <v>0.53</v>
      </c>
      <c r="AI38" s="25">
        <f t="shared" si="0"/>
        <v>1.0852390852390852</v>
      </c>
      <c r="AK38" s="27">
        <f t="shared" si="1"/>
        <v>0.16216216216216217</v>
      </c>
      <c r="AL38" s="27">
        <f t="shared" si="2"/>
        <v>7.6923076923076927E-2</v>
      </c>
      <c r="AM38" s="27">
        <f t="shared" si="3"/>
        <v>0.92307692307692313</v>
      </c>
      <c r="AN38" s="27">
        <f t="shared" si="4"/>
        <v>0.83783783783783783</v>
      </c>
      <c r="AO38" s="13">
        <f t="shared" si="5"/>
        <v>0.33333333333333331</v>
      </c>
      <c r="AP38" s="13">
        <f t="shared" si="6"/>
        <v>1</v>
      </c>
      <c r="AQ38" s="13">
        <f t="shared" si="7"/>
        <v>0.28205128205128205</v>
      </c>
      <c r="AR38" s="13">
        <f t="shared" si="8"/>
        <v>0.1891891891891892</v>
      </c>
      <c r="AS38" s="23" t="str">
        <f t="shared" si="9"/>
        <v>2-0-0</v>
      </c>
      <c r="AT38" s="14" t="str">
        <f t="shared" si="10"/>
        <v>W5</v>
      </c>
    </row>
    <row r="39" spans="1:46">
      <c r="A39" s="3">
        <v>33</v>
      </c>
      <c r="B39" s="4">
        <v>44569</v>
      </c>
      <c r="C39" s="5"/>
      <c r="D39" s="5" t="s">
        <v>42</v>
      </c>
      <c r="E39" s="6">
        <v>3</v>
      </c>
      <c r="F39" s="6">
        <v>4</v>
      </c>
      <c r="G39" s="6" t="s">
        <v>65</v>
      </c>
      <c r="H39" s="6" t="s">
        <v>40</v>
      </c>
      <c r="J39" s="6">
        <v>27</v>
      </c>
      <c r="K39" s="6">
        <v>4</v>
      </c>
      <c r="L39" s="6">
        <v>1</v>
      </c>
      <c r="M39" s="6">
        <v>4</v>
      </c>
      <c r="N39" s="6">
        <v>0</v>
      </c>
      <c r="P39" s="6">
        <v>36</v>
      </c>
      <c r="Q39" s="6">
        <v>8</v>
      </c>
      <c r="R39" s="6">
        <v>0</v>
      </c>
      <c r="S39" s="6">
        <v>2</v>
      </c>
      <c r="T39" s="6">
        <v>0</v>
      </c>
      <c r="V39" s="28">
        <f t="shared" si="11"/>
        <v>-1</v>
      </c>
      <c r="W39" s="28">
        <f t="shared" si="12"/>
        <v>-9</v>
      </c>
      <c r="X39" s="28">
        <f t="shared" si="13"/>
        <v>60</v>
      </c>
      <c r="Y39" s="28">
        <v>29</v>
      </c>
      <c r="Z39" s="28">
        <v>31</v>
      </c>
      <c r="AA39" s="32">
        <v>0.48299999999999998</v>
      </c>
      <c r="AB39" s="6">
        <v>47</v>
      </c>
      <c r="AC39" s="6">
        <v>58</v>
      </c>
      <c r="AD39" s="24">
        <v>0.44799999999999995</v>
      </c>
      <c r="AE39" s="6">
        <v>35</v>
      </c>
      <c r="AF39" s="6">
        <v>48</v>
      </c>
      <c r="AG39" s="24">
        <v>0.42200000000000004</v>
      </c>
      <c r="AH39" s="24">
        <v>0.46100000000000002</v>
      </c>
      <c r="AI39" s="24">
        <f t="shared" ref="AI39:AI70" si="14">((E39/J39)+((P39-F39)/P39))</f>
        <v>1</v>
      </c>
      <c r="AK39" s="26">
        <f t="shared" ref="AK39:AK70" si="15">IFERROR(E39/J39,0)</f>
        <v>0.1111111111111111</v>
      </c>
      <c r="AL39" s="26">
        <f t="shared" ref="AL39:AL70" si="16">IFERROR(F39/P39,0)</f>
        <v>0.1111111111111111</v>
      </c>
      <c r="AM39" s="26">
        <f t="shared" ref="AM39:AM70" si="17">IFERROR(((P39-F39)/P39),0)</f>
        <v>0.88888888888888884</v>
      </c>
      <c r="AN39" s="26">
        <f t="shared" ref="AN39:AN70" si="18">IFERROR(((J39-E39)/J39),0)</f>
        <v>0.88888888888888884</v>
      </c>
      <c r="AO39" s="8">
        <f t="shared" ref="AO39:AO70" si="19">IFERROR(L39/M39,0)</f>
        <v>0.25</v>
      </c>
      <c r="AP39" s="8">
        <f t="shared" ref="AP39:AP70" si="20">IFERROR(((S39-R39)/S39),0)</f>
        <v>1</v>
      </c>
      <c r="AQ39" s="8">
        <f t="shared" ref="AQ39:AQ70" si="21">IFERROR(((AC39-AF39)/P39),0)</f>
        <v>0.27777777777777779</v>
      </c>
      <c r="AR39" s="8">
        <f t="shared" ref="AR39:AR70" si="22">IFERROR(((AB39-AE39)/J39),0)</f>
        <v>0.44444444444444442</v>
      </c>
      <c r="AS39" s="22" t="str">
        <f t="shared" ref="AS39:AS70" si="23">(COUNTIFS($D$7:$D$88,D39,$G$7:$G$88,"W"))&amp;"-"&amp;(COUNTIFS($D$7:$D$88,D39,$G$7:$G$88,"L",$H$7:$H$88,""))&amp;"-"&amp;(COUNTIFS($D$7:$D$88,D39,$G$7:$G$88,"L",$H$7:$H$88,"OT"))</f>
        <v>0-1-2</v>
      </c>
      <c r="AT39" s="7" t="str">
        <f t="shared" ref="AT39:AT70" si="24">IF(A39=1,G39&amp;"1",IF(G39=G38,IF(LEN(AT38)=2,G39&amp;(RIGHT(AT38,1)+1),G39&amp;(RIGHT(AT38,2)+1)),G39&amp;"1"))</f>
        <v>L1</v>
      </c>
    </row>
    <row r="40" spans="1:46">
      <c r="A40" s="9">
        <v>34</v>
      </c>
      <c r="B40" s="10">
        <v>44574</v>
      </c>
      <c r="C40" s="11"/>
      <c r="D40" s="11" t="s">
        <v>25</v>
      </c>
      <c r="E40" s="12">
        <v>0</v>
      </c>
      <c r="F40" s="12">
        <v>6</v>
      </c>
      <c r="G40" s="12" t="s">
        <v>65</v>
      </c>
      <c r="H40" s="12"/>
      <c r="J40" s="12">
        <v>31</v>
      </c>
      <c r="K40" s="12">
        <v>16</v>
      </c>
      <c r="L40" s="12">
        <v>0</v>
      </c>
      <c r="M40" s="12">
        <v>1</v>
      </c>
      <c r="N40" s="12">
        <v>0</v>
      </c>
      <c r="P40" s="12">
        <v>35</v>
      </c>
      <c r="Q40" s="12">
        <v>6</v>
      </c>
      <c r="R40" s="12">
        <v>0</v>
      </c>
      <c r="S40" s="12">
        <v>1</v>
      </c>
      <c r="T40" s="12">
        <v>0</v>
      </c>
      <c r="V40" s="29">
        <f t="shared" si="11"/>
        <v>-6</v>
      </c>
      <c r="W40" s="29">
        <f t="shared" si="12"/>
        <v>-4</v>
      </c>
      <c r="X40" s="29">
        <f t="shared" si="13"/>
        <v>42</v>
      </c>
      <c r="Y40" s="29">
        <v>24</v>
      </c>
      <c r="Z40" s="29">
        <v>18</v>
      </c>
      <c r="AA40" s="33">
        <v>0.57100000000000006</v>
      </c>
      <c r="AB40" s="12">
        <v>55</v>
      </c>
      <c r="AC40" s="12">
        <v>56</v>
      </c>
      <c r="AD40" s="25">
        <v>0.495</v>
      </c>
      <c r="AE40" s="12">
        <v>45</v>
      </c>
      <c r="AF40" s="12">
        <v>45</v>
      </c>
      <c r="AG40" s="25">
        <v>0.5</v>
      </c>
      <c r="AH40" s="25">
        <v>0.60799999999999998</v>
      </c>
      <c r="AI40" s="25">
        <f t="shared" si="14"/>
        <v>0.82857142857142863</v>
      </c>
      <c r="AK40" s="27">
        <f t="shared" si="15"/>
        <v>0</v>
      </c>
      <c r="AL40" s="27">
        <f t="shared" si="16"/>
        <v>0.17142857142857143</v>
      </c>
      <c r="AM40" s="27">
        <f t="shared" si="17"/>
        <v>0.82857142857142863</v>
      </c>
      <c r="AN40" s="27">
        <f t="shared" si="18"/>
        <v>1</v>
      </c>
      <c r="AO40" s="13">
        <f t="shared" si="19"/>
        <v>0</v>
      </c>
      <c r="AP40" s="13">
        <f t="shared" si="20"/>
        <v>1</v>
      </c>
      <c r="AQ40" s="13">
        <f t="shared" si="21"/>
        <v>0.31428571428571428</v>
      </c>
      <c r="AR40" s="13">
        <f t="shared" si="22"/>
        <v>0.32258064516129031</v>
      </c>
      <c r="AS40" s="23" t="str">
        <f t="shared" si="23"/>
        <v>3-1-0</v>
      </c>
      <c r="AT40" s="14" t="str">
        <f t="shared" si="24"/>
        <v>L2</v>
      </c>
    </row>
    <row r="41" spans="1:46">
      <c r="A41" s="3">
        <v>35</v>
      </c>
      <c r="B41" s="4">
        <v>44576</v>
      </c>
      <c r="C41" s="5"/>
      <c r="D41" s="5" t="s">
        <v>58</v>
      </c>
      <c r="E41" s="6">
        <v>4</v>
      </c>
      <c r="F41" s="6">
        <v>1</v>
      </c>
      <c r="G41" s="6" t="s">
        <v>21</v>
      </c>
      <c r="H41" s="6"/>
      <c r="J41" s="6">
        <v>33</v>
      </c>
      <c r="K41" s="6">
        <v>12</v>
      </c>
      <c r="L41" s="6">
        <v>1</v>
      </c>
      <c r="M41" s="6">
        <v>2</v>
      </c>
      <c r="N41" s="6">
        <v>0</v>
      </c>
      <c r="P41" s="6">
        <v>31</v>
      </c>
      <c r="Q41" s="6">
        <v>6</v>
      </c>
      <c r="R41" s="6">
        <v>0</v>
      </c>
      <c r="S41" s="6">
        <v>5</v>
      </c>
      <c r="T41" s="6">
        <v>0</v>
      </c>
      <c r="V41" s="28" t="str">
        <f t="shared" si="11"/>
        <v>+3</v>
      </c>
      <c r="W41" s="28" t="str">
        <f t="shared" si="12"/>
        <v>+2</v>
      </c>
      <c r="X41" s="28">
        <f t="shared" si="13"/>
        <v>55</v>
      </c>
      <c r="Y41" s="28">
        <v>21</v>
      </c>
      <c r="Z41" s="28">
        <v>34</v>
      </c>
      <c r="AA41" s="32">
        <v>0.38200000000000006</v>
      </c>
      <c r="AB41" s="6">
        <v>54</v>
      </c>
      <c r="AC41" s="6">
        <v>42</v>
      </c>
      <c r="AD41" s="24">
        <v>0.56299999999999994</v>
      </c>
      <c r="AE41" s="6">
        <v>38</v>
      </c>
      <c r="AF41" s="6">
        <v>36</v>
      </c>
      <c r="AG41" s="24">
        <v>0.51400000000000001</v>
      </c>
      <c r="AH41" s="24">
        <v>0.72900000000000009</v>
      </c>
      <c r="AI41" s="24">
        <f t="shared" si="14"/>
        <v>1.0889540566959921</v>
      </c>
      <c r="AK41" s="26">
        <f t="shared" si="15"/>
        <v>0.12121212121212122</v>
      </c>
      <c r="AL41" s="26">
        <f t="shared" si="16"/>
        <v>3.2258064516129031E-2</v>
      </c>
      <c r="AM41" s="26">
        <f t="shared" si="17"/>
        <v>0.967741935483871</v>
      </c>
      <c r="AN41" s="26">
        <f t="shared" si="18"/>
        <v>0.87878787878787878</v>
      </c>
      <c r="AO41" s="8">
        <f t="shared" si="19"/>
        <v>0.5</v>
      </c>
      <c r="AP41" s="8">
        <f t="shared" si="20"/>
        <v>1</v>
      </c>
      <c r="AQ41" s="8">
        <f t="shared" si="21"/>
        <v>0.19354838709677419</v>
      </c>
      <c r="AR41" s="8">
        <f t="shared" si="22"/>
        <v>0.48484848484848486</v>
      </c>
      <c r="AS41" s="22" t="str">
        <f t="shared" si="23"/>
        <v>1-1-0</v>
      </c>
      <c r="AT41" s="7" t="str">
        <f t="shared" si="24"/>
        <v>W1</v>
      </c>
    </row>
    <row r="42" spans="1:46">
      <c r="A42" s="9">
        <v>36</v>
      </c>
      <c r="B42" s="10">
        <v>44579</v>
      </c>
      <c r="C42" s="11" t="s">
        <v>22</v>
      </c>
      <c r="D42" s="11" t="s">
        <v>27</v>
      </c>
      <c r="E42" s="12">
        <v>7</v>
      </c>
      <c r="F42" s="12">
        <v>1</v>
      </c>
      <c r="G42" s="12" t="s">
        <v>21</v>
      </c>
      <c r="H42" s="12"/>
      <c r="J42" s="12">
        <v>34</v>
      </c>
      <c r="K42" s="12">
        <v>10</v>
      </c>
      <c r="L42" s="12">
        <v>2</v>
      </c>
      <c r="M42" s="12">
        <v>3</v>
      </c>
      <c r="N42" s="12">
        <v>0</v>
      </c>
      <c r="P42" s="12">
        <v>32</v>
      </c>
      <c r="Q42" s="12">
        <v>6</v>
      </c>
      <c r="R42" s="12">
        <v>1</v>
      </c>
      <c r="S42" s="12">
        <v>5</v>
      </c>
      <c r="T42" s="12">
        <v>0</v>
      </c>
      <c r="V42" s="29" t="str">
        <f t="shared" si="11"/>
        <v>+6</v>
      </c>
      <c r="W42" s="29" t="str">
        <f t="shared" si="12"/>
        <v>+2</v>
      </c>
      <c r="X42" s="29">
        <f t="shared" si="13"/>
        <v>54</v>
      </c>
      <c r="Y42" s="29">
        <v>24</v>
      </c>
      <c r="Z42" s="29">
        <v>30</v>
      </c>
      <c r="AA42" s="33">
        <v>0.44400000000000001</v>
      </c>
      <c r="AB42" s="12">
        <v>43</v>
      </c>
      <c r="AC42" s="12">
        <v>44</v>
      </c>
      <c r="AD42" s="25">
        <v>0.49399999999999999</v>
      </c>
      <c r="AE42" s="12">
        <v>37</v>
      </c>
      <c r="AF42" s="12">
        <v>34</v>
      </c>
      <c r="AG42" s="25">
        <v>0.52100000000000002</v>
      </c>
      <c r="AH42" s="25">
        <v>0.44500000000000001</v>
      </c>
      <c r="AI42" s="25">
        <f t="shared" si="14"/>
        <v>1.1746323529411764</v>
      </c>
      <c r="AK42" s="27">
        <f t="shared" si="15"/>
        <v>0.20588235294117646</v>
      </c>
      <c r="AL42" s="27">
        <f t="shared" si="16"/>
        <v>3.125E-2</v>
      </c>
      <c r="AM42" s="27">
        <f t="shared" si="17"/>
        <v>0.96875</v>
      </c>
      <c r="AN42" s="27">
        <f t="shared" si="18"/>
        <v>0.79411764705882348</v>
      </c>
      <c r="AO42" s="13">
        <f t="shared" si="19"/>
        <v>0.66666666666666663</v>
      </c>
      <c r="AP42" s="13">
        <f t="shared" si="20"/>
        <v>0.8</v>
      </c>
      <c r="AQ42" s="13">
        <f t="shared" si="21"/>
        <v>0.3125</v>
      </c>
      <c r="AR42" s="13">
        <f t="shared" si="22"/>
        <v>0.17647058823529413</v>
      </c>
      <c r="AS42" s="23" t="str">
        <f t="shared" si="23"/>
        <v>3-0-0</v>
      </c>
      <c r="AT42" s="14" t="str">
        <f t="shared" si="24"/>
        <v>W2</v>
      </c>
    </row>
    <row r="43" spans="1:46">
      <c r="A43" s="3">
        <v>37</v>
      </c>
      <c r="B43" s="4">
        <v>44582</v>
      </c>
      <c r="C43" s="5"/>
      <c r="D43" s="5" t="s">
        <v>61</v>
      </c>
      <c r="E43" s="6">
        <v>6</v>
      </c>
      <c r="F43" s="6">
        <v>3</v>
      </c>
      <c r="G43" s="6" t="s">
        <v>21</v>
      </c>
      <c r="H43" s="6"/>
      <c r="J43" s="6">
        <v>35</v>
      </c>
      <c r="K43" s="6">
        <v>8</v>
      </c>
      <c r="L43" s="6">
        <v>2</v>
      </c>
      <c r="M43" s="6">
        <v>2</v>
      </c>
      <c r="N43" s="6">
        <v>0</v>
      </c>
      <c r="P43" s="6">
        <v>23</v>
      </c>
      <c r="Q43" s="6">
        <v>6</v>
      </c>
      <c r="R43" s="6">
        <v>2</v>
      </c>
      <c r="S43" s="6">
        <v>3</v>
      </c>
      <c r="T43" s="6">
        <v>0</v>
      </c>
      <c r="V43" s="28" t="str">
        <f t="shared" si="11"/>
        <v>+3</v>
      </c>
      <c r="W43" s="28" t="str">
        <f t="shared" si="12"/>
        <v>+12</v>
      </c>
      <c r="X43" s="28">
        <f t="shared" si="13"/>
        <v>52</v>
      </c>
      <c r="Y43" s="28">
        <v>28</v>
      </c>
      <c r="Z43" s="28">
        <v>24</v>
      </c>
      <c r="AA43" s="32">
        <v>0.53800000000000003</v>
      </c>
      <c r="AB43" s="6">
        <v>63</v>
      </c>
      <c r="AC43" s="6">
        <v>47</v>
      </c>
      <c r="AD43" s="24">
        <v>0.57299999999999995</v>
      </c>
      <c r="AE43" s="6">
        <v>49</v>
      </c>
      <c r="AF43" s="6">
        <v>33</v>
      </c>
      <c r="AG43" s="24">
        <v>0.59799999999999998</v>
      </c>
      <c r="AH43" s="24">
        <v>0.6070000000000001</v>
      </c>
      <c r="AI43" s="24">
        <f t="shared" si="14"/>
        <v>1.0409937888198757</v>
      </c>
      <c r="AK43" s="26">
        <f t="shared" si="15"/>
        <v>0.17142857142857143</v>
      </c>
      <c r="AL43" s="26">
        <f t="shared" si="16"/>
        <v>0.13043478260869565</v>
      </c>
      <c r="AM43" s="26">
        <f t="shared" si="17"/>
        <v>0.86956521739130432</v>
      </c>
      <c r="AN43" s="26">
        <f t="shared" si="18"/>
        <v>0.82857142857142863</v>
      </c>
      <c r="AO43" s="8">
        <f t="shared" si="19"/>
        <v>1</v>
      </c>
      <c r="AP43" s="8">
        <f t="shared" si="20"/>
        <v>0.33333333333333331</v>
      </c>
      <c r="AQ43" s="8">
        <f t="shared" si="21"/>
        <v>0.60869565217391308</v>
      </c>
      <c r="AR43" s="8">
        <f t="shared" si="22"/>
        <v>0.4</v>
      </c>
      <c r="AS43" s="22" t="str">
        <f t="shared" si="23"/>
        <v>3-1-0</v>
      </c>
      <c r="AT43" s="7" t="str">
        <f t="shared" si="24"/>
        <v>W3</v>
      </c>
    </row>
    <row r="44" spans="1:46">
      <c r="A44" s="9">
        <v>38</v>
      </c>
      <c r="B44" s="10">
        <v>44583</v>
      </c>
      <c r="C44" s="11" t="s">
        <v>22</v>
      </c>
      <c r="D44" s="11" t="s">
        <v>62</v>
      </c>
      <c r="E44" s="12">
        <v>4</v>
      </c>
      <c r="F44" s="12">
        <v>7</v>
      </c>
      <c r="G44" s="12" t="s">
        <v>65</v>
      </c>
      <c r="H44" s="12"/>
      <c r="J44" s="12">
        <v>32</v>
      </c>
      <c r="K44" s="12">
        <v>6</v>
      </c>
      <c r="L44" s="12">
        <v>0</v>
      </c>
      <c r="M44" s="12">
        <v>1</v>
      </c>
      <c r="N44" s="12">
        <v>0</v>
      </c>
      <c r="P44" s="12">
        <v>38</v>
      </c>
      <c r="Q44" s="12">
        <v>2</v>
      </c>
      <c r="R44" s="12">
        <v>1</v>
      </c>
      <c r="S44" s="12">
        <v>3</v>
      </c>
      <c r="T44" s="12">
        <v>0</v>
      </c>
      <c r="V44" s="29">
        <f t="shared" si="11"/>
        <v>-3</v>
      </c>
      <c r="W44" s="29">
        <f t="shared" si="12"/>
        <v>-6</v>
      </c>
      <c r="X44" s="29">
        <f t="shared" si="13"/>
        <v>58</v>
      </c>
      <c r="Y44" s="29">
        <v>36</v>
      </c>
      <c r="Z44" s="29">
        <v>22</v>
      </c>
      <c r="AA44" s="33">
        <v>0.621</v>
      </c>
      <c r="AB44" s="12">
        <v>53</v>
      </c>
      <c r="AC44" s="12">
        <v>57</v>
      </c>
      <c r="AD44" s="25">
        <v>0.48200000000000004</v>
      </c>
      <c r="AE44" s="12">
        <v>38</v>
      </c>
      <c r="AF44" s="12">
        <v>45</v>
      </c>
      <c r="AG44" s="25">
        <v>0.45799999999999996</v>
      </c>
      <c r="AH44" s="25">
        <v>0.51400000000000001</v>
      </c>
      <c r="AI44" s="25">
        <f t="shared" si="14"/>
        <v>0.94078947368421051</v>
      </c>
      <c r="AK44" s="27">
        <f t="shared" si="15"/>
        <v>0.125</v>
      </c>
      <c r="AL44" s="27">
        <f t="shared" si="16"/>
        <v>0.18421052631578946</v>
      </c>
      <c r="AM44" s="27">
        <f t="shared" si="17"/>
        <v>0.81578947368421051</v>
      </c>
      <c r="AN44" s="27">
        <f t="shared" si="18"/>
        <v>0.875</v>
      </c>
      <c r="AO44" s="13">
        <f t="shared" si="19"/>
        <v>0</v>
      </c>
      <c r="AP44" s="13">
        <f t="shared" si="20"/>
        <v>0.66666666666666663</v>
      </c>
      <c r="AQ44" s="13">
        <f t="shared" si="21"/>
        <v>0.31578947368421051</v>
      </c>
      <c r="AR44" s="13">
        <f t="shared" si="22"/>
        <v>0.46875</v>
      </c>
      <c r="AS44" s="23" t="str">
        <f t="shared" si="23"/>
        <v>3-1-0</v>
      </c>
      <c r="AT44" s="14" t="str">
        <f t="shared" si="24"/>
        <v>L1</v>
      </c>
    </row>
    <row r="45" spans="1:46">
      <c r="A45" s="3">
        <v>39</v>
      </c>
      <c r="B45" s="4">
        <v>44586</v>
      </c>
      <c r="C45" s="5"/>
      <c r="D45" s="5" t="s">
        <v>46</v>
      </c>
      <c r="E45" s="6">
        <v>4</v>
      </c>
      <c r="F45" s="6">
        <v>3</v>
      </c>
      <c r="G45" s="6" t="s">
        <v>21</v>
      </c>
      <c r="H45" s="6" t="s">
        <v>40</v>
      </c>
      <c r="J45" s="6">
        <v>30</v>
      </c>
      <c r="K45" s="6">
        <v>8</v>
      </c>
      <c r="L45" s="6">
        <v>1</v>
      </c>
      <c r="M45" s="6">
        <v>5</v>
      </c>
      <c r="N45" s="6">
        <v>0</v>
      </c>
      <c r="P45" s="6">
        <v>29</v>
      </c>
      <c r="Q45" s="6">
        <v>10</v>
      </c>
      <c r="R45" s="6">
        <v>0</v>
      </c>
      <c r="S45" s="6">
        <v>3</v>
      </c>
      <c r="T45" s="6">
        <v>0</v>
      </c>
      <c r="V45" s="28" t="str">
        <f t="shared" si="11"/>
        <v>+1</v>
      </c>
      <c r="W45" s="28" t="str">
        <f t="shared" si="12"/>
        <v>+1</v>
      </c>
      <c r="X45" s="28">
        <f t="shared" si="13"/>
        <v>49</v>
      </c>
      <c r="Y45" s="28">
        <v>27</v>
      </c>
      <c r="Z45" s="28">
        <v>22</v>
      </c>
      <c r="AA45" s="32">
        <v>0.55100000000000005</v>
      </c>
      <c r="AB45" s="6">
        <v>60</v>
      </c>
      <c r="AC45" s="6">
        <v>40</v>
      </c>
      <c r="AD45" s="24">
        <v>0.6</v>
      </c>
      <c r="AE45" s="6">
        <v>42</v>
      </c>
      <c r="AF45" s="6">
        <v>33</v>
      </c>
      <c r="AG45" s="24">
        <v>0.56000000000000005</v>
      </c>
      <c r="AH45" s="24">
        <v>0.55799999999999994</v>
      </c>
      <c r="AI45" s="24">
        <f t="shared" si="14"/>
        <v>1.0298850574712644</v>
      </c>
      <c r="AK45" s="26">
        <f t="shared" si="15"/>
        <v>0.13333333333333333</v>
      </c>
      <c r="AL45" s="26">
        <f t="shared" si="16"/>
        <v>0.10344827586206896</v>
      </c>
      <c r="AM45" s="26">
        <f t="shared" si="17"/>
        <v>0.89655172413793105</v>
      </c>
      <c r="AN45" s="26">
        <f t="shared" si="18"/>
        <v>0.8666666666666667</v>
      </c>
      <c r="AO45" s="8">
        <f t="shared" si="19"/>
        <v>0.2</v>
      </c>
      <c r="AP45" s="8">
        <f t="shared" si="20"/>
        <v>1</v>
      </c>
      <c r="AQ45" s="8">
        <f t="shared" si="21"/>
        <v>0.2413793103448276</v>
      </c>
      <c r="AR45" s="8">
        <f t="shared" si="22"/>
        <v>0.6</v>
      </c>
      <c r="AS45" s="22" t="str">
        <f t="shared" si="23"/>
        <v>2-0-0</v>
      </c>
      <c r="AT45" s="7" t="str">
        <f t="shared" si="24"/>
        <v>W1</v>
      </c>
    </row>
    <row r="46" spans="1:46">
      <c r="A46" s="9">
        <v>40</v>
      </c>
      <c r="B46" s="10">
        <v>44588</v>
      </c>
      <c r="C46" s="11" t="s">
        <v>22</v>
      </c>
      <c r="D46" s="11" t="s">
        <v>53</v>
      </c>
      <c r="E46" s="12">
        <v>3</v>
      </c>
      <c r="F46" s="12">
        <v>2</v>
      </c>
      <c r="G46" s="12" t="s">
        <v>21</v>
      </c>
      <c r="H46" s="12" t="s">
        <v>66</v>
      </c>
      <c r="J46" s="12">
        <v>29</v>
      </c>
      <c r="K46" s="12">
        <v>4</v>
      </c>
      <c r="L46" s="12">
        <v>0</v>
      </c>
      <c r="M46" s="12">
        <v>2</v>
      </c>
      <c r="N46" s="12">
        <v>0</v>
      </c>
      <c r="P46" s="12">
        <v>39</v>
      </c>
      <c r="Q46" s="12">
        <v>4</v>
      </c>
      <c r="R46" s="12">
        <v>0</v>
      </c>
      <c r="S46" s="12">
        <v>2</v>
      </c>
      <c r="T46" s="12">
        <v>0</v>
      </c>
      <c r="V46" s="29" t="str">
        <f t="shared" si="11"/>
        <v>+1</v>
      </c>
      <c r="W46" s="29">
        <f t="shared" si="12"/>
        <v>-10</v>
      </c>
      <c r="X46" s="29">
        <f t="shared" si="13"/>
        <v>52</v>
      </c>
      <c r="Y46" s="29">
        <v>29</v>
      </c>
      <c r="Z46" s="29">
        <v>23</v>
      </c>
      <c r="AA46" s="33">
        <v>0.55799999999999994</v>
      </c>
      <c r="AB46" s="12">
        <v>57</v>
      </c>
      <c r="AC46" s="12">
        <v>60</v>
      </c>
      <c r="AD46" s="25">
        <v>0.48700000000000004</v>
      </c>
      <c r="AE46" s="12">
        <v>46</v>
      </c>
      <c r="AF46" s="12">
        <v>44</v>
      </c>
      <c r="AG46" s="25">
        <v>0.51100000000000001</v>
      </c>
      <c r="AH46" s="25">
        <v>0.31900000000000001</v>
      </c>
      <c r="AI46" s="25">
        <f t="shared" si="14"/>
        <v>1.0521662245800176</v>
      </c>
      <c r="AK46" s="27">
        <f t="shared" si="15"/>
        <v>0.10344827586206896</v>
      </c>
      <c r="AL46" s="27">
        <f t="shared" si="16"/>
        <v>5.128205128205128E-2</v>
      </c>
      <c r="AM46" s="27">
        <f t="shared" si="17"/>
        <v>0.94871794871794868</v>
      </c>
      <c r="AN46" s="27">
        <f t="shared" si="18"/>
        <v>0.89655172413793105</v>
      </c>
      <c r="AO46" s="13">
        <f t="shared" si="19"/>
        <v>0</v>
      </c>
      <c r="AP46" s="13">
        <f t="shared" si="20"/>
        <v>1</v>
      </c>
      <c r="AQ46" s="13">
        <f t="shared" si="21"/>
        <v>0.41025641025641024</v>
      </c>
      <c r="AR46" s="13">
        <f t="shared" si="22"/>
        <v>0.37931034482758619</v>
      </c>
      <c r="AS46" s="23" t="str">
        <f t="shared" si="23"/>
        <v>1-2-0</v>
      </c>
      <c r="AT46" s="14" t="str">
        <f t="shared" si="24"/>
        <v>W2</v>
      </c>
    </row>
    <row r="47" spans="1:46">
      <c r="A47" s="3">
        <v>41</v>
      </c>
      <c r="B47" s="4">
        <v>44590</v>
      </c>
      <c r="C47" s="5"/>
      <c r="D47" s="5" t="s">
        <v>62</v>
      </c>
      <c r="E47" s="6">
        <v>2</v>
      </c>
      <c r="F47" s="6">
        <v>1</v>
      </c>
      <c r="G47" s="6" t="s">
        <v>21</v>
      </c>
      <c r="H47" s="6"/>
      <c r="J47" s="6">
        <v>23</v>
      </c>
      <c r="K47" s="6">
        <v>6</v>
      </c>
      <c r="L47" s="6">
        <v>0</v>
      </c>
      <c r="M47" s="6">
        <v>2</v>
      </c>
      <c r="N47" s="6">
        <v>0</v>
      </c>
      <c r="P47" s="6">
        <v>25</v>
      </c>
      <c r="Q47" s="6">
        <v>6</v>
      </c>
      <c r="R47" s="6">
        <v>0</v>
      </c>
      <c r="S47" s="6">
        <v>2</v>
      </c>
      <c r="T47" s="6">
        <v>0</v>
      </c>
      <c r="V47" s="28" t="str">
        <f t="shared" si="11"/>
        <v>+1</v>
      </c>
      <c r="W47" s="28">
        <f t="shared" si="12"/>
        <v>-2</v>
      </c>
      <c r="X47" s="28">
        <f t="shared" si="13"/>
        <v>45</v>
      </c>
      <c r="Y47" s="28">
        <v>22</v>
      </c>
      <c r="Z47" s="28">
        <v>23</v>
      </c>
      <c r="AA47" s="32">
        <v>0.48899999999999999</v>
      </c>
      <c r="AB47" s="6">
        <v>49</v>
      </c>
      <c r="AC47" s="6">
        <v>49</v>
      </c>
      <c r="AD47" s="24">
        <v>0.5</v>
      </c>
      <c r="AE47" s="6">
        <v>35</v>
      </c>
      <c r="AF47" s="6">
        <v>34</v>
      </c>
      <c r="AG47" s="24">
        <v>0.50700000000000001</v>
      </c>
      <c r="AH47" s="24">
        <v>0.54900000000000004</v>
      </c>
      <c r="AI47" s="24">
        <f t="shared" si="14"/>
        <v>1.0469565217391303</v>
      </c>
      <c r="AK47" s="26">
        <f t="shared" si="15"/>
        <v>8.6956521739130432E-2</v>
      </c>
      <c r="AL47" s="26">
        <f t="shared" si="16"/>
        <v>0.04</v>
      </c>
      <c r="AM47" s="26">
        <f t="shared" si="17"/>
        <v>0.96</v>
      </c>
      <c r="AN47" s="26">
        <f t="shared" si="18"/>
        <v>0.91304347826086951</v>
      </c>
      <c r="AO47" s="8">
        <f t="shared" si="19"/>
        <v>0</v>
      </c>
      <c r="AP47" s="8">
        <f t="shared" si="20"/>
        <v>1</v>
      </c>
      <c r="AQ47" s="8">
        <f t="shared" si="21"/>
        <v>0.6</v>
      </c>
      <c r="AR47" s="8">
        <f t="shared" si="22"/>
        <v>0.60869565217391308</v>
      </c>
      <c r="AS47" s="22" t="str">
        <f t="shared" si="23"/>
        <v>3-1-0</v>
      </c>
      <c r="AT47" s="7" t="str">
        <f t="shared" si="24"/>
        <v>W3</v>
      </c>
    </row>
    <row r="48" spans="1:46">
      <c r="A48" s="9">
        <v>42</v>
      </c>
      <c r="B48" s="10">
        <v>44591</v>
      </c>
      <c r="C48" s="11"/>
      <c r="D48" s="11" t="s">
        <v>49</v>
      </c>
      <c r="E48" s="12">
        <v>2</v>
      </c>
      <c r="F48" s="12">
        <v>1</v>
      </c>
      <c r="G48" s="12" t="s">
        <v>21</v>
      </c>
      <c r="H48" s="12"/>
      <c r="J48" s="12">
        <v>29</v>
      </c>
      <c r="K48" s="12">
        <v>6</v>
      </c>
      <c r="L48" s="12">
        <v>0</v>
      </c>
      <c r="M48" s="12">
        <v>2</v>
      </c>
      <c r="N48" s="12">
        <v>0</v>
      </c>
      <c r="P48" s="12">
        <v>28</v>
      </c>
      <c r="Q48" s="12">
        <v>6</v>
      </c>
      <c r="R48" s="12">
        <v>0</v>
      </c>
      <c r="S48" s="12">
        <v>2</v>
      </c>
      <c r="T48" s="12">
        <v>0</v>
      </c>
      <c r="V48" s="29" t="str">
        <f t="shared" si="11"/>
        <v>+1</v>
      </c>
      <c r="W48" s="29" t="str">
        <f t="shared" si="12"/>
        <v>+1</v>
      </c>
      <c r="X48" s="29">
        <f t="shared" si="13"/>
        <v>60</v>
      </c>
      <c r="Y48" s="29">
        <v>33</v>
      </c>
      <c r="Z48" s="29">
        <v>27</v>
      </c>
      <c r="AA48" s="33">
        <v>0.55000000000000004</v>
      </c>
      <c r="AB48" s="12">
        <v>69</v>
      </c>
      <c r="AC48" s="12">
        <v>48</v>
      </c>
      <c r="AD48" s="25">
        <v>0.59</v>
      </c>
      <c r="AE48" s="12">
        <v>44</v>
      </c>
      <c r="AF48" s="12">
        <v>33</v>
      </c>
      <c r="AG48" s="25">
        <v>0.57100000000000006</v>
      </c>
      <c r="AH48" s="25">
        <v>0.51400000000000001</v>
      </c>
      <c r="AI48" s="25">
        <f t="shared" si="14"/>
        <v>1.0332512315270936</v>
      </c>
      <c r="AK48" s="27">
        <f t="shared" si="15"/>
        <v>6.8965517241379309E-2</v>
      </c>
      <c r="AL48" s="27">
        <f t="shared" si="16"/>
        <v>3.5714285714285712E-2</v>
      </c>
      <c r="AM48" s="27">
        <f t="shared" si="17"/>
        <v>0.9642857142857143</v>
      </c>
      <c r="AN48" s="27">
        <f t="shared" si="18"/>
        <v>0.93103448275862066</v>
      </c>
      <c r="AO48" s="13">
        <f t="shared" si="19"/>
        <v>0</v>
      </c>
      <c r="AP48" s="13">
        <f t="shared" si="20"/>
        <v>1</v>
      </c>
      <c r="AQ48" s="13">
        <f t="shared" si="21"/>
        <v>0.5357142857142857</v>
      </c>
      <c r="AR48" s="13">
        <f t="shared" si="22"/>
        <v>0.86206896551724133</v>
      </c>
      <c r="AS48" s="23" t="str">
        <f t="shared" si="23"/>
        <v>1-0-1</v>
      </c>
      <c r="AT48" s="14" t="str">
        <f t="shared" si="24"/>
        <v>W4</v>
      </c>
    </row>
    <row r="49" spans="1:46">
      <c r="A49" s="3">
        <v>43</v>
      </c>
      <c r="B49" s="4">
        <v>44599</v>
      </c>
      <c r="C49" s="5" t="s">
        <v>22</v>
      </c>
      <c r="D49" s="5" t="s">
        <v>26</v>
      </c>
      <c r="E49" s="6">
        <v>3</v>
      </c>
      <c r="F49" s="6">
        <v>4</v>
      </c>
      <c r="G49" s="6" t="s">
        <v>65</v>
      </c>
      <c r="H49" s="6" t="s">
        <v>40</v>
      </c>
      <c r="J49" s="6">
        <v>31</v>
      </c>
      <c r="K49" s="6">
        <v>13</v>
      </c>
      <c r="L49" s="6">
        <v>0</v>
      </c>
      <c r="M49" s="6">
        <v>1</v>
      </c>
      <c r="N49" s="6">
        <v>0</v>
      </c>
      <c r="P49" s="6">
        <v>32</v>
      </c>
      <c r="Q49" s="6">
        <v>7</v>
      </c>
      <c r="R49" s="6">
        <v>1</v>
      </c>
      <c r="S49" s="6">
        <v>4</v>
      </c>
      <c r="T49" s="6">
        <v>0</v>
      </c>
      <c r="V49" s="28">
        <f t="shared" si="11"/>
        <v>-1</v>
      </c>
      <c r="W49" s="28">
        <f t="shared" si="12"/>
        <v>-1</v>
      </c>
      <c r="X49" s="28">
        <f t="shared" si="13"/>
        <v>65</v>
      </c>
      <c r="Y49" s="28">
        <v>29</v>
      </c>
      <c r="Z49" s="28">
        <v>36</v>
      </c>
      <c r="AA49" s="32">
        <v>0.44600000000000001</v>
      </c>
      <c r="AB49" s="6">
        <v>56</v>
      </c>
      <c r="AC49" s="6">
        <v>46</v>
      </c>
      <c r="AD49" s="24">
        <v>0.54900000000000004</v>
      </c>
      <c r="AE49" s="6">
        <v>39</v>
      </c>
      <c r="AF49" s="6">
        <v>35</v>
      </c>
      <c r="AG49" s="24">
        <v>0.52700000000000002</v>
      </c>
      <c r="AH49" s="24">
        <v>0.67</v>
      </c>
      <c r="AI49" s="24">
        <f t="shared" si="14"/>
        <v>0.97177419354838712</v>
      </c>
      <c r="AK49" s="26">
        <f t="shared" si="15"/>
        <v>9.6774193548387094E-2</v>
      </c>
      <c r="AL49" s="26">
        <f t="shared" si="16"/>
        <v>0.125</v>
      </c>
      <c r="AM49" s="26">
        <f t="shared" si="17"/>
        <v>0.875</v>
      </c>
      <c r="AN49" s="26">
        <f t="shared" si="18"/>
        <v>0.90322580645161288</v>
      </c>
      <c r="AO49" s="8">
        <f t="shared" si="19"/>
        <v>0</v>
      </c>
      <c r="AP49" s="8">
        <f t="shared" si="20"/>
        <v>0.75</v>
      </c>
      <c r="AQ49" s="8">
        <f t="shared" si="21"/>
        <v>0.34375</v>
      </c>
      <c r="AR49" s="8">
        <f t="shared" si="22"/>
        <v>0.54838709677419351</v>
      </c>
      <c r="AS49" s="22" t="str">
        <f t="shared" si="23"/>
        <v>1-1-1</v>
      </c>
      <c r="AT49" s="7" t="str">
        <f t="shared" si="24"/>
        <v>L1</v>
      </c>
    </row>
    <row r="50" spans="1:46">
      <c r="A50" s="9">
        <v>44</v>
      </c>
      <c r="B50" s="10">
        <v>44600</v>
      </c>
      <c r="C50" s="11" t="s">
        <v>22</v>
      </c>
      <c r="D50" s="11" t="s">
        <v>53</v>
      </c>
      <c r="E50" s="12">
        <v>3</v>
      </c>
      <c r="F50" s="12">
        <v>4</v>
      </c>
      <c r="G50" s="12" t="s">
        <v>65</v>
      </c>
      <c r="H50" s="12"/>
      <c r="J50" s="12">
        <v>45</v>
      </c>
      <c r="K50" s="12">
        <v>12</v>
      </c>
      <c r="L50" s="12">
        <v>0</v>
      </c>
      <c r="M50" s="12">
        <v>4</v>
      </c>
      <c r="N50" s="12">
        <v>0</v>
      </c>
      <c r="P50" s="12">
        <v>31</v>
      </c>
      <c r="Q50" s="12">
        <v>10</v>
      </c>
      <c r="R50" s="12">
        <v>0</v>
      </c>
      <c r="S50" s="12">
        <v>5</v>
      </c>
      <c r="T50" s="12">
        <v>0</v>
      </c>
      <c r="V50" s="29">
        <f t="shared" si="11"/>
        <v>-1</v>
      </c>
      <c r="W50" s="29" t="str">
        <f t="shared" si="12"/>
        <v>+14</v>
      </c>
      <c r="X50" s="29">
        <f t="shared" si="13"/>
        <v>39</v>
      </c>
      <c r="Y50" s="29">
        <v>22</v>
      </c>
      <c r="Z50" s="29">
        <v>17</v>
      </c>
      <c r="AA50" s="33">
        <v>0.56399999999999995</v>
      </c>
      <c r="AB50" s="12">
        <v>61</v>
      </c>
      <c r="AC50" s="12">
        <v>42</v>
      </c>
      <c r="AD50" s="25">
        <v>0.59200000000000008</v>
      </c>
      <c r="AE50" s="12">
        <v>44</v>
      </c>
      <c r="AF50" s="12">
        <v>32</v>
      </c>
      <c r="AG50" s="25">
        <v>0.57899999999999996</v>
      </c>
      <c r="AH50" s="25">
        <v>0.65599999999999992</v>
      </c>
      <c r="AI50" s="25">
        <f t="shared" si="14"/>
        <v>0.93763440860215053</v>
      </c>
      <c r="AK50" s="27">
        <f t="shared" si="15"/>
        <v>6.6666666666666666E-2</v>
      </c>
      <c r="AL50" s="27">
        <f t="shared" si="16"/>
        <v>0.12903225806451613</v>
      </c>
      <c r="AM50" s="27">
        <f t="shared" si="17"/>
        <v>0.87096774193548387</v>
      </c>
      <c r="AN50" s="27">
        <f t="shared" si="18"/>
        <v>0.93333333333333335</v>
      </c>
      <c r="AO50" s="13">
        <f t="shared" si="19"/>
        <v>0</v>
      </c>
      <c r="AP50" s="13">
        <f t="shared" si="20"/>
        <v>1</v>
      </c>
      <c r="AQ50" s="13">
        <f t="shared" si="21"/>
        <v>0.32258064516129031</v>
      </c>
      <c r="AR50" s="13">
        <f t="shared" si="22"/>
        <v>0.37777777777777777</v>
      </c>
      <c r="AS50" s="23" t="str">
        <f t="shared" si="23"/>
        <v>1-2-0</v>
      </c>
      <c r="AT50" s="14" t="str">
        <f t="shared" si="24"/>
        <v>L2</v>
      </c>
    </row>
    <row r="51" spans="1:46">
      <c r="A51" s="3">
        <v>45</v>
      </c>
      <c r="B51" s="4">
        <v>44602</v>
      </c>
      <c r="C51" s="5" t="s">
        <v>22</v>
      </c>
      <c r="D51" s="5" t="s">
        <v>27</v>
      </c>
      <c r="E51" s="6">
        <v>6</v>
      </c>
      <c r="F51" s="6">
        <v>0</v>
      </c>
      <c r="G51" s="6" t="s">
        <v>21</v>
      </c>
      <c r="H51" s="6"/>
      <c r="J51" s="6">
        <v>43</v>
      </c>
      <c r="K51" s="6">
        <v>15</v>
      </c>
      <c r="L51" s="6">
        <v>2</v>
      </c>
      <c r="M51" s="6">
        <v>4</v>
      </c>
      <c r="N51" s="6">
        <v>0</v>
      </c>
      <c r="P51" s="6">
        <v>34</v>
      </c>
      <c r="Q51" s="6">
        <v>15</v>
      </c>
      <c r="R51" s="6">
        <v>0</v>
      </c>
      <c r="S51" s="6">
        <v>4</v>
      </c>
      <c r="T51" s="6">
        <v>0</v>
      </c>
      <c r="V51" s="28" t="str">
        <f t="shared" si="11"/>
        <v>+6</v>
      </c>
      <c r="W51" s="28" t="str">
        <f t="shared" si="12"/>
        <v>+9</v>
      </c>
      <c r="X51" s="28">
        <f t="shared" si="13"/>
        <v>60</v>
      </c>
      <c r="Y51" s="28">
        <v>27</v>
      </c>
      <c r="Z51" s="28">
        <v>33</v>
      </c>
      <c r="AA51" s="32">
        <v>0.45</v>
      </c>
      <c r="AB51" s="6">
        <v>36</v>
      </c>
      <c r="AC51" s="6">
        <v>51</v>
      </c>
      <c r="AD51" s="24">
        <v>0.41399999999999998</v>
      </c>
      <c r="AE51" s="6">
        <v>35</v>
      </c>
      <c r="AF51" s="6">
        <v>39</v>
      </c>
      <c r="AG51" s="24">
        <v>0.47299999999999998</v>
      </c>
      <c r="AH51" s="24">
        <v>0.35000000000000003</v>
      </c>
      <c r="AI51" s="24">
        <f t="shared" si="14"/>
        <v>1.1395348837209303</v>
      </c>
      <c r="AK51" s="26">
        <f t="shared" si="15"/>
        <v>0.13953488372093023</v>
      </c>
      <c r="AL51" s="26">
        <f t="shared" si="16"/>
        <v>0</v>
      </c>
      <c r="AM51" s="26">
        <f t="shared" si="17"/>
        <v>1</v>
      </c>
      <c r="AN51" s="26">
        <f t="shared" si="18"/>
        <v>0.86046511627906974</v>
      </c>
      <c r="AO51" s="8">
        <f t="shared" si="19"/>
        <v>0.5</v>
      </c>
      <c r="AP51" s="8">
        <f t="shared" si="20"/>
        <v>1</v>
      </c>
      <c r="AQ51" s="8">
        <f t="shared" si="21"/>
        <v>0.35294117647058826</v>
      </c>
      <c r="AR51" s="8">
        <f t="shared" si="22"/>
        <v>2.3255813953488372E-2</v>
      </c>
      <c r="AS51" s="22" t="str">
        <f t="shared" si="23"/>
        <v>3-0-0</v>
      </c>
      <c r="AT51" s="7" t="str">
        <f t="shared" si="24"/>
        <v>W1</v>
      </c>
    </row>
    <row r="52" spans="1:46">
      <c r="A52" s="9">
        <v>46</v>
      </c>
      <c r="B52" s="10">
        <v>44604</v>
      </c>
      <c r="C52" s="11" t="s">
        <v>22</v>
      </c>
      <c r="D52" s="11" t="s">
        <v>59</v>
      </c>
      <c r="E52" s="12">
        <v>2</v>
      </c>
      <c r="F52" s="12">
        <v>3</v>
      </c>
      <c r="G52" s="12" t="s">
        <v>65</v>
      </c>
      <c r="H52" s="12"/>
      <c r="J52" s="12">
        <v>39</v>
      </c>
      <c r="K52" s="12">
        <v>6</v>
      </c>
      <c r="L52" s="12">
        <v>1</v>
      </c>
      <c r="M52" s="12">
        <v>4</v>
      </c>
      <c r="N52" s="12">
        <v>0</v>
      </c>
      <c r="P52" s="12">
        <v>27</v>
      </c>
      <c r="Q52" s="12">
        <v>10</v>
      </c>
      <c r="R52" s="12">
        <v>0</v>
      </c>
      <c r="S52" s="12">
        <v>2</v>
      </c>
      <c r="T52" s="12">
        <v>0</v>
      </c>
      <c r="V52" s="29">
        <f t="shared" si="11"/>
        <v>-1</v>
      </c>
      <c r="W52" s="29" t="str">
        <f t="shared" si="12"/>
        <v>+12</v>
      </c>
      <c r="X52" s="29">
        <f t="shared" si="13"/>
        <v>51</v>
      </c>
      <c r="Y52" s="29">
        <v>25</v>
      </c>
      <c r="Z52" s="29">
        <v>26</v>
      </c>
      <c r="AA52" s="33">
        <v>0.49</v>
      </c>
      <c r="AB52" s="12">
        <v>51</v>
      </c>
      <c r="AC52" s="12">
        <v>39</v>
      </c>
      <c r="AD52" s="25">
        <v>0.56700000000000006</v>
      </c>
      <c r="AE52" s="12">
        <v>37</v>
      </c>
      <c r="AF52" s="12">
        <v>35</v>
      </c>
      <c r="AG52" s="25">
        <v>0.51400000000000001</v>
      </c>
      <c r="AH52" s="25">
        <v>0.30499999999999999</v>
      </c>
      <c r="AI52" s="25">
        <f t="shared" si="14"/>
        <v>0.94017094017094016</v>
      </c>
      <c r="AK52" s="27">
        <f t="shared" si="15"/>
        <v>5.128205128205128E-2</v>
      </c>
      <c r="AL52" s="27">
        <f t="shared" si="16"/>
        <v>0.1111111111111111</v>
      </c>
      <c r="AM52" s="27">
        <f t="shared" si="17"/>
        <v>0.88888888888888884</v>
      </c>
      <c r="AN52" s="27">
        <f t="shared" si="18"/>
        <v>0.94871794871794868</v>
      </c>
      <c r="AO52" s="13">
        <f t="shared" si="19"/>
        <v>0.25</v>
      </c>
      <c r="AP52" s="13">
        <f t="shared" si="20"/>
        <v>1</v>
      </c>
      <c r="AQ52" s="13">
        <f t="shared" si="21"/>
        <v>0.14814814814814814</v>
      </c>
      <c r="AR52" s="13">
        <f t="shared" si="22"/>
        <v>0.35897435897435898</v>
      </c>
      <c r="AS52" s="23" t="str">
        <f t="shared" si="23"/>
        <v>0-2-0</v>
      </c>
      <c r="AT52" s="14" t="str">
        <f t="shared" si="24"/>
        <v>L1</v>
      </c>
    </row>
    <row r="53" spans="1:46">
      <c r="A53" s="3">
        <v>47</v>
      </c>
      <c r="B53" s="4">
        <v>44608</v>
      </c>
      <c r="C53" s="5"/>
      <c r="D53" s="5" t="s">
        <v>42</v>
      </c>
      <c r="E53" s="6">
        <v>2</v>
      </c>
      <c r="F53" s="6">
        <v>3</v>
      </c>
      <c r="G53" s="6" t="s">
        <v>65</v>
      </c>
      <c r="H53" s="6" t="s">
        <v>40</v>
      </c>
      <c r="J53" s="6">
        <v>18</v>
      </c>
      <c r="K53" s="6">
        <v>12</v>
      </c>
      <c r="L53" s="6">
        <v>0</v>
      </c>
      <c r="M53" s="6">
        <v>4</v>
      </c>
      <c r="N53" s="6">
        <v>0</v>
      </c>
      <c r="P53" s="6">
        <v>31</v>
      </c>
      <c r="Q53" s="6">
        <v>10</v>
      </c>
      <c r="R53" s="6">
        <v>0</v>
      </c>
      <c r="S53" s="6">
        <v>5</v>
      </c>
      <c r="T53" s="6">
        <v>0</v>
      </c>
      <c r="V53" s="28">
        <f t="shared" si="11"/>
        <v>-1</v>
      </c>
      <c r="W53" s="28">
        <f t="shared" si="12"/>
        <v>-13</v>
      </c>
      <c r="X53" s="28">
        <f t="shared" si="13"/>
        <v>53</v>
      </c>
      <c r="Y53" s="28">
        <v>25</v>
      </c>
      <c r="Z53" s="28">
        <v>28</v>
      </c>
      <c r="AA53" s="32">
        <v>0.47200000000000003</v>
      </c>
      <c r="AB53" s="6">
        <v>31</v>
      </c>
      <c r="AC53" s="6">
        <v>46</v>
      </c>
      <c r="AD53" s="24">
        <v>0.40299999999999997</v>
      </c>
      <c r="AE53" s="6">
        <v>22</v>
      </c>
      <c r="AF53" s="6">
        <v>37</v>
      </c>
      <c r="AG53" s="24">
        <v>0.373</v>
      </c>
      <c r="AH53" s="24">
        <v>0.42799999999999999</v>
      </c>
      <c r="AI53" s="24">
        <f t="shared" si="14"/>
        <v>1.0143369175627239</v>
      </c>
      <c r="AK53" s="26">
        <f t="shared" si="15"/>
        <v>0.1111111111111111</v>
      </c>
      <c r="AL53" s="26">
        <f t="shared" si="16"/>
        <v>9.6774193548387094E-2</v>
      </c>
      <c r="AM53" s="26">
        <f t="shared" si="17"/>
        <v>0.90322580645161288</v>
      </c>
      <c r="AN53" s="26">
        <f t="shared" si="18"/>
        <v>0.88888888888888884</v>
      </c>
      <c r="AO53" s="8">
        <f t="shared" si="19"/>
        <v>0</v>
      </c>
      <c r="AP53" s="8">
        <f t="shared" si="20"/>
        <v>1</v>
      </c>
      <c r="AQ53" s="8">
        <f t="shared" si="21"/>
        <v>0.29032258064516131</v>
      </c>
      <c r="AR53" s="8">
        <f t="shared" si="22"/>
        <v>0.5</v>
      </c>
      <c r="AS53" s="22" t="str">
        <f t="shared" si="23"/>
        <v>0-1-2</v>
      </c>
      <c r="AT53" s="7" t="str">
        <f t="shared" si="24"/>
        <v>L2</v>
      </c>
    </row>
    <row r="54" spans="1:46">
      <c r="A54" s="9">
        <v>48</v>
      </c>
      <c r="B54" s="10">
        <v>44610</v>
      </c>
      <c r="C54" s="11"/>
      <c r="D54" s="11" t="s">
        <v>23</v>
      </c>
      <c r="E54" s="12">
        <v>5</v>
      </c>
      <c r="F54" s="12">
        <v>3</v>
      </c>
      <c r="G54" s="12" t="s">
        <v>21</v>
      </c>
      <c r="H54" s="12"/>
      <c r="J54" s="12">
        <v>30</v>
      </c>
      <c r="K54" s="12">
        <v>8</v>
      </c>
      <c r="L54" s="12">
        <v>2</v>
      </c>
      <c r="M54" s="12">
        <v>4</v>
      </c>
      <c r="N54" s="12">
        <v>0</v>
      </c>
      <c r="P54" s="12">
        <v>31</v>
      </c>
      <c r="Q54" s="12">
        <v>10</v>
      </c>
      <c r="R54" s="12">
        <v>0</v>
      </c>
      <c r="S54" s="12">
        <v>3</v>
      </c>
      <c r="T54" s="12">
        <v>0</v>
      </c>
      <c r="V54" s="29" t="str">
        <f t="shared" si="11"/>
        <v>+2</v>
      </c>
      <c r="W54" s="29">
        <f t="shared" si="12"/>
        <v>-1</v>
      </c>
      <c r="X54" s="29">
        <f t="shared" si="13"/>
        <v>51</v>
      </c>
      <c r="Y54" s="29">
        <v>28</v>
      </c>
      <c r="Z54" s="29">
        <v>23</v>
      </c>
      <c r="AA54" s="33">
        <v>0.54900000000000004</v>
      </c>
      <c r="AB54" s="12">
        <v>42</v>
      </c>
      <c r="AC54" s="12">
        <v>48</v>
      </c>
      <c r="AD54" s="25">
        <v>0.46700000000000003</v>
      </c>
      <c r="AE54" s="12">
        <v>32</v>
      </c>
      <c r="AF54" s="12">
        <v>37</v>
      </c>
      <c r="AG54" s="25">
        <v>0.46399999999999997</v>
      </c>
      <c r="AH54" s="25">
        <v>0.46399999999999997</v>
      </c>
      <c r="AI54" s="25">
        <f t="shared" si="14"/>
        <v>1.0698924731182795</v>
      </c>
      <c r="AK54" s="27">
        <f t="shared" si="15"/>
        <v>0.16666666666666666</v>
      </c>
      <c r="AL54" s="27">
        <f t="shared" si="16"/>
        <v>9.6774193548387094E-2</v>
      </c>
      <c r="AM54" s="27">
        <f t="shared" si="17"/>
        <v>0.90322580645161288</v>
      </c>
      <c r="AN54" s="27">
        <f t="shared" si="18"/>
        <v>0.83333333333333337</v>
      </c>
      <c r="AO54" s="13">
        <f t="shared" si="19"/>
        <v>0.5</v>
      </c>
      <c r="AP54" s="13">
        <f t="shared" si="20"/>
        <v>1</v>
      </c>
      <c r="AQ54" s="13">
        <f t="shared" si="21"/>
        <v>0.35483870967741937</v>
      </c>
      <c r="AR54" s="13">
        <f t="shared" si="22"/>
        <v>0.33333333333333331</v>
      </c>
      <c r="AS54" s="23" t="str">
        <f t="shared" si="23"/>
        <v>2-0-0</v>
      </c>
      <c r="AT54" s="14" t="str">
        <f t="shared" si="24"/>
        <v>W1</v>
      </c>
    </row>
    <row r="55" spans="1:46">
      <c r="A55" s="3">
        <v>49</v>
      </c>
      <c r="B55" s="4">
        <v>44612</v>
      </c>
      <c r="C55" s="5" t="s">
        <v>22</v>
      </c>
      <c r="D55" s="5" t="s">
        <v>63</v>
      </c>
      <c r="E55" s="6">
        <v>4</v>
      </c>
      <c r="F55" s="6">
        <v>3</v>
      </c>
      <c r="G55" s="6" t="s">
        <v>21</v>
      </c>
      <c r="H55" s="6"/>
      <c r="J55" s="6">
        <v>30</v>
      </c>
      <c r="K55" s="6">
        <v>8</v>
      </c>
      <c r="L55" s="6">
        <v>1</v>
      </c>
      <c r="M55" s="6">
        <v>2</v>
      </c>
      <c r="N55" s="6">
        <v>0</v>
      </c>
      <c r="P55" s="6">
        <v>34</v>
      </c>
      <c r="Q55" s="6">
        <v>4</v>
      </c>
      <c r="R55" s="6">
        <v>1</v>
      </c>
      <c r="S55" s="6">
        <v>4</v>
      </c>
      <c r="T55" s="6">
        <v>0</v>
      </c>
      <c r="V55" s="28" t="str">
        <f t="shared" si="11"/>
        <v>+1</v>
      </c>
      <c r="W55" s="28">
        <f t="shared" si="12"/>
        <v>-4</v>
      </c>
      <c r="X55" s="28">
        <f t="shared" si="13"/>
        <v>50</v>
      </c>
      <c r="Y55" s="28">
        <v>29</v>
      </c>
      <c r="Z55" s="28">
        <v>21</v>
      </c>
      <c r="AA55" s="32">
        <v>0.57999999999999996</v>
      </c>
      <c r="AB55" s="6">
        <v>37</v>
      </c>
      <c r="AC55" s="6">
        <v>47</v>
      </c>
      <c r="AD55" s="24">
        <v>0.44</v>
      </c>
      <c r="AE55" s="6">
        <v>33</v>
      </c>
      <c r="AF55" s="6">
        <v>40</v>
      </c>
      <c r="AG55" s="24">
        <v>0.45200000000000001</v>
      </c>
      <c r="AH55" s="24">
        <v>0.48499999999999999</v>
      </c>
      <c r="AI55" s="24">
        <f t="shared" si="14"/>
        <v>1.0450980392156863</v>
      </c>
      <c r="AK55" s="26">
        <f t="shared" si="15"/>
        <v>0.13333333333333333</v>
      </c>
      <c r="AL55" s="26">
        <f t="shared" si="16"/>
        <v>8.8235294117647065E-2</v>
      </c>
      <c r="AM55" s="26">
        <f t="shared" si="17"/>
        <v>0.91176470588235292</v>
      </c>
      <c r="AN55" s="26">
        <f t="shared" si="18"/>
        <v>0.8666666666666667</v>
      </c>
      <c r="AO55" s="8">
        <f t="shared" si="19"/>
        <v>0.5</v>
      </c>
      <c r="AP55" s="8">
        <f t="shared" si="20"/>
        <v>0.75</v>
      </c>
      <c r="AQ55" s="8">
        <f t="shared" si="21"/>
        <v>0.20588235294117646</v>
      </c>
      <c r="AR55" s="8">
        <f t="shared" si="22"/>
        <v>0.13333333333333333</v>
      </c>
      <c r="AS55" s="22" t="str">
        <f t="shared" si="23"/>
        <v>2-1-0</v>
      </c>
      <c r="AT55" s="7" t="str">
        <f t="shared" si="24"/>
        <v>W2</v>
      </c>
    </row>
    <row r="56" spans="1:46">
      <c r="A56" s="9">
        <v>50</v>
      </c>
      <c r="B56" s="10">
        <v>44613</v>
      </c>
      <c r="C56" s="11" t="s">
        <v>22</v>
      </c>
      <c r="D56" s="11" t="s">
        <v>44</v>
      </c>
      <c r="E56" s="12">
        <v>4</v>
      </c>
      <c r="F56" s="12">
        <v>3</v>
      </c>
      <c r="G56" s="12" t="s">
        <v>21</v>
      </c>
      <c r="H56" s="12" t="s">
        <v>40</v>
      </c>
      <c r="J56" s="12">
        <v>31</v>
      </c>
      <c r="K56" s="12">
        <v>13</v>
      </c>
      <c r="L56" s="12">
        <v>0</v>
      </c>
      <c r="M56" s="12">
        <v>1</v>
      </c>
      <c r="N56" s="12">
        <v>0</v>
      </c>
      <c r="P56" s="12">
        <v>41</v>
      </c>
      <c r="Q56" s="12">
        <v>9</v>
      </c>
      <c r="R56" s="12">
        <v>0</v>
      </c>
      <c r="S56" s="12">
        <v>3</v>
      </c>
      <c r="T56" s="12">
        <v>0</v>
      </c>
      <c r="V56" s="29" t="str">
        <f t="shared" si="11"/>
        <v>+1</v>
      </c>
      <c r="W56" s="29">
        <f t="shared" si="12"/>
        <v>-10</v>
      </c>
      <c r="X56" s="29">
        <f t="shared" si="13"/>
        <v>56</v>
      </c>
      <c r="Y56" s="29">
        <v>26</v>
      </c>
      <c r="Z56" s="29">
        <v>30</v>
      </c>
      <c r="AA56" s="33">
        <v>0.46399999999999997</v>
      </c>
      <c r="AB56" s="12">
        <v>58</v>
      </c>
      <c r="AC56" s="12">
        <v>56</v>
      </c>
      <c r="AD56" s="25">
        <v>0.50900000000000001</v>
      </c>
      <c r="AE56" s="12">
        <v>40</v>
      </c>
      <c r="AF56" s="12">
        <v>50</v>
      </c>
      <c r="AG56" s="25">
        <v>0.44400000000000001</v>
      </c>
      <c r="AH56" s="25">
        <v>0.55200000000000005</v>
      </c>
      <c r="AI56" s="25">
        <f t="shared" si="14"/>
        <v>1.0558615263571991</v>
      </c>
      <c r="AK56" s="27">
        <f t="shared" si="15"/>
        <v>0.12903225806451613</v>
      </c>
      <c r="AL56" s="27">
        <f t="shared" si="16"/>
        <v>7.3170731707317069E-2</v>
      </c>
      <c r="AM56" s="27">
        <f t="shared" si="17"/>
        <v>0.92682926829268297</v>
      </c>
      <c r="AN56" s="27">
        <f t="shared" si="18"/>
        <v>0.87096774193548387</v>
      </c>
      <c r="AO56" s="13">
        <f t="shared" si="19"/>
        <v>0</v>
      </c>
      <c r="AP56" s="13">
        <f t="shared" si="20"/>
        <v>1</v>
      </c>
      <c r="AQ56" s="13">
        <f t="shared" si="21"/>
        <v>0.14634146341463414</v>
      </c>
      <c r="AR56" s="13">
        <f t="shared" si="22"/>
        <v>0.58064516129032262</v>
      </c>
      <c r="AS56" s="23" t="str">
        <f t="shared" si="23"/>
        <v>3-1-0</v>
      </c>
      <c r="AT56" s="14" t="str">
        <f t="shared" si="24"/>
        <v>W3</v>
      </c>
    </row>
    <row r="57" spans="1:46">
      <c r="A57" s="3">
        <v>51</v>
      </c>
      <c r="B57" s="4">
        <v>44617</v>
      </c>
      <c r="C57" s="5"/>
      <c r="D57" s="5" t="s">
        <v>25</v>
      </c>
      <c r="E57" s="6">
        <v>4</v>
      </c>
      <c r="F57" s="6">
        <v>0</v>
      </c>
      <c r="G57" s="6" t="s">
        <v>21</v>
      </c>
      <c r="H57" s="6"/>
      <c r="J57" s="6">
        <v>50</v>
      </c>
      <c r="K57" s="6">
        <v>10</v>
      </c>
      <c r="L57" s="6">
        <v>1</v>
      </c>
      <c r="M57" s="6">
        <v>4</v>
      </c>
      <c r="N57" s="6">
        <v>0</v>
      </c>
      <c r="P57" s="6">
        <v>19</v>
      </c>
      <c r="Q57" s="6">
        <v>20</v>
      </c>
      <c r="R57" s="6">
        <v>0</v>
      </c>
      <c r="S57" s="6">
        <v>4</v>
      </c>
      <c r="T57" s="6">
        <v>0</v>
      </c>
      <c r="V57" s="28" t="str">
        <f t="shared" si="11"/>
        <v>+4</v>
      </c>
      <c r="W57" s="28" t="str">
        <f t="shared" si="12"/>
        <v>+31</v>
      </c>
      <c r="X57" s="28">
        <f t="shared" si="13"/>
        <v>42</v>
      </c>
      <c r="Y57" s="28">
        <v>26</v>
      </c>
      <c r="Z57" s="28">
        <v>16</v>
      </c>
      <c r="AA57" s="32">
        <v>0.61899999999999999</v>
      </c>
      <c r="AB57" s="6">
        <v>59</v>
      </c>
      <c r="AC57" s="6">
        <v>31</v>
      </c>
      <c r="AD57" s="24">
        <v>0.65599999999999992</v>
      </c>
      <c r="AE57" s="6">
        <v>53</v>
      </c>
      <c r="AF57" s="6">
        <v>27</v>
      </c>
      <c r="AG57" s="24">
        <v>0.66300000000000003</v>
      </c>
      <c r="AH57" s="24">
        <v>0.70000000000000007</v>
      </c>
      <c r="AI57" s="24">
        <f t="shared" si="14"/>
        <v>1.08</v>
      </c>
      <c r="AK57" s="26">
        <f t="shared" si="15"/>
        <v>0.08</v>
      </c>
      <c r="AL57" s="26">
        <f t="shared" si="16"/>
        <v>0</v>
      </c>
      <c r="AM57" s="26">
        <f t="shared" si="17"/>
        <v>1</v>
      </c>
      <c r="AN57" s="26">
        <f t="shared" si="18"/>
        <v>0.92</v>
      </c>
      <c r="AO57" s="8">
        <f t="shared" si="19"/>
        <v>0.25</v>
      </c>
      <c r="AP57" s="8">
        <f t="shared" si="20"/>
        <v>1</v>
      </c>
      <c r="AQ57" s="8">
        <f t="shared" si="21"/>
        <v>0.21052631578947367</v>
      </c>
      <c r="AR57" s="8">
        <f t="shared" si="22"/>
        <v>0.12</v>
      </c>
      <c r="AS57" s="22" t="str">
        <f t="shared" si="23"/>
        <v>3-1-0</v>
      </c>
      <c r="AT57" s="7" t="str">
        <f t="shared" si="24"/>
        <v>W4</v>
      </c>
    </row>
    <row r="58" spans="1:46">
      <c r="A58" s="9">
        <v>52</v>
      </c>
      <c r="B58" s="10">
        <v>44619</v>
      </c>
      <c r="C58" s="11"/>
      <c r="D58" s="11" t="s">
        <v>57</v>
      </c>
      <c r="E58" s="12">
        <v>2</v>
      </c>
      <c r="F58" s="12">
        <v>1</v>
      </c>
      <c r="G58" s="12" t="s">
        <v>21</v>
      </c>
      <c r="H58" s="12"/>
      <c r="J58" s="12">
        <v>29</v>
      </c>
      <c r="K58" s="12">
        <v>10</v>
      </c>
      <c r="L58" s="12">
        <v>1</v>
      </c>
      <c r="M58" s="12">
        <v>3</v>
      </c>
      <c r="N58" s="12">
        <v>0</v>
      </c>
      <c r="P58" s="12">
        <v>30</v>
      </c>
      <c r="Q58" s="12">
        <v>8</v>
      </c>
      <c r="R58" s="12">
        <v>0</v>
      </c>
      <c r="S58" s="12">
        <v>4</v>
      </c>
      <c r="T58" s="12">
        <v>0</v>
      </c>
      <c r="V58" s="29" t="str">
        <f t="shared" si="11"/>
        <v>+1</v>
      </c>
      <c r="W58" s="29">
        <f t="shared" si="12"/>
        <v>-1</v>
      </c>
      <c r="X58" s="29">
        <f t="shared" si="13"/>
        <v>40</v>
      </c>
      <c r="Y58" s="29">
        <v>22</v>
      </c>
      <c r="Z58" s="29">
        <v>18</v>
      </c>
      <c r="AA58" s="33">
        <v>0.55000000000000004</v>
      </c>
      <c r="AB58" s="12">
        <v>39</v>
      </c>
      <c r="AC58" s="12">
        <v>42</v>
      </c>
      <c r="AD58" s="25">
        <v>0.48100000000000004</v>
      </c>
      <c r="AE58" s="12">
        <v>30</v>
      </c>
      <c r="AF58" s="12">
        <v>32</v>
      </c>
      <c r="AG58" s="25">
        <v>0.48399999999999999</v>
      </c>
      <c r="AH58" s="25">
        <v>0.39900000000000002</v>
      </c>
      <c r="AI58" s="25">
        <f t="shared" si="14"/>
        <v>1.035632183908046</v>
      </c>
      <c r="AK58" s="27">
        <f t="shared" si="15"/>
        <v>6.8965517241379309E-2</v>
      </c>
      <c r="AL58" s="27">
        <f t="shared" si="16"/>
        <v>3.3333333333333333E-2</v>
      </c>
      <c r="AM58" s="27">
        <f t="shared" si="17"/>
        <v>0.96666666666666667</v>
      </c>
      <c r="AN58" s="27">
        <f t="shared" si="18"/>
        <v>0.93103448275862066</v>
      </c>
      <c r="AO58" s="13">
        <f t="shared" si="19"/>
        <v>0.33333333333333331</v>
      </c>
      <c r="AP58" s="13">
        <f t="shared" si="20"/>
        <v>1</v>
      </c>
      <c r="AQ58" s="13">
        <f t="shared" si="21"/>
        <v>0.33333333333333331</v>
      </c>
      <c r="AR58" s="13">
        <f t="shared" si="22"/>
        <v>0.31034482758620691</v>
      </c>
      <c r="AS58" s="23" t="str">
        <f t="shared" si="23"/>
        <v>2-0-0</v>
      </c>
      <c r="AT58" s="14" t="str">
        <f t="shared" si="24"/>
        <v>W5</v>
      </c>
    </row>
    <row r="59" spans="1:46">
      <c r="A59" s="3">
        <v>53</v>
      </c>
      <c r="B59" s="4">
        <v>44621</v>
      </c>
      <c r="C59" s="5" t="s">
        <v>22</v>
      </c>
      <c r="D59" s="5" t="s">
        <v>60</v>
      </c>
      <c r="E59" s="6">
        <v>3</v>
      </c>
      <c r="F59" s="6">
        <v>4</v>
      </c>
      <c r="G59" s="6" t="s">
        <v>65</v>
      </c>
      <c r="H59" s="6" t="s">
        <v>40</v>
      </c>
      <c r="J59" s="6">
        <v>30</v>
      </c>
      <c r="K59" s="6">
        <v>8</v>
      </c>
      <c r="L59" s="6">
        <v>1</v>
      </c>
      <c r="M59" s="6">
        <v>2</v>
      </c>
      <c r="N59" s="6">
        <v>0</v>
      </c>
      <c r="P59" s="6">
        <v>41</v>
      </c>
      <c r="Q59" s="6">
        <v>4</v>
      </c>
      <c r="R59" s="6">
        <v>1</v>
      </c>
      <c r="S59" s="6">
        <v>4</v>
      </c>
      <c r="T59" s="6">
        <v>0</v>
      </c>
      <c r="V59" s="28">
        <f t="shared" si="11"/>
        <v>-1</v>
      </c>
      <c r="W59" s="28">
        <f t="shared" si="12"/>
        <v>-11</v>
      </c>
      <c r="X59" s="28">
        <f t="shared" si="13"/>
        <v>65</v>
      </c>
      <c r="Y59" s="28">
        <v>32</v>
      </c>
      <c r="Z59" s="28">
        <v>33</v>
      </c>
      <c r="AA59" s="32">
        <v>0.49200000000000005</v>
      </c>
      <c r="AB59" s="6">
        <v>47</v>
      </c>
      <c r="AC59" s="6">
        <v>47</v>
      </c>
      <c r="AD59" s="24">
        <v>0.5</v>
      </c>
      <c r="AE59" s="6">
        <v>36</v>
      </c>
      <c r="AF59" s="6">
        <v>37</v>
      </c>
      <c r="AG59" s="24">
        <v>0.49299999999999999</v>
      </c>
      <c r="AH59" s="24">
        <v>0.59399999999999997</v>
      </c>
      <c r="AI59" s="24">
        <f t="shared" si="14"/>
        <v>1.0024390243902439</v>
      </c>
      <c r="AK59" s="26">
        <f t="shared" si="15"/>
        <v>0.1</v>
      </c>
      <c r="AL59" s="26">
        <f t="shared" si="16"/>
        <v>9.7560975609756101E-2</v>
      </c>
      <c r="AM59" s="26">
        <f t="shared" si="17"/>
        <v>0.90243902439024393</v>
      </c>
      <c r="AN59" s="26">
        <f t="shared" si="18"/>
        <v>0.9</v>
      </c>
      <c r="AO59" s="8">
        <f t="shared" si="19"/>
        <v>0.5</v>
      </c>
      <c r="AP59" s="8">
        <f t="shared" si="20"/>
        <v>0.75</v>
      </c>
      <c r="AQ59" s="8">
        <f t="shared" si="21"/>
        <v>0.24390243902439024</v>
      </c>
      <c r="AR59" s="8">
        <f t="shared" si="22"/>
        <v>0.36666666666666664</v>
      </c>
      <c r="AS59" s="22" t="str">
        <f t="shared" si="23"/>
        <v>1-1-1</v>
      </c>
      <c r="AT59" s="7" t="str">
        <f t="shared" si="24"/>
        <v>L1</v>
      </c>
    </row>
    <row r="60" spans="1:46">
      <c r="A60" s="9">
        <v>54</v>
      </c>
      <c r="B60" s="10">
        <v>44623</v>
      </c>
      <c r="C60" s="11" t="s">
        <v>22</v>
      </c>
      <c r="D60" s="11" t="s">
        <v>51</v>
      </c>
      <c r="E60" s="12">
        <v>0</v>
      </c>
      <c r="F60" s="12">
        <v>4</v>
      </c>
      <c r="G60" s="12" t="s">
        <v>65</v>
      </c>
      <c r="H60" s="12"/>
      <c r="J60" s="12">
        <v>36</v>
      </c>
      <c r="K60" s="12">
        <v>12</v>
      </c>
      <c r="L60" s="12">
        <v>0</v>
      </c>
      <c r="M60" s="12">
        <v>3</v>
      </c>
      <c r="N60" s="12">
        <v>0</v>
      </c>
      <c r="P60" s="12">
        <v>33</v>
      </c>
      <c r="Q60" s="12">
        <v>6</v>
      </c>
      <c r="R60" s="12">
        <v>2</v>
      </c>
      <c r="S60" s="12">
        <v>6</v>
      </c>
      <c r="T60" s="12">
        <v>0</v>
      </c>
      <c r="V60" s="29">
        <f t="shared" si="11"/>
        <v>-4</v>
      </c>
      <c r="W60" s="29" t="str">
        <f t="shared" si="12"/>
        <v>+3</v>
      </c>
      <c r="X60" s="29">
        <f t="shared" si="13"/>
        <v>34</v>
      </c>
      <c r="Y60" s="29">
        <v>16</v>
      </c>
      <c r="Z60" s="29">
        <v>18</v>
      </c>
      <c r="AA60" s="33">
        <v>0.47100000000000003</v>
      </c>
      <c r="AB60" s="12">
        <v>48</v>
      </c>
      <c r="AC60" s="12">
        <v>35</v>
      </c>
      <c r="AD60" s="25">
        <v>0.57799999999999996</v>
      </c>
      <c r="AE60" s="12">
        <v>36</v>
      </c>
      <c r="AF60" s="12">
        <v>28</v>
      </c>
      <c r="AG60" s="25">
        <v>0.56299999999999994</v>
      </c>
      <c r="AH60" s="25">
        <v>0.65400000000000003</v>
      </c>
      <c r="AI60" s="25">
        <f t="shared" si="14"/>
        <v>0.87878787878787878</v>
      </c>
      <c r="AK60" s="27">
        <f t="shared" si="15"/>
        <v>0</v>
      </c>
      <c r="AL60" s="27">
        <f t="shared" si="16"/>
        <v>0.12121212121212122</v>
      </c>
      <c r="AM60" s="27">
        <f t="shared" si="17"/>
        <v>0.87878787878787878</v>
      </c>
      <c r="AN60" s="27">
        <f t="shared" si="18"/>
        <v>1</v>
      </c>
      <c r="AO60" s="13">
        <f t="shared" si="19"/>
        <v>0</v>
      </c>
      <c r="AP60" s="13">
        <f t="shared" si="20"/>
        <v>0.66666666666666663</v>
      </c>
      <c r="AQ60" s="13">
        <f t="shared" si="21"/>
        <v>0.21212121212121213</v>
      </c>
      <c r="AR60" s="13">
        <f t="shared" si="22"/>
        <v>0.33333333333333331</v>
      </c>
      <c r="AS60" s="23" t="str">
        <f t="shared" si="23"/>
        <v>1-2-0</v>
      </c>
      <c r="AT60" s="14" t="str">
        <f t="shared" si="24"/>
        <v>L2</v>
      </c>
    </row>
    <row r="61" spans="1:46">
      <c r="A61" s="3">
        <v>55</v>
      </c>
      <c r="B61" s="4">
        <v>44624</v>
      </c>
      <c r="C61" s="5"/>
      <c r="D61" s="5" t="s">
        <v>63</v>
      </c>
      <c r="E61" s="6">
        <v>3</v>
      </c>
      <c r="F61" s="6">
        <v>2</v>
      </c>
      <c r="G61" s="6" t="s">
        <v>21</v>
      </c>
      <c r="H61" s="6" t="s">
        <v>40</v>
      </c>
      <c r="J61" s="6">
        <v>42</v>
      </c>
      <c r="K61" s="6">
        <v>9</v>
      </c>
      <c r="L61" s="6">
        <v>1</v>
      </c>
      <c r="M61" s="6">
        <v>3</v>
      </c>
      <c r="N61" s="6">
        <v>0</v>
      </c>
      <c r="P61" s="6">
        <v>24</v>
      </c>
      <c r="Q61" s="6">
        <v>11</v>
      </c>
      <c r="R61" s="6">
        <v>0</v>
      </c>
      <c r="S61" s="6">
        <v>2</v>
      </c>
      <c r="T61" s="6">
        <v>0</v>
      </c>
      <c r="V61" s="28" t="str">
        <f t="shared" si="11"/>
        <v>+1</v>
      </c>
      <c r="W61" s="28" t="str">
        <f t="shared" si="12"/>
        <v>+18</v>
      </c>
      <c r="X61" s="28">
        <f t="shared" si="13"/>
        <v>55</v>
      </c>
      <c r="Y61" s="28">
        <v>27</v>
      </c>
      <c r="Z61" s="28">
        <v>28</v>
      </c>
      <c r="AA61" s="32">
        <v>0.49100000000000005</v>
      </c>
      <c r="AB61" s="6">
        <v>67</v>
      </c>
      <c r="AC61" s="6">
        <v>36</v>
      </c>
      <c r="AD61" s="24">
        <v>0.65</v>
      </c>
      <c r="AE61" s="6">
        <v>53</v>
      </c>
      <c r="AF61" s="6">
        <v>28</v>
      </c>
      <c r="AG61" s="24">
        <v>0.65400000000000003</v>
      </c>
      <c r="AH61" s="24">
        <v>0.73499999999999999</v>
      </c>
      <c r="AI61" s="24">
        <f t="shared" si="14"/>
        <v>0.98809523809523803</v>
      </c>
      <c r="AK61" s="26">
        <f t="shared" si="15"/>
        <v>7.1428571428571425E-2</v>
      </c>
      <c r="AL61" s="26">
        <f t="shared" si="16"/>
        <v>8.3333333333333329E-2</v>
      </c>
      <c r="AM61" s="26">
        <f t="shared" si="17"/>
        <v>0.91666666666666663</v>
      </c>
      <c r="AN61" s="26">
        <f t="shared" si="18"/>
        <v>0.9285714285714286</v>
      </c>
      <c r="AO61" s="8">
        <f t="shared" si="19"/>
        <v>0.33333333333333331</v>
      </c>
      <c r="AP61" s="8">
        <f t="shared" si="20"/>
        <v>1</v>
      </c>
      <c r="AQ61" s="8">
        <f t="shared" si="21"/>
        <v>0.33333333333333331</v>
      </c>
      <c r="AR61" s="8">
        <f t="shared" si="22"/>
        <v>0.33333333333333331</v>
      </c>
      <c r="AS61" s="22" t="str">
        <f t="shared" si="23"/>
        <v>2-1-0</v>
      </c>
      <c r="AT61" s="7" t="str">
        <f t="shared" si="24"/>
        <v>W1</v>
      </c>
    </row>
    <row r="62" spans="1:46">
      <c r="A62" s="9">
        <v>56</v>
      </c>
      <c r="B62" s="10">
        <v>44626</v>
      </c>
      <c r="C62" s="11"/>
      <c r="D62" s="11" t="s">
        <v>50</v>
      </c>
      <c r="E62" s="12">
        <v>3</v>
      </c>
      <c r="F62" s="12">
        <v>2</v>
      </c>
      <c r="G62" s="12" t="s">
        <v>21</v>
      </c>
      <c r="H62" s="12"/>
      <c r="J62" s="12">
        <v>33</v>
      </c>
      <c r="K62" s="12">
        <v>6</v>
      </c>
      <c r="L62" s="12">
        <v>2</v>
      </c>
      <c r="M62" s="12">
        <v>3</v>
      </c>
      <c r="N62" s="12">
        <v>0</v>
      </c>
      <c r="P62" s="12">
        <v>30</v>
      </c>
      <c r="Q62" s="12">
        <v>6</v>
      </c>
      <c r="R62" s="12">
        <v>1</v>
      </c>
      <c r="S62" s="12">
        <v>3</v>
      </c>
      <c r="T62" s="12">
        <v>0</v>
      </c>
      <c r="V62" s="29" t="str">
        <f t="shared" si="11"/>
        <v>+1</v>
      </c>
      <c r="W62" s="29" t="str">
        <f t="shared" si="12"/>
        <v>+3</v>
      </c>
      <c r="X62" s="29">
        <f t="shared" si="13"/>
        <v>48</v>
      </c>
      <c r="Y62" s="29">
        <v>33</v>
      </c>
      <c r="Z62" s="29">
        <v>15</v>
      </c>
      <c r="AA62" s="33">
        <v>0.68799999999999994</v>
      </c>
      <c r="AB62" s="12">
        <v>48</v>
      </c>
      <c r="AC62" s="12">
        <v>44</v>
      </c>
      <c r="AD62" s="25">
        <v>0.52200000000000002</v>
      </c>
      <c r="AE62" s="12">
        <v>36</v>
      </c>
      <c r="AF62" s="12">
        <v>35</v>
      </c>
      <c r="AG62" s="25">
        <v>0.50700000000000001</v>
      </c>
      <c r="AH62" s="25">
        <v>0.438</v>
      </c>
      <c r="AI62" s="25">
        <f t="shared" si="14"/>
        <v>1.0242424242424242</v>
      </c>
      <c r="AK62" s="27">
        <f t="shared" si="15"/>
        <v>9.0909090909090912E-2</v>
      </c>
      <c r="AL62" s="27">
        <f t="shared" si="16"/>
        <v>6.6666666666666666E-2</v>
      </c>
      <c r="AM62" s="27">
        <f t="shared" si="17"/>
        <v>0.93333333333333335</v>
      </c>
      <c r="AN62" s="27">
        <f t="shared" si="18"/>
        <v>0.90909090909090906</v>
      </c>
      <c r="AO62" s="13">
        <f t="shared" si="19"/>
        <v>0.66666666666666663</v>
      </c>
      <c r="AP62" s="13">
        <f t="shared" si="20"/>
        <v>0.66666666666666663</v>
      </c>
      <c r="AQ62" s="13">
        <f t="shared" si="21"/>
        <v>0.3</v>
      </c>
      <c r="AR62" s="13">
        <f t="shared" si="22"/>
        <v>0.36363636363636365</v>
      </c>
      <c r="AS62" s="23" t="str">
        <f t="shared" si="23"/>
        <v>1-1-0</v>
      </c>
      <c r="AT62" s="14" t="str">
        <f t="shared" si="24"/>
        <v>W2</v>
      </c>
    </row>
    <row r="63" spans="1:46">
      <c r="A63" s="3">
        <v>57</v>
      </c>
      <c r="B63" s="4">
        <v>44630</v>
      </c>
      <c r="C63" s="5"/>
      <c r="D63" s="5" t="s">
        <v>64</v>
      </c>
      <c r="E63" s="6">
        <v>2</v>
      </c>
      <c r="F63" s="6">
        <v>0</v>
      </c>
      <c r="G63" s="6" t="s">
        <v>21</v>
      </c>
      <c r="H63" s="6"/>
      <c r="J63" s="6">
        <v>37</v>
      </c>
      <c r="K63" s="6">
        <v>6</v>
      </c>
      <c r="L63" s="6">
        <v>0</v>
      </c>
      <c r="M63" s="6">
        <v>4</v>
      </c>
      <c r="N63" s="6">
        <v>0</v>
      </c>
      <c r="P63" s="6">
        <v>36</v>
      </c>
      <c r="Q63" s="6">
        <v>18</v>
      </c>
      <c r="R63" s="6">
        <v>0</v>
      </c>
      <c r="S63" s="6">
        <v>3</v>
      </c>
      <c r="T63" s="6">
        <v>0</v>
      </c>
      <c r="V63" s="28" t="str">
        <f t="shared" si="11"/>
        <v>+2</v>
      </c>
      <c r="W63" s="28" t="str">
        <f t="shared" si="12"/>
        <v>+1</v>
      </c>
      <c r="X63" s="28">
        <f t="shared" si="13"/>
        <v>40</v>
      </c>
      <c r="Y63" s="28">
        <v>18</v>
      </c>
      <c r="Z63" s="28">
        <v>22</v>
      </c>
      <c r="AA63" s="32">
        <v>0.45</v>
      </c>
      <c r="AB63" s="6">
        <v>47</v>
      </c>
      <c r="AC63" s="6">
        <v>50</v>
      </c>
      <c r="AD63" s="24">
        <v>0.48499999999999999</v>
      </c>
      <c r="AE63" s="6">
        <v>41</v>
      </c>
      <c r="AF63" s="6">
        <v>40</v>
      </c>
      <c r="AG63" s="24">
        <v>0.50600000000000001</v>
      </c>
      <c r="AH63" s="24">
        <v>0.433</v>
      </c>
      <c r="AI63" s="24">
        <f t="shared" si="14"/>
        <v>1.0540540540540539</v>
      </c>
      <c r="AK63" s="26">
        <f t="shared" si="15"/>
        <v>5.4054054054054057E-2</v>
      </c>
      <c r="AL63" s="26">
        <f t="shared" si="16"/>
        <v>0</v>
      </c>
      <c r="AM63" s="26">
        <f t="shared" si="17"/>
        <v>1</v>
      </c>
      <c r="AN63" s="26">
        <f t="shared" si="18"/>
        <v>0.94594594594594594</v>
      </c>
      <c r="AO63" s="8">
        <f t="shared" si="19"/>
        <v>0</v>
      </c>
      <c r="AP63" s="8">
        <f t="shared" si="20"/>
        <v>1</v>
      </c>
      <c r="AQ63" s="8">
        <f t="shared" si="21"/>
        <v>0.27777777777777779</v>
      </c>
      <c r="AR63" s="8">
        <f t="shared" si="22"/>
        <v>0.16216216216216217</v>
      </c>
      <c r="AS63" s="22" t="str">
        <f t="shared" si="23"/>
        <v>1-1-0</v>
      </c>
      <c r="AT63" s="7" t="str">
        <f t="shared" si="24"/>
        <v>W3</v>
      </c>
    </row>
    <row r="64" spans="1:46">
      <c r="A64" s="9">
        <v>58</v>
      </c>
      <c r="B64" s="10">
        <v>44632</v>
      </c>
      <c r="C64" s="11"/>
      <c r="D64" s="11" t="s">
        <v>44</v>
      </c>
      <c r="E64" s="12">
        <v>3</v>
      </c>
      <c r="F64" s="12">
        <v>1</v>
      </c>
      <c r="G64" s="12" t="s">
        <v>21</v>
      </c>
      <c r="H64" s="12"/>
      <c r="J64" s="12">
        <v>36</v>
      </c>
      <c r="K64" s="12">
        <v>4</v>
      </c>
      <c r="L64" s="12">
        <v>0</v>
      </c>
      <c r="M64" s="12">
        <v>2</v>
      </c>
      <c r="N64" s="12">
        <v>0</v>
      </c>
      <c r="P64" s="12">
        <v>29</v>
      </c>
      <c r="Q64" s="12">
        <v>4</v>
      </c>
      <c r="R64" s="12">
        <v>0</v>
      </c>
      <c r="S64" s="12">
        <v>2</v>
      </c>
      <c r="T64" s="12">
        <v>0</v>
      </c>
      <c r="V64" s="29" t="str">
        <f t="shared" si="11"/>
        <v>+2</v>
      </c>
      <c r="W64" s="29" t="str">
        <f t="shared" si="12"/>
        <v>+7</v>
      </c>
      <c r="X64" s="29">
        <f t="shared" si="13"/>
        <v>46</v>
      </c>
      <c r="Y64" s="29">
        <v>24</v>
      </c>
      <c r="Z64" s="29">
        <v>22</v>
      </c>
      <c r="AA64" s="33">
        <v>0.52200000000000002</v>
      </c>
      <c r="AB64" s="12">
        <v>70</v>
      </c>
      <c r="AC64" s="12">
        <v>40</v>
      </c>
      <c r="AD64" s="25">
        <v>0.63600000000000001</v>
      </c>
      <c r="AE64" s="12">
        <v>54</v>
      </c>
      <c r="AF64" s="12">
        <v>31</v>
      </c>
      <c r="AG64" s="25">
        <v>0.63500000000000001</v>
      </c>
      <c r="AH64" s="25">
        <v>0.6</v>
      </c>
      <c r="AI64" s="25">
        <f t="shared" si="14"/>
        <v>1.0488505747126438</v>
      </c>
      <c r="AK64" s="27">
        <f t="shared" si="15"/>
        <v>8.3333333333333329E-2</v>
      </c>
      <c r="AL64" s="27">
        <f t="shared" si="16"/>
        <v>3.4482758620689655E-2</v>
      </c>
      <c r="AM64" s="27">
        <f t="shared" si="17"/>
        <v>0.96551724137931039</v>
      </c>
      <c r="AN64" s="27">
        <f t="shared" si="18"/>
        <v>0.91666666666666663</v>
      </c>
      <c r="AO64" s="13">
        <f t="shared" si="19"/>
        <v>0</v>
      </c>
      <c r="AP64" s="13">
        <f t="shared" si="20"/>
        <v>1</v>
      </c>
      <c r="AQ64" s="13">
        <f t="shared" si="21"/>
        <v>0.31034482758620691</v>
      </c>
      <c r="AR64" s="13">
        <f t="shared" si="22"/>
        <v>0.44444444444444442</v>
      </c>
      <c r="AS64" s="23" t="str">
        <f t="shared" si="23"/>
        <v>3-1-0</v>
      </c>
      <c r="AT64" s="14" t="str">
        <f t="shared" si="24"/>
        <v>W4</v>
      </c>
    </row>
    <row r="65" spans="1:46">
      <c r="A65" s="3">
        <v>59</v>
      </c>
      <c r="B65" s="4">
        <v>44633</v>
      </c>
      <c r="C65" s="5" t="s">
        <v>22</v>
      </c>
      <c r="D65" s="5" t="s">
        <v>63</v>
      </c>
      <c r="E65" s="6">
        <v>2</v>
      </c>
      <c r="F65" s="6">
        <v>4</v>
      </c>
      <c r="G65" s="6" t="s">
        <v>65</v>
      </c>
      <c r="H65" s="6"/>
      <c r="J65" s="6">
        <v>43</v>
      </c>
      <c r="K65" s="6">
        <v>6</v>
      </c>
      <c r="L65" s="6">
        <v>0</v>
      </c>
      <c r="M65" s="6">
        <v>1</v>
      </c>
      <c r="N65" s="6">
        <v>0</v>
      </c>
      <c r="P65" s="6">
        <v>22</v>
      </c>
      <c r="Q65" s="6">
        <v>2</v>
      </c>
      <c r="R65" s="6">
        <v>0</v>
      </c>
      <c r="S65" s="6">
        <v>3</v>
      </c>
      <c r="T65" s="6">
        <v>0</v>
      </c>
      <c r="V65" s="28">
        <f t="shared" si="11"/>
        <v>-2</v>
      </c>
      <c r="W65" s="28" t="str">
        <f t="shared" si="12"/>
        <v>+21</v>
      </c>
      <c r="X65" s="28">
        <f t="shared" si="13"/>
        <v>54</v>
      </c>
      <c r="Y65" s="28">
        <v>24</v>
      </c>
      <c r="Z65" s="28">
        <v>30</v>
      </c>
      <c r="AA65" s="32">
        <v>0.44400000000000001</v>
      </c>
      <c r="AB65" s="6">
        <v>68</v>
      </c>
      <c r="AC65" s="6">
        <v>26</v>
      </c>
      <c r="AD65" s="24">
        <v>0.72299999999999998</v>
      </c>
      <c r="AE65" s="6">
        <v>51</v>
      </c>
      <c r="AF65" s="6">
        <v>22</v>
      </c>
      <c r="AG65" s="24">
        <v>0.69900000000000007</v>
      </c>
      <c r="AH65" s="24">
        <v>0.7320000000000001</v>
      </c>
      <c r="AI65" s="24">
        <f t="shared" si="14"/>
        <v>0.86469344608879495</v>
      </c>
      <c r="AK65" s="26">
        <f t="shared" si="15"/>
        <v>4.6511627906976744E-2</v>
      </c>
      <c r="AL65" s="26">
        <f t="shared" si="16"/>
        <v>0.18181818181818182</v>
      </c>
      <c r="AM65" s="26">
        <f t="shared" si="17"/>
        <v>0.81818181818181823</v>
      </c>
      <c r="AN65" s="26">
        <f t="shared" si="18"/>
        <v>0.95348837209302328</v>
      </c>
      <c r="AO65" s="8">
        <f t="shared" si="19"/>
        <v>0</v>
      </c>
      <c r="AP65" s="8">
        <f t="shared" si="20"/>
        <v>1</v>
      </c>
      <c r="AQ65" s="8">
        <f t="shared" si="21"/>
        <v>0.18181818181818182</v>
      </c>
      <c r="AR65" s="8">
        <f t="shared" si="22"/>
        <v>0.39534883720930231</v>
      </c>
      <c r="AS65" s="22" t="str">
        <f t="shared" si="23"/>
        <v>2-1-0</v>
      </c>
      <c r="AT65" s="7" t="str">
        <f t="shared" si="24"/>
        <v>L1</v>
      </c>
    </row>
    <row r="66" spans="1:46">
      <c r="A66" s="9">
        <v>60</v>
      </c>
      <c r="B66" s="10">
        <v>44637</v>
      </c>
      <c r="C66" s="11" t="s">
        <v>22</v>
      </c>
      <c r="D66" s="11" t="s">
        <v>26</v>
      </c>
      <c r="E66" s="12">
        <v>2</v>
      </c>
      <c r="F66" s="12">
        <v>3</v>
      </c>
      <c r="G66" s="12" t="s">
        <v>65</v>
      </c>
      <c r="H66" s="12"/>
      <c r="J66" s="12">
        <v>36</v>
      </c>
      <c r="K66" s="12">
        <v>2</v>
      </c>
      <c r="L66" s="12">
        <v>0</v>
      </c>
      <c r="M66" s="12">
        <v>3</v>
      </c>
      <c r="N66" s="12">
        <v>0</v>
      </c>
      <c r="P66" s="12">
        <v>21</v>
      </c>
      <c r="Q66" s="12">
        <v>6</v>
      </c>
      <c r="R66" s="12">
        <v>0</v>
      </c>
      <c r="S66" s="12">
        <v>1</v>
      </c>
      <c r="T66" s="12">
        <v>0</v>
      </c>
      <c r="V66" s="29">
        <f t="shared" si="11"/>
        <v>-1</v>
      </c>
      <c r="W66" s="29" t="str">
        <f t="shared" si="12"/>
        <v>+15</v>
      </c>
      <c r="X66" s="29">
        <f t="shared" si="13"/>
        <v>35</v>
      </c>
      <c r="Y66" s="29">
        <v>19</v>
      </c>
      <c r="Z66" s="29">
        <v>16</v>
      </c>
      <c r="AA66" s="33">
        <v>0.54300000000000004</v>
      </c>
      <c r="AB66" s="12">
        <v>62</v>
      </c>
      <c r="AC66" s="12">
        <v>39</v>
      </c>
      <c r="AD66" s="25">
        <v>0.61399999999999999</v>
      </c>
      <c r="AE66" s="12">
        <v>43</v>
      </c>
      <c r="AF66" s="12">
        <v>26</v>
      </c>
      <c r="AG66" s="25">
        <v>0.623</v>
      </c>
      <c r="AH66" s="25">
        <v>0.54500000000000004</v>
      </c>
      <c r="AI66" s="25">
        <f t="shared" si="14"/>
        <v>0.91269841269841268</v>
      </c>
      <c r="AK66" s="27">
        <f t="shared" si="15"/>
        <v>5.5555555555555552E-2</v>
      </c>
      <c r="AL66" s="27">
        <f t="shared" si="16"/>
        <v>0.14285714285714285</v>
      </c>
      <c r="AM66" s="27">
        <f t="shared" si="17"/>
        <v>0.8571428571428571</v>
      </c>
      <c r="AN66" s="27">
        <f t="shared" si="18"/>
        <v>0.94444444444444442</v>
      </c>
      <c r="AO66" s="13">
        <f t="shared" si="19"/>
        <v>0</v>
      </c>
      <c r="AP66" s="13">
        <f t="shared" si="20"/>
        <v>1</v>
      </c>
      <c r="AQ66" s="13">
        <f t="shared" si="21"/>
        <v>0.61904761904761907</v>
      </c>
      <c r="AR66" s="13">
        <f t="shared" si="22"/>
        <v>0.52777777777777779</v>
      </c>
      <c r="AS66" s="23" t="str">
        <f t="shared" si="23"/>
        <v>1-1-1</v>
      </c>
      <c r="AT66" s="14" t="str">
        <f t="shared" si="24"/>
        <v>L2</v>
      </c>
    </row>
    <row r="67" spans="1:46">
      <c r="A67" s="3">
        <v>61</v>
      </c>
      <c r="B67" s="4">
        <v>44638</v>
      </c>
      <c r="C67" s="5"/>
      <c r="D67" s="5" t="s">
        <v>51</v>
      </c>
      <c r="E67" s="6">
        <v>3</v>
      </c>
      <c r="F67" s="6">
        <v>4</v>
      </c>
      <c r="G67" s="6" t="s">
        <v>65</v>
      </c>
      <c r="H67" s="6" t="s">
        <v>66</v>
      </c>
      <c r="J67" s="6">
        <v>20</v>
      </c>
      <c r="K67" s="6">
        <v>10</v>
      </c>
      <c r="L67" s="6">
        <v>0</v>
      </c>
      <c r="M67" s="6">
        <v>2</v>
      </c>
      <c r="N67" s="6">
        <v>0</v>
      </c>
      <c r="P67" s="6">
        <v>40</v>
      </c>
      <c r="Q67" s="6">
        <v>10</v>
      </c>
      <c r="R67" s="6">
        <v>1</v>
      </c>
      <c r="S67" s="6">
        <v>3</v>
      </c>
      <c r="T67" s="6">
        <v>0</v>
      </c>
      <c r="V67" s="28">
        <f t="shared" si="11"/>
        <v>-1</v>
      </c>
      <c r="W67" s="28">
        <f t="shared" si="12"/>
        <v>-20</v>
      </c>
      <c r="X67" s="28">
        <f t="shared" si="13"/>
        <v>70</v>
      </c>
      <c r="Y67" s="28">
        <v>37</v>
      </c>
      <c r="Z67" s="28">
        <v>33</v>
      </c>
      <c r="AA67" s="32">
        <v>0.52900000000000003</v>
      </c>
      <c r="AB67" s="6">
        <v>40</v>
      </c>
      <c r="AC67" s="6">
        <v>56</v>
      </c>
      <c r="AD67" s="24">
        <v>0.41700000000000004</v>
      </c>
      <c r="AE67" s="6">
        <v>33</v>
      </c>
      <c r="AF67" s="6">
        <v>48</v>
      </c>
      <c r="AG67" s="24">
        <v>0.40700000000000003</v>
      </c>
      <c r="AH67" s="24">
        <v>0.36399999999999999</v>
      </c>
      <c r="AI67" s="24">
        <f t="shared" si="14"/>
        <v>1.05</v>
      </c>
      <c r="AK67" s="26">
        <f t="shared" si="15"/>
        <v>0.15</v>
      </c>
      <c r="AL67" s="26">
        <f t="shared" si="16"/>
        <v>0.1</v>
      </c>
      <c r="AM67" s="26">
        <f t="shared" si="17"/>
        <v>0.9</v>
      </c>
      <c r="AN67" s="26">
        <f t="shared" si="18"/>
        <v>0.85</v>
      </c>
      <c r="AO67" s="8">
        <f t="shared" si="19"/>
        <v>0</v>
      </c>
      <c r="AP67" s="8">
        <f t="shared" si="20"/>
        <v>0.66666666666666663</v>
      </c>
      <c r="AQ67" s="8">
        <f t="shared" si="21"/>
        <v>0.2</v>
      </c>
      <c r="AR67" s="8">
        <f t="shared" si="22"/>
        <v>0.35</v>
      </c>
      <c r="AS67" s="22" t="str">
        <f t="shared" si="23"/>
        <v>1-2-0</v>
      </c>
      <c r="AT67" s="7" t="str">
        <f t="shared" si="24"/>
        <v>L3</v>
      </c>
    </row>
    <row r="68" spans="1:46">
      <c r="A68" s="9">
        <v>62</v>
      </c>
      <c r="B68" s="10">
        <v>44640</v>
      </c>
      <c r="C68" s="11"/>
      <c r="D68" s="11" t="s">
        <v>61</v>
      </c>
      <c r="E68" s="12">
        <v>0</v>
      </c>
      <c r="F68" s="12">
        <v>2</v>
      </c>
      <c r="G68" s="12" t="s">
        <v>65</v>
      </c>
      <c r="H68" s="12"/>
      <c r="J68" s="12">
        <v>44</v>
      </c>
      <c r="K68" s="12">
        <v>4</v>
      </c>
      <c r="L68" s="12">
        <v>0</v>
      </c>
      <c r="M68" s="12">
        <v>3</v>
      </c>
      <c r="N68" s="12">
        <v>0</v>
      </c>
      <c r="P68" s="12">
        <v>18</v>
      </c>
      <c r="Q68" s="12">
        <v>6</v>
      </c>
      <c r="R68" s="12">
        <v>0</v>
      </c>
      <c r="S68" s="12">
        <v>2</v>
      </c>
      <c r="T68" s="12">
        <v>0</v>
      </c>
      <c r="V68" s="29">
        <f t="shared" si="11"/>
        <v>-2</v>
      </c>
      <c r="W68" s="29" t="str">
        <f t="shared" si="12"/>
        <v>+26</v>
      </c>
      <c r="X68" s="29">
        <f t="shared" si="13"/>
        <v>40</v>
      </c>
      <c r="Y68" s="29">
        <v>22</v>
      </c>
      <c r="Z68" s="29">
        <v>18</v>
      </c>
      <c r="AA68" s="33">
        <v>0.55000000000000004</v>
      </c>
      <c r="AB68" s="12">
        <v>77</v>
      </c>
      <c r="AC68" s="12">
        <v>29</v>
      </c>
      <c r="AD68" s="25">
        <v>0.72599999999999998</v>
      </c>
      <c r="AE68" s="12">
        <v>56</v>
      </c>
      <c r="AF68" s="12">
        <v>24</v>
      </c>
      <c r="AG68" s="25">
        <v>0.70000000000000007</v>
      </c>
      <c r="AH68" s="25">
        <v>0.46899999999999997</v>
      </c>
      <c r="AI68" s="25">
        <f t="shared" si="14"/>
        <v>0.88888888888888884</v>
      </c>
      <c r="AK68" s="27">
        <f t="shared" si="15"/>
        <v>0</v>
      </c>
      <c r="AL68" s="27">
        <f t="shared" si="16"/>
        <v>0.1111111111111111</v>
      </c>
      <c r="AM68" s="27">
        <f t="shared" si="17"/>
        <v>0.88888888888888884</v>
      </c>
      <c r="AN68" s="27">
        <f t="shared" si="18"/>
        <v>1</v>
      </c>
      <c r="AO68" s="13">
        <f t="shared" si="19"/>
        <v>0</v>
      </c>
      <c r="AP68" s="13">
        <f t="shared" si="20"/>
        <v>1</v>
      </c>
      <c r="AQ68" s="13">
        <f t="shared" si="21"/>
        <v>0.27777777777777779</v>
      </c>
      <c r="AR68" s="13">
        <f t="shared" si="22"/>
        <v>0.47727272727272729</v>
      </c>
      <c r="AS68" s="23" t="str">
        <f t="shared" si="23"/>
        <v>3-1-0</v>
      </c>
      <c r="AT68" s="14" t="str">
        <f t="shared" si="24"/>
        <v>L4</v>
      </c>
    </row>
    <row r="69" spans="1:46">
      <c r="A69" s="3">
        <v>63</v>
      </c>
      <c r="B69" s="4">
        <v>44642</v>
      </c>
      <c r="C69" s="5"/>
      <c r="D69" s="5" t="s">
        <v>43</v>
      </c>
      <c r="E69" s="6">
        <v>3</v>
      </c>
      <c r="F69" s="6">
        <v>2</v>
      </c>
      <c r="G69" s="6" t="s">
        <v>21</v>
      </c>
      <c r="H69" s="6"/>
      <c r="J69" s="6">
        <v>41</v>
      </c>
      <c r="K69" s="6">
        <v>8</v>
      </c>
      <c r="L69" s="6">
        <v>2</v>
      </c>
      <c r="M69" s="6">
        <v>4</v>
      </c>
      <c r="N69" s="6">
        <v>0</v>
      </c>
      <c r="P69" s="6">
        <v>29</v>
      </c>
      <c r="Q69" s="6">
        <v>12</v>
      </c>
      <c r="R69" s="6">
        <v>0</v>
      </c>
      <c r="S69" s="6">
        <v>2</v>
      </c>
      <c r="T69" s="6">
        <v>0</v>
      </c>
      <c r="V69" s="28" t="str">
        <f t="shared" si="11"/>
        <v>+1</v>
      </c>
      <c r="W69" s="28" t="str">
        <f t="shared" si="12"/>
        <v>+12</v>
      </c>
      <c r="X69" s="28">
        <f t="shared" si="13"/>
        <v>61</v>
      </c>
      <c r="Y69" s="28">
        <v>23</v>
      </c>
      <c r="Z69" s="28">
        <v>38</v>
      </c>
      <c r="AA69" s="32">
        <v>0.37700000000000006</v>
      </c>
      <c r="AB69" s="6">
        <v>57</v>
      </c>
      <c r="AC69" s="6">
        <v>49</v>
      </c>
      <c r="AD69" s="24">
        <v>0.53800000000000003</v>
      </c>
      <c r="AE69" s="6">
        <v>46</v>
      </c>
      <c r="AF69" s="6">
        <v>39</v>
      </c>
      <c r="AG69" s="24">
        <v>0.54100000000000004</v>
      </c>
      <c r="AH69" s="24">
        <v>0.56500000000000006</v>
      </c>
      <c r="AI69" s="24">
        <f t="shared" si="14"/>
        <v>1.0042052144659377</v>
      </c>
      <c r="AK69" s="26">
        <f t="shared" si="15"/>
        <v>7.3170731707317069E-2</v>
      </c>
      <c r="AL69" s="26">
        <f t="shared" si="16"/>
        <v>6.8965517241379309E-2</v>
      </c>
      <c r="AM69" s="26">
        <f t="shared" si="17"/>
        <v>0.93103448275862066</v>
      </c>
      <c r="AN69" s="26">
        <f t="shared" si="18"/>
        <v>0.92682926829268297</v>
      </c>
      <c r="AO69" s="8">
        <f t="shared" si="19"/>
        <v>0.5</v>
      </c>
      <c r="AP69" s="8">
        <f t="shared" si="20"/>
        <v>1</v>
      </c>
      <c r="AQ69" s="8">
        <f t="shared" si="21"/>
        <v>0.34482758620689657</v>
      </c>
      <c r="AR69" s="8">
        <f t="shared" si="22"/>
        <v>0.26829268292682928</v>
      </c>
      <c r="AS69" s="22" t="str">
        <f t="shared" si="23"/>
        <v>2-0-1</v>
      </c>
      <c r="AT69" s="7" t="str">
        <f t="shared" si="24"/>
        <v>W1</v>
      </c>
    </row>
    <row r="70" spans="1:46">
      <c r="A70" s="9">
        <v>64</v>
      </c>
      <c r="B70" s="10">
        <v>44644</v>
      </c>
      <c r="C70" s="11"/>
      <c r="D70" s="11" t="s">
        <v>52</v>
      </c>
      <c r="E70" s="12">
        <v>3</v>
      </c>
      <c r="F70" s="12">
        <v>4</v>
      </c>
      <c r="G70" s="12" t="s">
        <v>65</v>
      </c>
      <c r="H70" s="12" t="s">
        <v>66</v>
      </c>
      <c r="J70" s="12">
        <v>47</v>
      </c>
      <c r="K70" s="12">
        <v>23</v>
      </c>
      <c r="L70" s="12">
        <v>1</v>
      </c>
      <c r="M70" s="12">
        <v>2</v>
      </c>
      <c r="N70" s="12">
        <v>0</v>
      </c>
      <c r="P70" s="12">
        <v>15</v>
      </c>
      <c r="Q70" s="12">
        <v>11</v>
      </c>
      <c r="R70" s="12">
        <v>0</v>
      </c>
      <c r="S70" s="12">
        <v>3</v>
      </c>
      <c r="T70" s="12">
        <v>0</v>
      </c>
      <c r="V70" s="29">
        <f t="shared" si="11"/>
        <v>-1</v>
      </c>
      <c r="W70" s="29" t="str">
        <f t="shared" si="12"/>
        <v>+32</v>
      </c>
      <c r="X70" s="29">
        <f t="shared" si="13"/>
        <v>52</v>
      </c>
      <c r="Y70" s="29">
        <v>30</v>
      </c>
      <c r="Z70" s="29">
        <v>22</v>
      </c>
      <c r="AA70" s="33">
        <v>0.57700000000000007</v>
      </c>
      <c r="AB70" s="12">
        <v>78</v>
      </c>
      <c r="AC70" s="12">
        <v>27</v>
      </c>
      <c r="AD70" s="25">
        <v>0.74299999999999999</v>
      </c>
      <c r="AE70" s="12">
        <v>68</v>
      </c>
      <c r="AF70" s="12">
        <v>20</v>
      </c>
      <c r="AG70" s="25">
        <v>0.77300000000000002</v>
      </c>
      <c r="AH70" s="25">
        <v>0.66</v>
      </c>
      <c r="AI70" s="25">
        <f t="shared" si="14"/>
        <v>0.79716312056737582</v>
      </c>
      <c r="AK70" s="27">
        <f t="shared" si="15"/>
        <v>6.3829787234042548E-2</v>
      </c>
      <c r="AL70" s="27">
        <f t="shared" si="16"/>
        <v>0.26666666666666666</v>
      </c>
      <c r="AM70" s="27">
        <f t="shared" si="17"/>
        <v>0.73333333333333328</v>
      </c>
      <c r="AN70" s="27">
        <f t="shared" si="18"/>
        <v>0.93617021276595747</v>
      </c>
      <c r="AO70" s="13">
        <f t="shared" si="19"/>
        <v>0.5</v>
      </c>
      <c r="AP70" s="13">
        <f t="shared" si="20"/>
        <v>1</v>
      </c>
      <c r="AQ70" s="13">
        <f t="shared" si="21"/>
        <v>0.46666666666666667</v>
      </c>
      <c r="AR70" s="13">
        <f t="shared" si="22"/>
        <v>0.21276595744680851</v>
      </c>
      <c r="AS70" s="23" t="str">
        <f t="shared" si="23"/>
        <v>0-1-0</v>
      </c>
      <c r="AT70" s="14" t="str">
        <f t="shared" si="24"/>
        <v>L1</v>
      </c>
    </row>
    <row r="71" spans="1:46">
      <c r="A71" s="3">
        <v>65</v>
      </c>
      <c r="B71" s="4">
        <v>44646</v>
      </c>
      <c r="C71" s="5" t="s">
        <v>22</v>
      </c>
      <c r="D71" s="5" t="s">
        <v>45</v>
      </c>
      <c r="E71" s="6">
        <v>7</v>
      </c>
      <c r="F71" s="6">
        <v>2</v>
      </c>
      <c r="G71" s="6" t="s">
        <v>21</v>
      </c>
      <c r="H71" s="6"/>
      <c r="J71" s="6">
        <v>28</v>
      </c>
      <c r="K71" s="6">
        <v>25</v>
      </c>
      <c r="L71" s="6">
        <v>1</v>
      </c>
      <c r="M71" s="6">
        <v>1</v>
      </c>
      <c r="N71" s="6">
        <v>1</v>
      </c>
      <c r="P71" s="6">
        <v>32</v>
      </c>
      <c r="Q71" s="6">
        <v>7</v>
      </c>
      <c r="R71" s="6">
        <v>1</v>
      </c>
      <c r="S71" s="6">
        <v>5</v>
      </c>
      <c r="T71" s="6">
        <v>0</v>
      </c>
      <c r="V71" s="28" t="str">
        <f t="shared" si="11"/>
        <v>+5</v>
      </c>
      <c r="W71" s="28">
        <f t="shared" si="12"/>
        <v>-4</v>
      </c>
      <c r="X71" s="28">
        <f t="shared" si="13"/>
        <v>48</v>
      </c>
      <c r="Y71" s="28">
        <v>28</v>
      </c>
      <c r="Z71" s="28">
        <v>20</v>
      </c>
      <c r="AA71" s="32">
        <v>0.58299999999999996</v>
      </c>
      <c r="AB71" s="6">
        <v>35</v>
      </c>
      <c r="AC71" s="6">
        <v>45</v>
      </c>
      <c r="AD71" s="24">
        <v>0.438</v>
      </c>
      <c r="AE71" s="6">
        <v>29</v>
      </c>
      <c r="AF71" s="6">
        <v>41</v>
      </c>
      <c r="AG71" s="24">
        <v>0.41399999999999998</v>
      </c>
      <c r="AH71" s="24">
        <v>0.33</v>
      </c>
      <c r="AI71" s="24">
        <f t="shared" ref="AI71:AI88" si="25">((E71/J71)+((P71-F71)/P71))</f>
        <v>1.1875</v>
      </c>
      <c r="AK71" s="26">
        <f t="shared" ref="AK71:AK88" si="26">IFERROR(E71/J71,0)</f>
        <v>0.25</v>
      </c>
      <c r="AL71" s="26">
        <f t="shared" ref="AL71:AL88" si="27">IFERROR(F71/P71,0)</f>
        <v>6.25E-2</v>
      </c>
      <c r="AM71" s="26">
        <f t="shared" ref="AM71:AM88" si="28">IFERROR(((P71-F71)/P71),0)</f>
        <v>0.9375</v>
      </c>
      <c r="AN71" s="26">
        <f t="shared" ref="AN71:AN88" si="29">IFERROR(((J71-E71)/J71),0)</f>
        <v>0.75</v>
      </c>
      <c r="AO71" s="8">
        <f t="shared" ref="AO71:AO88" si="30">IFERROR(L71/M71,0)</f>
        <v>1</v>
      </c>
      <c r="AP71" s="8">
        <f t="shared" ref="AP71:AP88" si="31">IFERROR(((S71-R71)/S71),0)</f>
        <v>0.8</v>
      </c>
      <c r="AQ71" s="8">
        <f t="shared" ref="AQ71:AQ88" si="32">IFERROR(((AC71-AF71)/P71),0)</f>
        <v>0.125</v>
      </c>
      <c r="AR71" s="8">
        <f t="shared" ref="AR71:AR88" si="33">IFERROR(((AB71-AE71)/J71),0)</f>
        <v>0.21428571428571427</v>
      </c>
      <c r="AS71" s="22" t="str">
        <f t="shared" ref="AS71:AS88" si="34">(COUNTIFS($D$7:$D$88,D71,$G$7:$G$88,"W"))&amp;"-"&amp;(COUNTIFS($D$7:$D$88,D71,$G$7:$G$88,"L",$H$7:$H$88,""))&amp;"-"&amp;(COUNTIFS($D$7:$D$88,D71,$G$7:$G$88,"L",$H$7:$H$88,"OT"))</f>
        <v>2-0-0</v>
      </c>
      <c r="AT71" s="7" t="str">
        <f t="shared" ref="AT71:AT88" si="35">IF(A71=1,G71&amp;"1",IF(G71=G70,IF(LEN(AT70)=2,G71&amp;(RIGHT(AT70,1)+1),G71&amp;(RIGHT(AT70,2)+1)),G71&amp;"1"))</f>
        <v>W1</v>
      </c>
    </row>
    <row r="72" spans="1:46">
      <c r="A72" s="9">
        <v>66</v>
      </c>
      <c r="B72" s="10">
        <v>44648</v>
      </c>
      <c r="C72" s="11" t="s">
        <v>22</v>
      </c>
      <c r="D72" s="11" t="s">
        <v>51</v>
      </c>
      <c r="E72" s="12">
        <v>6</v>
      </c>
      <c r="F72" s="12">
        <v>1</v>
      </c>
      <c r="G72" s="12" t="s">
        <v>21</v>
      </c>
      <c r="H72" s="12"/>
      <c r="J72" s="12">
        <v>29</v>
      </c>
      <c r="K72" s="12">
        <v>15</v>
      </c>
      <c r="L72" s="12">
        <v>0</v>
      </c>
      <c r="M72" s="12">
        <v>4</v>
      </c>
      <c r="N72" s="12">
        <v>1</v>
      </c>
      <c r="P72" s="12">
        <v>26</v>
      </c>
      <c r="Q72" s="12">
        <v>15</v>
      </c>
      <c r="R72" s="12">
        <v>0</v>
      </c>
      <c r="S72" s="12">
        <v>4</v>
      </c>
      <c r="T72" s="12">
        <v>0</v>
      </c>
      <c r="V72" s="29" t="str">
        <f t="shared" ref="V72:V88" si="36">IF(E72&gt;F72,"+"&amp;(E72-F72),(E72-F72))</f>
        <v>+5</v>
      </c>
      <c r="W72" s="29" t="str">
        <f t="shared" ref="W72:W88" si="37">IF(J72&gt;P72,"+"&amp;(J72-P72),(J72-P72))</f>
        <v>+3</v>
      </c>
      <c r="X72" s="29">
        <f t="shared" ref="X72:X88" si="38">Y72+Z72</f>
        <v>38</v>
      </c>
      <c r="Y72" s="29">
        <v>22</v>
      </c>
      <c r="Z72" s="29">
        <v>16</v>
      </c>
      <c r="AA72" s="33">
        <v>0.57899999999999996</v>
      </c>
      <c r="AB72" s="12">
        <v>46</v>
      </c>
      <c r="AC72" s="12">
        <v>36</v>
      </c>
      <c r="AD72" s="25">
        <v>0.56100000000000005</v>
      </c>
      <c r="AE72" s="12">
        <v>36</v>
      </c>
      <c r="AF72" s="12">
        <v>30</v>
      </c>
      <c r="AG72" s="25">
        <v>0.54500000000000004</v>
      </c>
      <c r="AH72" s="25">
        <v>0.54600000000000004</v>
      </c>
      <c r="AI72" s="25">
        <f t="shared" si="25"/>
        <v>1.1684350132625996</v>
      </c>
      <c r="AK72" s="27">
        <f t="shared" si="26"/>
        <v>0.20689655172413793</v>
      </c>
      <c r="AL72" s="27">
        <f t="shared" si="27"/>
        <v>3.8461538461538464E-2</v>
      </c>
      <c r="AM72" s="27">
        <f t="shared" si="28"/>
        <v>0.96153846153846156</v>
      </c>
      <c r="AN72" s="27">
        <f t="shared" si="29"/>
        <v>0.7931034482758621</v>
      </c>
      <c r="AO72" s="13">
        <f t="shared" si="30"/>
        <v>0</v>
      </c>
      <c r="AP72" s="13">
        <f t="shared" si="31"/>
        <v>1</v>
      </c>
      <c r="AQ72" s="13">
        <f t="shared" si="32"/>
        <v>0.23076923076923078</v>
      </c>
      <c r="AR72" s="13">
        <f t="shared" si="33"/>
        <v>0.34482758620689657</v>
      </c>
      <c r="AS72" s="23" t="str">
        <f t="shared" si="34"/>
        <v>1-2-0</v>
      </c>
      <c r="AT72" s="14" t="str">
        <f t="shared" si="35"/>
        <v>W2</v>
      </c>
    </row>
    <row r="73" spans="1:46">
      <c r="A73" s="3">
        <v>67</v>
      </c>
      <c r="B73" s="4">
        <v>44649</v>
      </c>
      <c r="C73" s="5" t="s">
        <v>22</v>
      </c>
      <c r="D73" s="5" t="s">
        <v>43</v>
      </c>
      <c r="E73" s="6">
        <v>3</v>
      </c>
      <c r="F73" s="6">
        <v>4</v>
      </c>
      <c r="G73" s="6" t="s">
        <v>65</v>
      </c>
      <c r="H73" s="6" t="s">
        <v>40</v>
      </c>
      <c r="J73" s="6">
        <v>19</v>
      </c>
      <c r="K73" s="6">
        <v>12</v>
      </c>
      <c r="L73" s="6">
        <v>0</v>
      </c>
      <c r="M73" s="6">
        <v>2</v>
      </c>
      <c r="N73" s="6">
        <v>0</v>
      </c>
      <c r="P73" s="6">
        <v>32</v>
      </c>
      <c r="Q73" s="6">
        <v>8</v>
      </c>
      <c r="R73" s="6">
        <v>3</v>
      </c>
      <c r="S73" s="6">
        <v>4</v>
      </c>
      <c r="T73" s="6">
        <v>0</v>
      </c>
      <c r="V73" s="28">
        <f t="shared" si="36"/>
        <v>-1</v>
      </c>
      <c r="W73" s="28">
        <f t="shared" si="37"/>
        <v>-13</v>
      </c>
      <c r="X73" s="28">
        <f t="shared" si="38"/>
        <v>52</v>
      </c>
      <c r="Y73" s="28">
        <v>25</v>
      </c>
      <c r="Z73" s="28">
        <v>27</v>
      </c>
      <c r="AA73" s="32">
        <v>0.48100000000000004</v>
      </c>
      <c r="AB73" s="6">
        <v>33</v>
      </c>
      <c r="AC73" s="6">
        <v>43</v>
      </c>
      <c r="AD73" s="24">
        <v>0.434</v>
      </c>
      <c r="AE73" s="6">
        <v>25</v>
      </c>
      <c r="AF73" s="6">
        <v>36</v>
      </c>
      <c r="AG73" s="24">
        <v>0.41000000000000003</v>
      </c>
      <c r="AH73" s="24">
        <v>0.39700000000000002</v>
      </c>
      <c r="AI73" s="24">
        <f t="shared" si="25"/>
        <v>1.0328947368421053</v>
      </c>
      <c r="AK73" s="26">
        <f t="shared" si="26"/>
        <v>0.15789473684210525</v>
      </c>
      <c r="AL73" s="26">
        <f t="shared" si="27"/>
        <v>0.125</v>
      </c>
      <c r="AM73" s="26">
        <f t="shared" si="28"/>
        <v>0.875</v>
      </c>
      <c r="AN73" s="26">
        <f t="shared" si="29"/>
        <v>0.84210526315789469</v>
      </c>
      <c r="AO73" s="8">
        <f t="shared" si="30"/>
        <v>0</v>
      </c>
      <c r="AP73" s="8">
        <f t="shared" si="31"/>
        <v>0.25</v>
      </c>
      <c r="AQ73" s="8">
        <f t="shared" si="32"/>
        <v>0.21875</v>
      </c>
      <c r="AR73" s="8">
        <f t="shared" si="33"/>
        <v>0.42105263157894735</v>
      </c>
      <c r="AS73" s="22" t="str">
        <f t="shared" si="34"/>
        <v>2-0-1</v>
      </c>
      <c r="AT73" s="7" t="str">
        <f t="shared" si="35"/>
        <v>L1</v>
      </c>
    </row>
    <row r="74" spans="1:46">
      <c r="A74" s="9">
        <v>68</v>
      </c>
      <c r="B74" s="10">
        <v>44651</v>
      </c>
      <c r="C74" s="11"/>
      <c r="D74" s="11" t="s">
        <v>24</v>
      </c>
      <c r="E74" s="12">
        <v>4</v>
      </c>
      <c r="F74" s="12">
        <v>0</v>
      </c>
      <c r="G74" s="12" t="s">
        <v>21</v>
      </c>
      <c r="H74" s="12"/>
      <c r="J74" s="12">
        <v>44</v>
      </c>
      <c r="K74" s="12">
        <v>6</v>
      </c>
      <c r="L74" s="12">
        <v>1</v>
      </c>
      <c r="M74" s="12">
        <v>4</v>
      </c>
      <c r="N74" s="12">
        <v>0</v>
      </c>
      <c r="P74" s="12">
        <v>32</v>
      </c>
      <c r="Q74" s="12">
        <v>8</v>
      </c>
      <c r="R74" s="12">
        <v>0</v>
      </c>
      <c r="S74" s="12">
        <v>3</v>
      </c>
      <c r="T74" s="12">
        <v>0</v>
      </c>
      <c r="V74" s="29" t="str">
        <f t="shared" si="36"/>
        <v>+4</v>
      </c>
      <c r="W74" s="29" t="str">
        <f t="shared" si="37"/>
        <v>+12</v>
      </c>
      <c r="X74" s="29">
        <f t="shared" si="38"/>
        <v>48</v>
      </c>
      <c r="Y74" s="29">
        <v>31</v>
      </c>
      <c r="Z74" s="29">
        <v>17</v>
      </c>
      <c r="AA74" s="33">
        <v>0.64599999999999991</v>
      </c>
      <c r="AB74" s="12">
        <v>61</v>
      </c>
      <c r="AC74" s="12">
        <v>35</v>
      </c>
      <c r="AD74" s="25">
        <v>0.63500000000000001</v>
      </c>
      <c r="AE74" s="12">
        <v>47</v>
      </c>
      <c r="AF74" s="12">
        <v>31</v>
      </c>
      <c r="AG74" s="25">
        <v>0.60299999999999998</v>
      </c>
      <c r="AH74" s="25">
        <v>0.5</v>
      </c>
      <c r="AI74" s="25">
        <f t="shared" si="25"/>
        <v>1.0909090909090908</v>
      </c>
      <c r="AK74" s="27">
        <f t="shared" si="26"/>
        <v>9.0909090909090912E-2</v>
      </c>
      <c r="AL74" s="27">
        <f t="shared" si="27"/>
        <v>0</v>
      </c>
      <c r="AM74" s="27">
        <f t="shared" si="28"/>
        <v>1</v>
      </c>
      <c r="AN74" s="27">
        <f t="shared" si="29"/>
        <v>0.90909090909090906</v>
      </c>
      <c r="AO74" s="13">
        <f t="shared" si="30"/>
        <v>0.25</v>
      </c>
      <c r="AP74" s="13">
        <f t="shared" si="31"/>
        <v>1</v>
      </c>
      <c r="AQ74" s="13">
        <f t="shared" si="32"/>
        <v>0.125</v>
      </c>
      <c r="AR74" s="13">
        <f t="shared" si="33"/>
        <v>0.31818181818181818</v>
      </c>
      <c r="AS74" s="23" t="str">
        <f t="shared" si="34"/>
        <v>3-0-0</v>
      </c>
      <c r="AT74" s="14" t="str">
        <f t="shared" si="35"/>
        <v>W1</v>
      </c>
    </row>
    <row r="75" spans="1:46">
      <c r="A75" s="3">
        <v>69</v>
      </c>
      <c r="B75" s="4">
        <v>44653</v>
      </c>
      <c r="C75" s="5"/>
      <c r="D75" s="5" t="s">
        <v>59</v>
      </c>
      <c r="E75" s="6">
        <v>1</v>
      </c>
      <c r="F75" s="6">
        <v>3</v>
      </c>
      <c r="G75" s="6" t="s">
        <v>65</v>
      </c>
      <c r="H75" s="6"/>
      <c r="J75" s="6">
        <v>38</v>
      </c>
      <c r="K75" s="6">
        <v>4</v>
      </c>
      <c r="L75" s="6">
        <v>0</v>
      </c>
      <c r="M75" s="6">
        <v>2</v>
      </c>
      <c r="N75" s="6">
        <v>0</v>
      </c>
      <c r="P75" s="6">
        <v>19</v>
      </c>
      <c r="Q75" s="6">
        <v>4</v>
      </c>
      <c r="R75" s="6">
        <v>1</v>
      </c>
      <c r="S75" s="6">
        <v>2</v>
      </c>
      <c r="T75" s="6">
        <v>0</v>
      </c>
      <c r="V75" s="28">
        <f t="shared" si="36"/>
        <v>-2</v>
      </c>
      <c r="W75" s="28" t="str">
        <f t="shared" si="37"/>
        <v>+19</v>
      </c>
      <c r="X75" s="28">
        <f t="shared" si="38"/>
        <v>61</v>
      </c>
      <c r="Y75" s="28">
        <v>36</v>
      </c>
      <c r="Z75" s="28">
        <v>25</v>
      </c>
      <c r="AA75" s="32">
        <v>0.59</v>
      </c>
      <c r="AB75" s="6">
        <v>63</v>
      </c>
      <c r="AC75" s="6">
        <v>32</v>
      </c>
      <c r="AD75" s="24">
        <v>0.66300000000000003</v>
      </c>
      <c r="AE75" s="6">
        <v>49</v>
      </c>
      <c r="AF75" s="6">
        <v>27</v>
      </c>
      <c r="AG75" s="24">
        <v>0.64500000000000002</v>
      </c>
      <c r="AH75" s="24">
        <v>0.72099999999999997</v>
      </c>
      <c r="AI75" s="24">
        <f t="shared" si="25"/>
        <v>0.86842105263157887</v>
      </c>
      <c r="AK75" s="26">
        <f t="shared" si="26"/>
        <v>2.6315789473684209E-2</v>
      </c>
      <c r="AL75" s="26">
        <f t="shared" si="27"/>
        <v>0.15789473684210525</v>
      </c>
      <c r="AM75" s="26">
        <f t="shared" si="28"/>
        <v>0.84210526315789469</v>
      </c>
      <c r="AN75" s="26">
        <f t="shared" si="29"/>
        <v>0.97368421052631582</v>
      </c>
      <c r="AO75" s="8">
        <f t="shared" si="30"/>
        <v>0</v>
      </c>
      <c r="AP75" s="8">
        <f t="shared" si="31"/>
        <v>0.5</v>
      </c>
      <c r="AQ75" s="8">
        <f t="shared" si="32"/>
        <v>0.26315789473684209</v>
      </c>
      <c r="AR75" s="8">
        <f t="shared" si="33"/>
        <v>0.36842105263157893</v>
      </c>
      <c r="AS75" s="22" t="str">
        <f t="shared" si="34"/>
        <v>0-2-0</v>
      </c>
      <c r="AT75" s="7" t="str">
        <f t="shared" si="35"/>
        <v>L1</v>
      </c>
    </row>
    <row r="76" spans="1:46">
      <c r="A76" s="9">
        <v>70</v>
      </c>
      <c r="B76" s="10">
        <v>44656</v>
      </c>
      <c r="C76" s="11" t="s">
        <v>22</v>
      </c>
      <c r="D76" s="11" t="s">
        <v>54</v>
      </c>
      <c r="E76" s="12">
        <v>2</v>
      </c>
      <c r="F76" s="12">
        <v>4</v>
      </c>
      <c r="G76" s="12" t="s">
        <v>65</v>
      </c>
      <c r="H76" s="12"/>
      <c r="J76" s="12">
        <v>34</v>
      </c>
      <c r="K76" s="12">
        <v>6</v>
      </c>
      <c r="L76" s="12">
        <v>0</v>
      </c>
      <c r="M76" s="12">
        <v>2</v>
      </c>
      <c r="N76" s="12">
        <v>0</v>
      </c>
      <c r="P76" s="12">
        <v>22</v>
      </c>
      <c r="Q76" s="12">
        <v>4</v>
      </c>
      <c r="R76" s="12">
        <v>1</v>
      </c>
      <c r="S76" s="12">
        <v>3</v>
      </c>
      <c r="T76" s="12">
        <v>0</v>
      </c>
      <c r="V76" s="29">
        <f t="shared" si="36"/>
        <v>-2</v>
      </c>
      <c r="W76" s="29" t="str">
        <f t="shared" si="37"/>
        <v>+12</v>
      </c>
      <c r="X76" s="29">
        <f t="shared" si="38"/>
        <v>49</v>
      </c>
      <c r="Y76" s="29">
        <v>27</v>
      </c>
      <c r="Z76" s="29">
        <v>22</v>
      </c>
      <c r="AA76" s="33">
        <v>0.55100000000000005</v>
      </c>
      <c r="AB76" s="12">
        <v>49</v>
      </c>
      <c r="AC76" s="12">
        <v>31</v>
      </c>
      <c r="AD76" s="25">
        <v>0.61299999999999999</v>
      </c>
      <c r="AE76" s="12">
        <v>39</v>
      </c>
      <c r="AF76" s="12">
        <v>26</v>
      </c>
      <c r="AG76" s="25">
        <v>0.6</v>
      </c>
      <c r="AH76" s="25">
        <v>0.56799999999999995</v>
      </c>
      <c r="AI76" s="25">
        <f t="shared" si="25"/>
        <v>0.87700534759358295</v>
      </c>
      <c r="AK76" s="27">
        <f t="shared" si="26"/>
        <v>5.8823529411764705E-2</v>
      </c>
      <c r="AL76" s="27">
        <f t="shared" si="27"/>
        <v>0.18181818181818182</v>
      </c>
      <c r="AM76" s="27">
        <f t="shared" si="28"/>
        <v>0.81818181818181823</v>
      </c>
      <c r="AN76" s="27">
        <f t="shared" si="29"/>
        <v>0.94117647058823528</v>
      </c>
      <c r="AO76" s="13">
        <f t="shared" si="30"/>
        <v>0</v>
      </c>
      <c r="AP76" s="13">
        <f t="shared" si="31"/>
        <v>0.66666666666666663</v>
      </c>
      <c r="AQ76" s="13">
        <f t="shared" si="32"/>
        <v>0.22727272727272727</v>
      </c>
      <c r="AR76" s="13">
        <f t="shared" si="33"/>
        <v>0.29411764705882354</v>
      </c>
      <c r="AS76" s="23" t="str">
        <f t="shared" si="34"/>
        <v>2-1-0</v>
      </c>
      <c r="AT76" s="14" t="str">
        <f t="shared" si="35"/>
        <v>L2</v>
      </c>
    </row>
    <row r="77" spans="1:46">
      <c r="A77" s="3">
        <v>71</v>
      </c>
      <c r="B77" s="4">
        <v>44658</v>
      </c>
      <c r="C77" s="5"/>
      <c r="D77" s="5" t="s">
        <v>54</v>
      </c>
      <c r="E77" s="6">
        <v>5</v>
      </c>
      <c r="F77" s="6">
        <v>3</v>
      </c>
      <c r="G77" s="6" t="s">
        <v>21</v>
      </c>
      <c r="H77" s="6"/>
      <c r="J77" s="6">
        <v>32</v>
      </c>
      <c r="K77" s="6">
        <v>6</v>
      </c>
      <c r="L77" s="6">
        <v>0</v>
      </c>
      <c r="M77" s="6">
        <v>2</v>
      </c>
      <c r="N77" s="6">
        <v>0</v>
      </c>
      <c r="P77" s="6">
        <v>21</v>
      </c>
      <c r="Q77" s="6">
        <v>4</v>
      </c>
      <c r="R77" s="6">
        <v>0</v>
      </c>
      <c r="S77" s="6">
        <v>3</v>
      </c>
      <c r="T77" s="6">
        <v>0</v>
      </c>
      <c r="V77" s="28" t="str">
        <f t="shared" si="36"/>
        <v>+2</v>
      </c>
      <c r="W77" s="28" t="str">
        <f t="shared" si="37"/>
        <v>+11</v>
      </c>
      <c r="X77" s="28">
        <f t="shared" si="38"/>
        <v>43</v>
      </c>
      <c r="Y77" s="28">
        <v>25</v>
      </c>
      <c r="Z77" s="28">
        <v>18</v>
      </c>
      <c r="AA77" s="32">
        <v>0.58100000000000007</v>
      </c>
      <c r="AB77" s="6">
        <v>42</v>
      </c>
      <c r="AC77" s="6">
        <v>30</v>
      </c>
      <c r="AD77" s="24">
        <v>0.58299999999999996</v>
      </c>
      <c r="AE77" s="6">
        <v>36</v>
      </c>
      <c r="AF77" s="6">
        <v>26</v>
      </c>
      <c r="AG77" s="24">
        <v>0.58100000000000007</v>
      </c>
      <c r="AH77" s="24">
        <v>0.54200000000000004</v>
      </c>
      <c r="AI77" s="24">
        <f t="shared" si="25"/>
        <v>1.0133928571428572</v>
      </c>
      <c r="AK77" s="26">
        <f t="shared" si="26"/>
        <v>0.15625</v>
      </c>
      <c r="AL77" s="26">
        <f t="shared" si="27"/>
        <v>0.14285714285714285</v>
      </c>
      <c r="AM77" s="26">
        <f t="shared" si="28"/>
        <v>0.8571428571428571</v>
      </c>
      <c r="AN77" s="26">
        <f t="shared" si="29"/>
        <v>0.84375</v>
      </c>
      <c r="AO77" s="8">
        <f t="shared" si="30"/>
        <v>0</v>
      </c>
      <c r="AP77" s="8">
        <f t="shared" si="31"/>
        <v>1</v>
      </c>
      <c r="AQ77" s="8">
        <f t="shared" si="32"/>
        <v>0.19047619047619047</v>
      </c>
      <c r="AR77" s="8">
        <f t="shared" si="33"/>
        <v>0.1875</v>
      </c>
      <c r="AS77" s="22" t="str">
        <f t="shared" si="34"/>
        <v>2-1-0</v>
      </c>
      <c r="AT77" s="7" t="str">
        <f t="shared" si="35"/>
        <v>W1</v>
      </c>
    </row>
    <row r="78" spans="1:46">
      <c r="A78" s="9">
        <v>72</v>
      </c>
      <c r="B78" s="10">
        <v>44659</v>
      </c>
      <c r="C78" s="11"/>
      <c r="D78" s="11" t="s">
        <v>20</v>
      </c>
      <c r="E78" s="12">
        <v>1</v>
      </c>
      <c r="F78" s="12">
        <v>2</v>
      </c>
      <c r="G78" s="12" t="s">
        <v>65</v>
      </c>
      <c r="H78" s="12"/>
      <c r="J78" s="12">
        <v>21</v>
      </c>
      <c r="K78" s="12">
        <v>8</v>
      </c>
      <c r="L78" s="12">
        <v>0</v>
      </c>
      <c r="M78" s="12">
        <v>4</v>
      </c>
      <c r="N78" s="12">
        <v>0</v>
      </c>
      <c r="P78" s="12">
        <v>21</v>
      </c>
      <c r="Q78" s="12">
        <v>8</v>
      </c>
      <c r="R78" s="12">
        <v>0</v>
      </c>
      <c r="S78" s="12">
        <v>4</v>
      </c>
      <c r="T78" s="12">
        <v>0</v>
      </c>
      <c r="V78" s="29">
        <f t="shared" si="36"/>
        <v>-1</v>
      </c>
      <c r="W78" s="29">
        <f t="shared" si="37"/>
        <v>0</v>
      </c>
      <c r="X78" s="29">
        <f t="shared" si="38"/>
        <v>33</v>
      </c>
      <c r="Y78" s="29">
        <v>21</v>
      </c>
      <c r="Z78" s="29">
        <v>12</v>
      </c>
      <c r="AA78" s="33">
        <v>0.63600000000000001</v>
      </c>
      <c r="AB78" s="12">
        <v>47</v>
      </c>
      <c r="AC78" s="12">
        <v>31</v>
      </c>
      <c r="AD78" s="25">
        <v>0.60299999999999998</v>
      </c>
      <c r="AE78" s="12">
        <v>34</v>
      </c>
      <c r="AF78" s="12">
        <v>25</v>
      </c>
      <c r="AG78" s="25">
        <v>0.57600000000000007</v>
      </c>
      <c r="AH78" s="25">
        <v>0.66</v>
      </c>
      <c r="AI78" s="25">
        <f t="shared" si="25"/>
        <v>0.95238095238095233</v>
      </c>
      <c r="AK78" s="27">
        <f t="shared" si="26"/>
        <v>4.7619047619047616E-2</v>
      </c>
      <c r="AL78" s="27">
        <f t="shared" si="27"/>
        <v>9.5238095238095233E-2</v>
      </c>
      <c r="AM78" s="27">
        <f t="shared" si="28"/>
        <v>0.90476190476190477</v>
      </c>
      <c r="AN78" s="27">
        <f t="shared" si="29"/>
        <v>0.95238095238095233</v>
      </c>
      <c r="AO78" s="13">
        <f t="shared" si="30"/>
        <v>0</v>
      </c>
      <c r="AP78" s="13">
        <f t="shared" si="31"/>
        <v>1</v>
      </c>
      <c r="AQ78" s="13">
        <f t="shared" si="32"/>
        <v>0.2857142857142857</v>
      </c>
      <c r="AR78" s="13">
        <f t="shared" si="33"/>
        <v>0.61904761904761907</v>
      </c>
      <c r="AS78" s="23" t="str">
        <f t="shared" si="34"/>
        <v>2-1-0</v>
      </c>
      <c r="AT78" s="14" t="str">
        <f t="shared" si="35"/>
        <v>L1</v>
      </c>
    </row>
    <row r="79" spans="1:46">
      <c r="A79" s="3">
        <v>73</v>
      </c>
      <c r="B79" s="4">
        <v>44661</v>
      </c>
      <c r="C79" s="5"/>
      <c r="D79" s="5" t="s">
        <v>47</v>
      </c>
      <c r="E79" s="6">
        <v>5</v>
      </c>
      <c r="F79" s="6">
        <v>2</v>
      </c>
      <c r="G79" s="6" t="s">
        <v>21</v>
      </c>
      <c r="H79" s="6"/>
      <c r="J79" s="6">
        <v>43</v>
      </c>
      <c r="K79" s="6">
        <v>12</v>
      </c>
      <c r="L79" s="6">
        <v>0</v>
      </c>
      <c r="M79" s="6">
        <v>2</v>
      </c>
      <c r="N79" s="6">
        <v>0</v>
      </c>
      <c r="P79" s="6">
        <v>25</v>
      </c>
      <c r="Q79" s="6">
        <v>10</v>
      </c>
      <c r="R79" s="6">
        <v>0</v>
      </c>
      <c r="S79" s="6">
        <v>3</v>
      </c>
      <c r="T79" s="6">
        <v>0</v>
      </c>
      <c r="V79" s="28" t="str">
        <f t="shared" si="36"/>
        <v>+3</v>
      </c>
      <c r="W79" s="28" t="str">
        <f t="shared" si="37"/>
        <v>+18</v>
      </c>
      <c r="X79" s="28">
        <f t="shared" si="38"/>
        <v>46</v>
      </c>
      <c r="Y79" s="28">
        <v>26</v>
      </c>
      <c r="Z79" s="28">
        <v>20</v>
      </c>
      <c r="AA79" s="32">
        <v>0.56500000000000006</v>
      </c>
      <c r="AB79" s="6">
        <v>62</v>
      </c>
      <c r="AC79" s="6">
        <v>32</v>
      </c>
      <c r="AD79" s="24">
        <v>0.66</v>
      </c>
      <c r="AE79" s="6">
        <v>55</v>
      </c>
      <c r="AF79" s="6">
        <v>28</v>
      </c>
      <c r="AG79" s="24">
        <v>0.66300000000000003</v>
      </c>
      <c r="AH79" s="24">
        <v>0.49700000000000005</v>
      </c>
      <c r="AI79" s="24">
        <f t="shared" si="25"/>
        <v>1.036279069767442</v>
      </c>
      <c r="AK79" s="26">
        <f t="shared" si="26"/>
        <v>0.11627906976744186</v>
      </c>
      <c r="AL79" s="26">
        <f t="shared" si="27"/>
        <v>0.08</v>
      </c>
      <c r="AM79" s="26">
        <f t="shared" si="28"/>
        <v>0.92</v>
      </c>
      <c r="AN79" s="26">
        <f t="shared" si="29"/>
        <v>0.88372093023255816</v>
      </c>
      <c r="AO79" s="8">
        <f t="shared" si="30"/>
        <v>0</v>
      </c>
      <c r="AP79" s="8">
        <f t="shared" si="31"/>
        <v>1</v>
      </c>
      <c r="AQ79" s="8">
        <f t="shared" si="32"/>
        <v>0.16</v>
      </c>
      <c r="AR79" s="8">
        <f t="shared" si="33"/>
        <v>0.16279069767441862</v>
      </c>
      <c r="AS79" s="22" t="str">
        <f t="shared" si="34"/>
        <v>2-0-0</v>
      </c>
      <c r="AT79" s="7" t="str">
        <f t="shared" si="35"/>
        <v>W1</v>
      </c>
    </row>
    <row r="80" spans="1:46">
      <c r="A80" s="9">
        <v>74</v>
      </c>
      <c r="B80" s="10">
        <v>44663</v>
      </c>
      <c r="C80" s="11" t="s">
        <v>22</v>
      </c>
      <c r="D80" s="11" t="s">
        <v>61</v>
      </c>
      <c r="E80" s="12">
        <v>4</v>
      </c>
      <c r="F80" s="12">
        <v>2</v>
      </c>
      <c r="G80" s="12" t="s">
        <v>21</v>
      </c>
      <c r="H80" s="12"/>
      <c r="J80" s="12">
        <v>25</v>
      </c>
      <c r="K80" s="12">
        <v>8</v>
      </c>
      <c r="L80" s="12">
        <v>0</v>
      </c>
      <c r="M80" s="12">
        <v>2</v>
      </c>
      <c r="N80" s="12">
        <v>0</v>
      </c>
      <c r="P80" s="12">
        <v>30</v>
      </c>
      <c r="Q80" s="12">
        <v>4</v>
      </c>
      <c r="R80" s="12">
        <v>0</v>
      </c>
      <c r="S80" s="12">
        <v>4</v>
      </c>
      <c r="T80" s="12">
        <v>0</v>
      </c>
      <c r="V80" s="29" t="str">
        <f t="shared" si="36"/>
        <v>+2</v>
      </c>
      <c r="W80" s="29">
        <f t="shared" si="37"/>
        <v>-5</v>
      </c>
      <c r="X80" s="29">
        <f t="shared" si="38"/>
        <v>46</v>
      </c>
      <c r="Y80" s="29">
        <v>23</v>
      </c>
      <c r="Z80" s="29">
        <v>23</v>
      </c>
      <c r="AA80" s="33">
        <v>0.5</v>
      </c>
      <c r="AB80" s="12">
        <v>47</v>
      </c>
      <c r="AC80" s="12">
        <v>46</v>
      </c>
      <c r="AD80" s="25">
        <v>0.505</v>
      </c>
      <c r="AE80" s="12">
        <v>33</v>
      </c>
      <c r="AF80" s="12">
        <v>36</v>
      </c>
      <c r="AG80" s="25">
        <v>0.47799999999999998</v>
      </c>
      <c r="AH80" s="25">
        <v>0.54600000000000004</v>
      </c>
      <c r="AI80" s="25">
        <f t="shared" si="25"/>
        <v>1.0933333333333333</v>
      </c>
      <c r="AK80" s="27">
        <f t="shared" si="26"/>
        <v>0.16</v>
      </c>
      <c r="AL80" s="27">
        <f t="shared" si="27"/>
        <v>6.6666666666666666E-2</v>
      </c>
      <c r="AM80" s="27">
        <f t="shared" si="28"/>
        <v>0.93333333333333335</v>
      </c>
      <c r="AN80" s="27">
        <f t="shared" si="29"/>
        <v>0.84</v>
      </c>
      <c r="AO80" s="13">
        <f t="shared" si="30"/>
        <v>0</v>
      </c>
      <c r="AP80" s="13">
        <f t="shared" si="31"/>
        <v>1</v>
      </c>
      <c r="AQ80" s="13">
        <f t="shared" si="32"/>
        <v>0.33333333333333331</v>
      </c>
      <c r="AR80" s="13">
        <f t="shared" si="33"/>
        <v>0.56000000000000005</v>
      </c>
      <c r="AS80" s="23" t="str">
        <f t="shared" si="34"/>
        <v>3-1-0</v>
      </c>
      <c r="AT80" s="14" t="str">
        <f t="shared" si="35"/>
        <v>W2</v>
      </c>
    </row>
    <row r="81" spans="1:46">
      <c r="A81" s="3">
        <v>75</v>
      </c>
      <c r="B81" s="4">
        <v>44665</v>
      </c>
      <c r="C81" s="5"/>
      <c r="D81" s="5" t="s">
        <v>60</v>
      </c>
      <c r="E81" s="6">
        <v>0</v>
      </c>
      <c r="F81" s="6">
        <v>3</v>
      </c>
      <c r="G81" s="6" t="s">
        <v>65</v>
      </c>
      <c r="H81" s="6"/>
      <c r="J81" s="6">
        <v>46</v>
      </c>
      <c r="K81" s="6">
        <v>4</v>
      </c>
      <c r="L81" s="6">
        <v>0</v>
      </c>
      <c r="M81" s="6">
        <v>3</v>
      </c>
      <c r="N81" s="6">
        <v>0</v>
      </c>
      <c r="P81" s="6">
        <v>22</v>
      </c>
      <c r="Q81" s="6">
        <v>8</v>
      </c>
      <c r="R81" s="6">
        <v>0</v>
      </c>
      <c r="S81" s="6">
        <v>1</v>
      </c>
      <c r="T81" s="6">
        <v>0</v>
      </c>
      <c r="V81" s="28">
        <f t="shared" si="36"/>
        <v>-3</v>
      </c>
      <c r="W81" s="28" t="str">
        <f t="shared" si="37"/>
        <v>+24</v>
      </c>
      <c r="X81" s="28">
        <f t="shared" si="38"/>
        <v>50</v>
      </c>
      <c r="Y81" s="28">
        <v>29</v>
      </c>
      <c r="Z81" s="28">
        <v>21</v>
      </c>
      <c r="AA81" s="32">
        <v>0.57999999999999996</v>
      </c>
      <c r="AB81" s="6">
        <v>78</v>
      </c>
      <c r="AC81" s="6">
        <v>35</v>
      </c>
      <c r="AD81" s="24">
        <v>0.69000000000000006</v>
      </c>
      <c r="AE81" s="6">
        <v>67</v>
      </c>
      <c r="AF81" s="6">
        <v>28</v>
      </c>
      <c r="AG81" s="24">
        <v>0.70499999999999996</v>
      </c>
      <c r="AH81" s="24">
        <v>0.84099999999999997</v>
      </c>
      <c r="AI81" s="24">
        <f t="shared" si="25"/>
        <v>0.86363636363636365</v>
      </c>
      <c r="AK81" s="26">
        <f t="shared" si="26"/>
        <v>0</v>
      </c>
      <c r="AL81" s="26">
        <f t="shared" si="27"/>
        <v>0.13636363636363635</v>
      </c>
      <c r="AM81" s="26">
        <f t="shared" si="28"/>
        <v>0.86363636363636365</v>
      </c>
      <c r="AN81" s="26">
        <f t="shared" si="29"/>
        <v>1</v>
      </c>
      <c r="AO81" s="8">
        <f t="shared" si="30"/>
        <v>0</v>
      </c>
      <c r="AP81" s="8">
        <f t="shared" si="31"/>
        <v>1</v>
      </c>
      <c r="AQ81" s="8">
        <f t="shared" si="32"/>
        <v>0.31818181818181818</v>
      </c>
      <c r="AR81" s="8">
        <f t="shared" si="33"/>
        <v>0.2391304347826087</v>
      </c>
      <c r="AS81" s="22" t="str">
        <f t="shared" si="34"/>
        <v>1-1-1</v>
      </c>
      <c r="AT81" s="7" t="str">
        <f t="shared" si="35"/>
        <v>L1</v>
      </c>
    </row>
    <row r="82" spans="1:46">
      <c r="A82" s="9">
        <v>76</v>
      </c>
      <c r="B82" s="10">
        <v>44667</v>
      </c>
      <c r="C82" s="11" t="s">
        <v>22</v>
      </c>
      <c r="D82" s="11" t="s">
        <v>64</v>
      </c>
      <c r="E82" s="12">
        <v>4</v>
      </c>
      <c r="F82" s="12">
        <v>7</v>
      </c>
      <c r="G82" s="12" t="s">
        <v>65</v>
      </c>
      <c r="H82" s="12"/>
      <c r="J82" s="12">
        <v>33</v>
      </c>
      <c r="K82" s="12">
        <v>20</v>
      </c>
      <c r="L82" s="12">
        <v>1</v>
      </c>
      <c r="M82" s="12">
        <v>3</v>
      </c>
      <c r="N82" s="12">
        <v>0</v>
      </c>
      <c r="P82" s="12">
        <v>37</v>
      </c>
      <c r="Q82" s="12">
        <v>6</v>
      </c>
      <c r="R82" s="12">
        <v>2</v>
      </c>
      <c r="S82" s="12">
        <v>5</v>
      </c>
      <c r="T82" s="12">
        <v>0</v>
      </c>
      <c r="V82" s="29">
        <f t="shared" si="36"/>
        <v>-3</v>
      </c>
      <c r="W82" s="29">
        <f t="shared" si="37"/>
        <v>-4</v>
      </c>
      <c r="X82" s="29">
        <f t="shared" si="38"/>
        <v>57</v>
      </c>
      <c r="Y82" s="29">
        <v>24</v>
      </c>
      <c r="Z82" s="29">
        <v>33</v>
      </c>
      <c r="AA82" s="33">
        <v>0.42100000000000004</v>
      </c>
      <c r="AB82" s="12">
        <v>56</v>
      </c>
      <c r="AC82" s="12">
        <v>55</v>
      </c>
      <c r="AD82" s="25">
        <v>0.505</v>
      </c>
      <c r="AE82" s="12">
        <v>37</v>
      </c>
      <c r="AF82" s="12">
        <v>41</v>
      </c>
      <c r="AG82" s="25">
        <v>0.47399999999999998</v>
      </c>
      <c r="AH82" s="25">
        <v>0.505</v>
      </c>
      <c r="AI82" s="25">
        <f t="shared" si="25"/>
        <v>0.93202293202293207</v>
      </c>
      <c r="AK82" s="27">
        <f t="shared" si="26"/>
        <v>0.12121212121212122</v>
      </c>
      <c r="AL82" s="27">
        <f t="shared" si="27"/>
        <v>0.1891891891891892</v>
      </c>
      <c r="AM82" s="27">
        <f t="shared" si="28"/>
        <v>0.81081081081081086</v>
      </c>
      <c r="AN82" s="27">
        <f t="shared" si="29"/>
        <v>0.87878787878787878</v>
      </c>
      <c r="AO82" s="13">
        <f t="shared" si="30"/>
        <v>0.33333333333333331</v>
      </c>
      <c r="AP82" s="13">
        <f t="shared" si="31"/>
        <v>0.6</v>
      </c>
      <c r="AQ82" s="13">
        <f t="shared" si="32"/>
        <v>0.3783783783783784</v>
      </c>
      <c r="AR82" s="13">
        <f t="shared" si="33"/>
        <v>0.5757575757575758</v>
      </c>
      <c r="AS82" s="23" t="str">
        <f t="shared" si="34"/>
        <v>1-1-0</v>
      </c>
      <c r="AT82" s="14" t="str">
        <f t="shared" si="35"/>
        <v>L2</v>
      </c>
    </row>
    <row r="83" spans="1:46">
      <c r="A83" s="3">
        <v>77</v>
      </c>
      <c r="B83" s="4">
        <v>44669</v>
      </c>
      <c r="C83" s="5" t="s">
        <v>22</v>
      </c>
      <c r="D83" s="5" t="s">
        <v>41</v>
      </c>
      <c r="E83" s="6">
        <v>5</v>
      </c>
      <c r="F83" s="6">
        <v>3</v>
      </c>
      <c r="G83" s="6" t="s">
        <v>21</v>
      </c>
      <c r="H83" s="6"/>
      <c r="J83" s="6">
        <v>51</v>
      </c>
      <c r="K83" s="6">
        <v>8</v>
      </c>
      <c r="L83" s="6">
        <v>0</v>
      </c>
      <c r="M83" s="6">
        <v>1</v>
      </c>
      <c r="N83" s="6">
        <v>0</v>
      </c>
      <c r="P83" s="6">
        <v>26</v>
      </c>
      <c r="Q83" s="6">
        <v>2</v>
      </c>
      <c r="R83" s="6">
        <v>0</v>
      </c>
      <c r="S83" s="6">
        <v>4</v>
      </c>
      <c r="T83" s="6">
        <v>0</v>
      </c>
      <c r="V83" s="28" t="str">
        <f t="shared" si="36"/>
        <v>+2</v>
      </c>
      <c r="W83" s="28" t="str">
        <f t="shared" si="37"/>
        <v>+25</v>
      </c>
      <c r="X83" s="28">
        <f t="shared" si="38"/>
        <v>56</v>
      </c>
      <c r="Y83" s="28">
        <v>33</v>
      </c>
      <c r="Z83" s="28">
        <v>23</v>
      </c>
      <c r="AA83" s="32">
        <v>0.58899999999999997</v>
      </c>
      <c r="AB83" s="6">
        <v>72</v>
      </c>
      <c r="AC83" s="6">
        <v>44</v>
      </c>
      <c r="AD83" s="24">
        <v>0.621</v>
      </c>
      <c r="AE83" s="6">
        <v>63</v>
      </c>
      <c r="AF83" s="6">
        <v>33</v>
      </c>
      <c r="AG83" s="24">
        <v>0.65599999999999992</v>
      </c>
      <c r="AH83" s="24">
        <v>0.65300000000000002</v>
      </c>
      <c r="AI83" s="24">
        <f t="shared" si="25"/>
        <v>0.98265460030165908</v>
      </c>
      <c r="AK83" s="26">
        <f t="shared" si="26"/>
        <v>9.8039215686274508E-2</v>
      </c>
      <c r="AL83" s="26">
        <f t="shared" si="27"/>
        <v>0.11538461538461539</v>
      </c>
      <c r="AM83" s="26">
        <f t="shared" si="28"/>
        <v>0.88461538461538458</v>
      </c>
      <c r="AN83" s="26">
        <f t="shared" si="29"/>
        <v>0.90196078431372551</v>
      </c>
      <c r="AO83" s="8">
        <f t="shared" si="30"/>
        <v>0</v>
      </c>
      <c r="AP83" s="8">
        <f t="shared" si="31"/>
        <v>1</v>
      </c>
      <c r="AQ83" s="8">
        <f t="shared" si="32"/>
        <v>0.42307692307692307</v>
      </c>
      <c r="AR83" s="8">
        <f t="shared" si="33"/>
        <v>0.17647058823529413</v>
      </c>
      <c r="AS83" s="22" t="str">
        <f t="shared" si="34"/>
        <v>2-0-0</v>
      </c>
      <c r="AT83" s="7" t="str">
        <f t="shared" si="35"/>
        <v>W1</v>
      </c>
    </row>
    <row r="84" spans="1:46">
      <c r="A84" s="9">
        <v>78</v>
      </c>
      <c r="B84" s="10">
        <v>44672</v>
      </c>
      <c r="C84" s="11"/>
      <c r="D84" s="11" t="s">
        <v>55</v>
      </c>
      <c r="E84" s="12">
        <v>4</v>
      </c>
      <c r="F84" s="12">
        <v>2</v>
      </c>
      <c r="G84" s="12" t="s">
        <v>21</v>
      </c>
      <c r="H84" s="12"/>
      <c r="J84" s="12">
        <v>46</v>
      </c>
      <c r="K84" s="12">
        <v>6</v>
      </c>
      <c r="L84" s="12">
        <v>1</v>
      </c>
      <c r="M84" s="12">
        <v>5</v>
      </c>
      <c r="N84" s="12">
        <v>0</v>
      </c>
      <c r="P84" s="12">
        <v>22</v>
      </c>
      <c r="Q84" s="12">
        <v>12</v>
      </c>
      <c r="R84" s="12">
        <v>0</v>
      </c>
      <c r="S84" s="12">
        <v>2</v>
      </c>
      <c r="T84" s="12">
        <v>0</v>
      </c>
      <c r="V84" s="29" t="str">
        <f t="shared" si="36"/>
        <v>+2</v>
      </c>
      <c r="W84" s="29" t="str">
        <f t="shared" si="37"/>
        <v>+24</v>
      </c>
      <c r="X84" s="29">
        <f t="shared" si="38"/>
        <v>45</v>
      </c>
      <c r="Y84" s="29">
        <v>25</v>
      </c>
      <c r="Z84" s="29">
        <v>20</v>
      </c>
      <c r="AA84" s="33">
        <v>0.55600000000000005</v>
      </c>
      <c r="AB84" s="12">
        <v>61</v>
      </c>
      <c r="AC84" s="12">
        <v>35</v>
      </c>
      <c r="AD84" s="25">
        <v>0.63500000000000001</v>
      </c>
      <c r="AE84" s="12">
        <v>51</v>
      </c>
      <c r="AF84" s="12">
        <v>29</v>
      </c>
      <c r="AG84" s="25">
        <v>0.63800000000000001</v>
      </c>
      <c r="AH84" s="25">
        <v>0.52</v>
      </c>
      <c r="AI84" s="25">
        <f t="shared" si="25"/>
        <v>0.99604743083003955</v>
      </c>
      <c r="AK84" s="27">
        <f t="shared" si="26"/>
        <v>8.6956521739130432E-2</v>
      </c>
      <c r="AL84" s="27">
        <f t="shared" si="27"/>
        <v>9.0909090909090912E-2</v>
      </c>
      <c r="AM84" s="27">
        <f t="shared" si="28"/>
        <v>0.90909090909090906</v>
      </c>
      <c r="AN84" s="27">
        <f t="shared" si="29"/>
        <v>0.91304347826086951</v>
      </c>
      <c r="AO84" s="13">
        <f t="shared" si="30"/>
        <v>0.2</v>
      </c>
      <c r="AP84" s="13">
        <f t="shared" si="31"/>
        <v>1</v>
      </c>
      <c r="AQ84" s="13">
        <f t="shared" si="32"/>
        <v>0.27272727272727271</v>
      </c>
      <c r="AR84" s="13">
        <f t="shared" si="33"/>
        <v>0.21739130434782608</v>
      </c>
      <c r="AS84" s="23" t="str">
        <f t="shared" si="34"/>
        <v>2-0-0</v>
      </c>
      <c r="AT84" s="14" t="str">
        <f t="shared" si="35"/>
        <v>W2</v>
      </c>
    </row>
    <row r="85" spans="1:46">
      <c r="A85" s="3">
        <v>79</v>
      </c>
      <c r="B85" s="4">
        <v>44674</v>
      </c>
      <c r="C85" s="5" t="s">
        <v>22</v>
      </c>
      <c r="D85" s="5" t="s">
        <v>62</v>
      </c>
      <c r="E85" s="6">
        <v>3</v>
      </c>
      <c r="F85" s="6">
        <v>2</v>
      </c>
      <c r="G85" s="6" t="s">
        <v>21</v>
      </c>
      <c r="H85" s="6" t="s">
        <v>40</v>
      </c>
      <c r="J85" s="6">
        <v>29</v>
      </c>
      <c r="K85" s="6">
        <v>8</v>
      </c>
      <c r="L85" s="6">
        <v>0</v>
      </c>
      <c r="M85" s="6">
        <v>2</v>
      </c>
      <c r="N85" s="6">
        <v>0</v>
      </c>
      <c r="P85" s="6">
        <v>19</v>
      </c>
      <c r="Q85" s="6">
        <v>6</v>
      </c>
      <c r="R85" s="6">
        <v>1</v>
      </c>
      <c r="S85" s="6">
        <v>3</v>
      </c>
      <c r="T85" s="6">
        <v>0</v>
      </c>
      <c r="V85" s="28" t="str">
        <f t="shared" si="36"/>
        <v>+1</v>
      </c>
      <c r="W85" s="28" t="str">
        <f t="shared" si="37"/>
        <v>+10</v>
      </c>
      <c r="X85" s="28">
        <f t="shared" si="38"/>
        <v>48</v>
      </c>
      <c r="Y85" s="28">
        <v>27</v>
      </c>
      <c r="Z85" s="28">
        <v>21</v>
      </c>
      <c r="AA85" s="32">
        <v>0.56299999999999994</v>
      </c>
      <c r="AB85" s="6">
        <v>55</v>
      </c>
      <c r="AC85" s="6">
        <v>31</v>
      </c>
      <c r="AD85" s="24">
        <v>0.64</v>
      </c>
      <c r="AE85" s="6">
        <v>42</v>
      </c>
      <c r="AF85" s="6">
        <v>21</v>
      </c>
      <c r="AG85" s="24">
        <v>0.66700000000000004</v>
      </c>
      <c r="AH85" s="24">
        <v>0.54900000000000004</v>
      </c>
      <c r="AI85" s="24">
        <f t="shared" si="25"/>
        <v>0.99818511796733211</v>
      </c>
      <c r="AK85" s="26">
        <f t="shared" si="26"/>
        <v>0.10344827586206896</v>
      </c>
      <c r="AL85" s="26">
        <f t="shared" si="27"/>
        <v>0.10526315789473684</v>
      </c>
      <c r="AM85" s="26">
        <f t="shared" si="28"/>
        <v>0.89473684210526316</v>
      </c>
      <c r="AN85" s="26">
        <f t="shared" si="29"/>
        <v>0.89655172413793105</v>
      </c>
      <c r="AO85" s="8">
        <f t="shared" si="30"/>
        <v>0</v>
      </c>
      <c r="AP85" s="8">
        <f t="shared" si="31"/>
        <v>0.66666666666666663</v>
      </c>
      <c r="AQ85" s="8">
        <f t="shared" si="32"/>
        <v>0.52631578947368418</v>
      </c>
      <c r="AR85" s="8">
        <f t="shared" si="33"/>
        <v>0.44827586206896552</v>
      </c>
      <c r="AS85" s="22" t="str">
        <f t="shared" si="34"/>
        <v>3-1-0</v>
      </c>
      <c r="AT85" s="7" t="str">
        <f t="shared" si="35"/>
        <v>W3</v>
      </c>
    </row>
    <row r="86" spans="1:46">
      <c r="A86" s="9">
        <v>80</v>
      </c>
      <c r="B86" s="10">
        <v>44675</v>
      </c>
      <c r="C86" s="11" t="s">
        <v>22</v>
      </c>
      <c r="D86" s="11" t="s">
        <v>20</v>
      </c>
      <c r="E86" s="12">
        <v>5</v>
      </c>
      <c r="F86" s="12">
        <v>2</v>
      </c>
      <c r="G86" s="12" t="s">
        <v>21</v>
      </c>
      <c r="H86" s="12"/>
      <c r="J86" s="12">
        <v>34</v>
      </c>
      <c r="K86" s="12">
        <v>10</v>
      </c>
      <c r="L86" s="12">
        <v>1</v>
      </c>
      <c r="M86" s="12">
        <v>1</v>
      </c>
      <c r="N86" s="12">
        <v>0</v>
      </c>
      <c r="P86" s="12">
        <v>26</v>
      </c>
      <c r="Q86" s="12">
        <v>6</v>
      </c>
      <c r="R86" s="12">
        <v>1</v>
      </c>
      <c r="S86" s="12">
        <v>3</v>
      </c>
      <c r="T86" s="12">
        <v>0</v>
      </c>
      <c r="V86" s="29" t="str">
        <f t="shared" si="36"/>
        <v>+3</v>
      </c>
      <c r="W86" s="29" t="str">
        <f t="shared" si="37"/>
        <v>+8</v>
      </c>
      <c r="X86" s="29">
        <f t="shared" si="38"/>
        <v>42</v>
      </c>
      <c r="Y86" s="29">
        <v>23</v>
      </c>
      <c r="Z86" s="29">
        <v>19</v>
      </c>
      <c r="AA86" s="33">
        <v>0.54799999999999993</v>
      </c>
      <c r="AB86" s="12">
        <v>54</v>
      </c>
      <c r="AC86" s="12">
        <v>44</v>
      </c>
      <c r="AD86" s="25">
        <v>0.55100000000000005</v>
      </c>
      <c r="AE86" s="12">
        <v>45</v>
      </c>
      <c r="AF86" s="12">
        <v>34</v>
      </c>
      <c r="AG86" s="25">
        <v>0.57000000000000006</v>
      </c>
      <c r="AH86" s="25">
        <v>0.57100000000000006</v>
      </c>
      <c r="AI86" s="25">
        <f t="shared" si="25"/>
        <v>1.0701357466063348</v>
      </c>
      <c r="AK86" s="27">
        <f t="shared" si="26"/>
        <v>0.14705882352941177</v>
      </c>
      <c r="AL86" s="27">
        <f t="shared" si="27"/>
        <v>7.6923076923076927E-2</v>
      </c>
      <c r="AM86" s="27">
        <f t="shared" si="28"/>
        <v>0.92307692307692313</v>
      </c>
      <c r="AN86" s="27">
        <f t="shared" si="29"/>
        <v>0.8529411764705882</v>
      </c>
      <c r="AO86" s="13">
        <f t="shared" si="30"/>
        <v>1</v>
      </c>
      <c r="AP86" s="13">
        <f t="shared" si="31"/>
        <v>0.66666666666666663</v>
      </c>
      <c r="AQ86" s="13">
        <f t="shared" si="32"/>
        <v>0.38461538461538464</v>
      </c>
      <c r="AR86" s="13">
        <f t="shared" si="33"/>
        <v>0.26470588235294118</v>
      </c>
      <c r="AS86" s="23" t="str">
        <f t="shared" si="34"/>
        <v>2-1-0</v>
      </c>
      <c r="AT86" s="14" t="str">
        <f t="shared" si="35"/>
        <v>W4</v>
      </c>
    </row>
    <row r="87" spans="1:46">
      <c r="A87" s="3">
        <v>81</v>
      </c>
      <c r="B87" s="4">
        <v>44677</v>
      </c>
      <c r="C87" s="5" t="s">
        <v>22</v>
      </c>
      <c r="D87" s="5" t="s">
        <v>61</v>
      </c>
      <c r="E87" s="6">
        <v>4</v>
      </c>
      <c r="F87" s="6">
        <v>3</v>
      </c>
      <c r="G87" s="6" t="s">
        <v>21</v>
      </c>
      <c r="H87" s="6"/>
      <c r="J87" s="6">
        <v>36</v>
      </c>
      <c r="K87" s="6">
        <v>13</v>
      </c>
      <c r="L87" s="6">
        <v>0</v>
      </c>
      <c r="M87" s="6">
        <v>2</v>
      </c>
      <c r="N87" s="6">
        <v>0</v>
      </c>
      <c r="P87" s="6">
        <v>34</v>
      </c>
      <c r="Q87" s="6">
        <v>11</v>
      </c>
      <c r="R87" s="6">
        <v>0</v>
      </c>
      <c r="S87" s="6">
        <v>3</v>
      </c>
      <c r="T87" s="6">
        <v>0</v>
      </c>
      <c r="V87" s="28" t="str">
        <f t="shared" si="36"/>
        <v>+1</v>
      </c>
      <c r="W87" s="28" t="str">
        <f t="shared" si="37"/>
        <v>+2</v>
      </c>
      <c r="X87" s="28">
        <f t="shared" si="38"/>
        <v>47</v>
      </c>
      <c r="Y87" s="28">
        <v>30</v>
      </c>
      <c r="Z87" s="28">
        <v>17</v>
      </c>
      <c r="AA87" s="32">
        <v>0.63800000000000001</v>
      </c>
      <c r="AB87" s="6">
        <v>46</v>
      </c>
      <c r="AC87" s="6">
        <v>42</v>
      </c>
      <c r="AD87" s="24">
        <v>0.52300000000000002</v>
      </c>
      <c r="AE87" s="6">
        <v>39</v>
      </c>
      <c r="AF87" s="6">
        <v>33</v>
      </c>
      <c r="AG87" s="24">
        <v>0.54200000000000004</v>
      </c>
      <c r="AH87" s="24">
        <v>0.33299999999999996</v>
      </c>
      <c r="AI87" s="24">
        <f t="shared" si="25"/>
        <v>1.022875816993464</v>
      </c>
      <c r="AK87" s="26">
        <f t="shared" si="26"/>
        <v>0.1111111111111111</v>
      </c>
      <c r="AL87" s="26">
        <f t="shared" si="27"/>
        <v>8.8235294117647065E-2</v>
      </c>
      <c r="AM87" s="26">
        <f t="shared" si="28"/>
        <v>0.91176470588235292</v>
      </c>
      <c r="AN87" s="26">
        <f t="shared" si="29"/>
        <v>0.88888888888888884</v>
      </c>
      <c r="AO87" s="8">
        <f t="shared" si="30"/>
        <v>0</v>
      </c>
      <c r="AP87" s="8">
        <f t="shared" si="31"/>
        <v>1</v>
      </c>
      <c r="AQ87" s="8">
        <f t="shared" si="32"/>
        <v>0.26470588235294118</v>
      </c>
      <c r="AR87" s="8">
        <f t="shared" si="33"/>
        <v>0.19444444444444445</v>
      </c>
      <c r="AS87" s="22" t="str">
        <f t="shared" si="34"/>
        <v>3-1-0</v>
      </c>
      <c r="AT87" s="7" t="str">
        <f t="shared" si="35"/>
        <v>W5</v>
      </c>
    </row>
    <row r="88" spans="1:46">
      <c r="A88" s="9">
        <v>82</v>
      </c>
      <c r="B88" s="10">
        <v>44679</v>
      </c>
      <c r="C88" s="11"/>
      <c r="D88" s="11" t="s">
        <v>62</v>
      </c>
      <c r="E88" s="12">
        <v>6</v>
      </c>
      <c r="F88" s="12">
        <v>3</v>
      </c>
      <c r="G88" s="12" t="s">
        <v>21</v>
      </c>
      <c r="H88" s="12"/>
      <c r="J88" s="12">
        <v>36</v>
      </c>
      <c r="K88" s="12">
        <v>4</v>
      </c>
      <c r="L88" s="12">
        <v>0</v>
      </c>
      <c r="M88" s="12">
        <v>3</v>
      </c>
      <c r="N88" s="12">
        <v>0</v>
      </c>
      <c r="P88" s="12">
        <v>30</v>
      </c>
      <c r="Q88" s="12">
        <v>6</v>
      </c>
      <c r="R88" s="12">
        <v>0</v>
      </c>
      <c r="S88" s="12">
        <v>2</v>
      </c>
      <c r="T88" s="12">
        <v>0</v>
      </c>
      <c r="V88" s="29" t="str">
        <f t="shared" si="36"/>
        <v>+3</v>
      </c>
      <c r="W88" s="29" t="str">
        <f t="shared" si="37"/>
        <v>+6</v>
      </c>
      <c r="X88" s="29">
        <f t="shared" si="38"/>
        <v>43</v>
      </c>
      <c r="Y88" s="29">
        <v>22</v>
      </c>
      <c r="Z88" s="29">
        <v>21</v>
      </c>
      <c r="AA88" s="33">
        <v>0.51200000000000001</v>
      </c>
      <c r="AB88" s="12">
        <v>54</v>
      </c>
      <c r="AC88" s="12">
        <v>52</v>
      </c>
      <c r="AD88" s="25">
        <v>0.50900000000000001</v>
      </c>
      <c r="AE88" s="12">
        <v>44</v>
      </c>
      <c r="AF88" s="12">
        <v>39</v>
      </c>
      <c r="AG88" s="25">
        <v>0.53</v>
      </c>
      <c r="AH88" s="25">
        <v>0.5</v>
      </c>
      <c r="AI88" s="25">
        <f t="shared" si="25"/>
        <v>1.0666666666666667</v>
      </c>
      <c r="AK88" s="27">
        <f t="shared" si="26"/>
        <v>0.16666666666666666</v>
      </c>
      <c r="AL88" s="27">
        <f t="shared" si="27"/>
        <v>0.1</v>
      </c>
      <c r="AM88" s="27">
        <f t="shared" si="28"/>
        <v>0.9</v>
      </c>
      <c r="AN88" s="27">
        <f t="shared" si="29"/>
        <v>0.83333333333333337</v>
      </c>
      <c r="AO88" s="13">
        <f t="shared" si="30"/>
        <v>0</v>
      </c>
      <c r="AP88" s="13">
        <f t="shared" si="31"/>
        <v>1</v>
      </c>
      <c r="AQ88" s="13">
        <f t="shared" si="32"/>
        <v>0.43333333333333335</v>
      </c>
      <c r="AR88" s="13">
        <f t="shared" si="33"/>
        <v>0.27777777777777779</v>
      </c>
      <c r="AS88" s="23" t="str">
        <f t="shared" si="34"/>
        <v>3-1-0</v>
      </c>
      <c r="AT88" s="14" t="str">
        <f t="shared" si="35"/>
        <v>W6</v>
      </c>
    </row>
    <row r="89" spans="1:46">
      <c r="A89" s="41" t="s">
        <v>71</v>
      </c>
      <c r="B89" s="41"/>
      <c r="C89" s="41"/>
      <c r="D89" s="41"/>
      <c r="E89" s="20">
        <f>SUM(E7:E88)</f>
        <v>278</v>
      </c>
      <c r="F89" s="20">
        <f>SUM(F7:F88)</f>
        <v>202</v>
      </c>
      <c r="G89" s="42" t="str">
        <f>COUNTIF(G7:G88,"W")&amp;"-"&amp;COUNTIFS(G7:G88,"L",H7:H88,"")&amp;"-"&amp;(COUNTIFS(G7:G88,"L",H7:H88,"OT")+COUNTIFS(G7:G88,"L",H7:H88,"SO"))</f>
        <v>54-20-8</v>
      </c>
      <c r="H89" s="42"/>
      <c r="J89" s="20">
        <f>SUM(J7:J88)</f>
        <v>2798</v>
      </c>
      <c r="K89" s="20">
        <f t="shared" ref="K89:N89" si="39">SUM(K7:K88)</f>
        <v>758</v>
      </c>
      <c r="L89" s="20">
        <f t="shared" si="39"/>
        <v>51</v>
      </c>
      <c r="M89" s="20">
        <f t="shared" si="39"/>
        <v>232</v>
      </c>
      <c r="N89" s="20">
        <f t="shared" si="39"/>
        <v>4</v>
      </c>
      <c r="P89" s="20">
        <f>SUM(P7:P88)</f>
        <v>2310</v>
      </c>
      <c r="Q89" s="20">
        <f t="shared" ref="Q89:T89" si="40">SUM(Q7:Q88)</f>
        <v>629</v>
      </c>
      <c r="R89" s="20">
        <f t="shared" si="40"/>
        <v>33</v>
      </c>
      <c r="S89" s="20">
        <f t="shared" si="40"/>
        <v>276</v>
      </c>
      <c r="T89" s="20">
        <f t="shared" si="40"/>
        <v>3</v>
      </c>
      <c r="V89" s="30" t="str">
        <f>IF(E89&gt;F89,"+"&amp;(E89-F89),(E89-F89))</f>
        <v>+76</v>
      </c>
      <c r="W89" s="30" t="str">
        <f>IF(J89&gt;P89,"+"&amp;(J89-P89),(J89-P89))</f>
        <v>+488</v>
      </c>
      <c r="X89" s="30">
        <f>SUM(X7:X88)</f>
        <v>4004</v>
      </c>
      <c r="Y89" s="30">
        <f t="shared" ref="Y89:Z89" si="41">SUM(Y7:Y88)</f>
        <v>2145</v>
      </c>
      <c r="Z89" s="30">
        <f t="shared" si="41"/>
        <v>1859</v>
      </c>
      <c r="AA89" s="34">
        <f>Y89/(Y89+Z89)</f>
        <v>0.5357142857142857</v>
      </c>
      <c r="AB89" s="20">
        <f>SUM(AB7:AB88)</f>
        <v>4347</v>
      </c>
      <c r="AC89" s="20">
        <f t="shared" ref="AC89:AF89" si="42">SUM(AC7:AC88)</f>
        <v>3441</v>
      </c>
      <c r="AD89" s="21">
        <f>AB89/(AB89+AC89)</f>
        <v>0.55816640986132515</v>
      </c>
      <c r="AE89" s="20">
        <f t="shared" si="42"/>
        <v>3337</v>
      </c>
      <c r="AF89" s="20">
        <f t="shared" si="42"/>
        <v>2703</v>
      </c>
      <c r="AG89" s="21">
        <f>AE89/(AE89+AF89)</f>
        <v>0.55248344370860925</v>
      </c>
      <c r="AH89" s="21">
        <f>AVERAGE(AH7:AH88)</f>
        <v>0.53914634146341434</v>
      </c>
      <c r="AI89" s="21">
        <f>AVERAGE(AI7:AI88)</f>
        <v>1.012011397765624</v>
      </c>
      <c r="AK89" s="21">
        <f t="shared" ref="AK89:AN89" si="43">AVERAGE(AK7:AK88)</f>
        <v>0.10317882988880452</v>
      </c>
      <c r="AL89" s="21">
        <f t="shared" si="43"/>
        <v>9.1167432123180348E-2</v>
      </c>
      <c r="AM89" s="21">
        <f t="shared" si="43"/>
        <v>0.90883256787681954</v>
      </c>
      <c r="AN89" s="21">
        <f t="shared" si="43"/>
        <v>0.89682117011119544</v>
      </c>
      <c r="AO89" s="21">
        <f>AVERAGE(AO7:AO88)</f>
        <v>0.21971544715447153</v>
      </c>
      <c r="AP89" s="21">
        <f t="shared" ref="AP89:AR89" si="44">AVERAGE(AP7:AP88)</f>
        <v>0.89878048780487796</v>
      </c>
      <c r="AQ89" s="21">
        <f t="shared" si="44"/>
        <v>0.32956348153843812</v>
      </c>
      <c r="AR89" s="21">
        <f t="shared" si="44"/>
        <v>0.37647438825897406</v>
      </c>
      <c r="AS89" s="17"/>
      <c r="AT89" s="17"/>
    </row>
  </sheetData>
  <mergeCells count="9">
    <mergeCell ref="A1:AT1"/>
    <mergeCell ref="A2:AT2"/>
    <mergeCell ref="A5:H5"/>
    <mergeCell ref="A89:D89"/>
    <mergeCell ref="G89:H89"/>
    <mergeCell ref="J5:N5"/>
    <mergeCell ref="P5:T5"/>
    <mergeCell ref="AK5:AT5"/>
    <mergeCell ref="V5:AI5"/>
  </mergeCells>
  <pageMargins left="0.7" right="0.7" top="0.75" bottom="0.75" header="0.3" footer="0.3"/>
  <ignoredErrors>
    <ignoredError sqref="AD89 AG89 AA89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E67A-05A3-EC4D-BB4A-8B1180B4B194}">
  <dimension ref="A1:AT35"/>
  <sheetViews>
    <sheetView workbookViewId="0">
      <selection activeCell="F21" sqref="F21"/>
    </sheetView>
  </sheetViews>
  <sheetFormatPr baseColWidth="10" defaultRowHeight="16"/>
  <cols>
    <col min="1" max="1" width="6.83203125" customWidth="1"/>
    <col min="2" max="2" width="8.83203125" customWidth="1"/>
    <col min="3" max="3" width="6.83203125" customWidth="1"/>
    <col min="4" max="4" width="20.83203125" customWidth="1"/>
    <col min="5" max="8" width="6.83203125" customWidth="1"/>
    <col min="9" max="9" width="1.83203125" customWidth="1"/>
    <col min="10" max="14" width="6.83203125" customWidth="1"/>
    <col min="15" max="15" width="1.83203125" customWidth="1"/>
    <col min="16" max="20" width="5.83203125" customWidth="1"/>
    <col min="21" max="21" width="1.83203125" customWidth="1"/>
    <col min="22" max="35" width="8.33203125" customWidth="1"/>
    <col min="36" max="36" width="1.83203125" customWidth="1"/>
    <col min="37" max="46" width="8.33203125" customWidth="1"/>
  </cols>
  <sheetData>
    <row r="1" spans="1:46" ht="24">
      <c r="A1" s="38" t="s">
        <v>33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</row>
    <row r="2" spans="1:46" ht="19">
      <c r="A2" s="39" t="s">
        <v>78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</row>
    <row r="4" spans="1:46">
      <c r="A4" s="16">
        <v>1</v>
      </c>
      <c r="B4" s="16">
        <v>2</v>
      </c>
      <c r="C4" s="16">
        <v>3</v>
      </c>
      <c r="D4" s="16">
        <v>4</v>
      </c>
      <c r="E4" s="16">
        <v>5</v>
      </c>
      <c r="F4" s="16">
        <v>6</v>
      </c>
      <c r="G4" s="16">
        <v>7</v>
      </c>
      <c r="H4" s="16">
        <v>8</v>
      </c>
      <c r="J4" s="16">
        <v>9</v>
      </c>
      <c r="K4" s="16">
        <v>10</v>
      </c>
      <c r="L4" s="16">
        <v>11</v>
      </c>
      <c r="M4" s="16">
        <v>12</v>
      </c>
      <c r="N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V4" s="35"/>
      <c r="W4" s="35"/>
      <c r="X4" s="35"/>
      <c r="Y4" s="36">
        <v>25</v>
      </c>
      <c r="Z4" s="36">
        <v>26</v>
      </c>
      <c r="AA4" s="36">
        <v>27</v>
      </c>
      <c r="AB4" s="16">
        <v>19</v>
      </c>
      <c r="AC4" s="16">
        <v>20</v>
      </c>
      <c r="AD4" s="16">
        <v>21</v>
      </c>
      <c r="AE4" s="16">
        <v>22</v>
      </c>
      <c r="AF4" s="16">
        <v>23</v>
      </c>
      <c r="AG4" s="16">
        <v>24</v>
      </c>
      <c r="AH4" s="36">
        <v>28</v>
      </c>
      <c r="AI4" s="37">
        <v>29</v>
      </c>
      <c r="AK4" s="35"/>
      <c r="AL4" s="35"/>
      <c r="AM4" s="35"/>
      <c r="AN4" s="35"/>
      <c r="AO4" s="35"/>
      <c r="AP4" s="35"/>
      <c r="AQ4" s="35"/>
      <c r="AR4" s="35"/>
      <c r="AS4" s="35"/>
      <c r="AT4" s="35"/>
    </row>
    <row r="5" spans="1:46" ht="17">
      <c r="A5" s="40" t="s">
        <v>29</v>
      </c>
      <c r="B5" s="40"/>
      <c r="C5" s="40"/>
      <c r="D5" s="40"/>
      <c r="E5" s="40"/>
      <c r="F5" s="40"/>
      <c r="G5" s="40"/>
      <c r="H5" s="40"/>
      <c r="I5" s="1"/>
      <c r="J5" s="40" t="s">
        <v>0</v>
      </c>
      <c r="K5" s="40"/>
      <c r="L5" s="40"/>
      <c r="M5" s="40"/>
      <c r="N5" s="40"/>
      <c r="O5" s="1"/>
      <c r="P5" s="40" t="s">
        <v>1</v>
      </c>
      <c r="Q5" s="40"/>
      <c r="R5" s="40"/>
      <c r="S5" s="40"/>
      <c r="T5" s="40"/>
      <c r="U5" s="1" t="s">
        <v>77</v>
      </c>
      <c r="V5" s="43" t="s">
        <v>31</v>
      </c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4"/>
      <c r="AK5" s="43"/>
      <c r="AL5" s="43"/>
      <c r="AM5" s="43"/>
      <c r="AN5" s="43"/>
      <c r="AO5" s="43"/>
      <c r="AP5" s="43"/>
      <c r="AQ5" s="43"/>
      <c r="AR5" s="43"/>
      <c r="AS5" s="43"/>
      <c r="AT5" s="44"/>
    </row>
    <row r="6" spans="1:46" ht="17">
      <c r="A6" s="18" t="s">
        <v>39</v>
      </c>
      <c r="B6" s="18" t="s">
        <v>2</v>
      </c>
      <c r="C6" s="18" t="s">
        <v>32</v>
      </c>
      <c r="D6" s="18" t="s">
        <v>1</v>
      </c>
      <c r="E6" s="18" t="s">
        <v>3</v>
      </c>
      <c r="F6" s="18" t="s">
        <v>4</v>
      </c>
      <c r="G6" s="18" t="s">
        <v>30</v>
      </c>
      <c r="H6" s="18" t="s">
        <v>40</v>
      </c>
      <c r="I6" s="1"/>
      <c r="J6" s="18" t="s">
        <v>5</v>
      </c>
      <c r="K6" s="18" t="s">
        <v>6</v>
      </c>
      <c r="L6" s="18" t="s">
        <v>7</v>
      </c>
      <c r="M6" s="18" t="s">
        <v>8</v>
      </c>
      <c r="N6" s="18" t="s">
        <v>9</v>
      </c>
      <c r="O6" s="1"/>
      <c r="P6" s="18" t="s">
        <v>5</v>
      </c>
      <c r="Q6" s="18" t="s">
        <v>6</v>
      </c>
      <c r="R6" s="18" t="s">
        <v>7</v>
      </c>
      <c r="S6" s="18" t="s">
        <v>8</v>
      </c>
      <c r="T6" s="18" t="s">
        <v>9</v>
      </c>
      <c r="U6" s="1"/>
      <c r="V6" s="31" t="s">
        <v>75</v>
      </c>
      <c r="W6" s="31" t="s">
        <v>76</v>
      </c>
      <c r="X6" s="18" t="s">
        <v>74</v>
      </c>
      <c r="Y6" s="18" t="s">
        <v>16</v>
      </c>
      <c r="Z6" s="18" t="s">
        <v>17</v>
      </c>
      <c r="AA6" s="18" t="s">
        <v>73</v>
      </c>
      <c r="AB6" s="18" t="s">
        <v>10</v>
      </c>
      <c r="AC6" s="18" t="s">
        <v>11</v>
      </c>
      <c r="AD6" s="18" t="s">
        <v>12</v>
      </c>
      <c r="AE6" s="18" t="s">
        <v>13</v>
      </c>
      <c r="AF6" s="18" t="s">
        <v>14</v>
      </c>
      <c r="AG6" s="18" t="s">
        <v>15</v>
      </c>
      <c r="AH6" s="18" t="s">
        <v>18</v>
      </c>
      <c r="AI6" s="18" t="s">
        <v>19</v>
      </c>
      <c r="AK6" s="19" t="s">
        <v>69</v>
      </c>
      <c r="AL6" s="19" t="s">
        <v>70</v>
      </c>
      <c r="AM6" s="18" t="s">
        <v>36</v>
      </c>
      <c r="AN6" s="18" t="s">
        <v>37</v>
      </c>
      <c r="AO6" s="18" t="s">
        <v>34</v>
      </c>
      <c r="AP6" s="18" t="s">
        <v>35</v>
      </c>
      <c r="AQ6" s="19" t="s">
        <v>67</v>
      </c>
      <c r="AR6" s="19" t="s">
        <v>68</v>
      </c>
      <c r="AS6" s="19" t="s">
        <v>72</v>
      </c>
      <c r="AT6" s="18" t="s">
        <v>38</v>
      </c>
    </row>
    <row r="7" spans="1:46">
      <c r="A7" s="3"/>
      <c r="B7" s="4"/>
      <c r="C7" s="5"/>
      <c r="D7" s="5"/>
      <c r="E7" s="6"/>
      <c r="F7" s="6"/>
      <c r="G7" s="6"/>
      <c r="H7" s="6"/>
      <c r="I7" s="2"/>
      <c r="J7" s="6"/>
      <c r="K7" s="6"/>
      <c r="L7" s="6"/>
      <c r="M7" s="6"/>
      <c r="N7" s="6"/>
      <c r="O7" s="2"/>
      <c r="P7" s="6"/>
      <c r="Q7" s="6"/>
      <c r="R7" s="6"/>
      <c r="S7" s="6"/>
      <c r="T7" s="6"/>
      <c r="U7" s="2"/>
      <c r="V7" s="28">
        <f>IF(E7&gt;F7,"+"&amp;(E7-F7),(E7-F7))</f>
        <v>0</v>
      </c>
      <c r="W7" s="28">
        <f>IF(J7&gt;P7,"+"&amp;(J7-P7),(J7-P7))</f>
        <v>0</v>
      </c>
      <c r="X7" s="28">
        <f>Y7+Z7</f>
        <v>0</v>
      </c>
      <c r="Y7" s="28"/>
      <c r="Z7" s="28"/>
      <c r="AA7" s="32"/>
      <c r="AB7" s="6"/>
      <c r="AC7" s="6"/>
      <c r="AD7" s="24"/>
      <c r="AE7" s="6"/>
      <c r="AF7" s="6"/>
      <c r="AG7" s="24"/>
      <c r="AH7" s="24"/>
      <c r="AI7" s="24"/>
      <c r="AK7" s="26">
        <f t="shared" ref="AK7:AK34" si="0">IFERROR(E7/J7,0)</f>
        <v>0</v>
      </c>
      <c r="AL7" s="26">
        <f t="shared" ref="AL7:AL34" si="1">IFERROR(F7/P7,0)</f>
        <v>0</v>
      </c>
      <c r="AM7" s="26">
        <f t="shared" ref="AM7:AM34" si="2">IFERROR(((P7-F7)/P7),0)</f>
        <v>0</v>
      </c>
      <c r="AN7" s="26">
        <f t="shared" ref="AN7:AN34" si="3">IFERROR(((J7-E7)/J7),0)</f>
        <v>0</v>
      </c>
      <c r="AO7" s="8">
        <f t="shared" ref="AO7:AO34" si="4">IFERROR(L7/M7,0)</f>
        <v>0</v>
      </c>
      <c r="AP7" s="8">
        <f t="shared" ref="AP7:AP34" si="5">IFERROR(((S7-R7)/S7),0)</f>
        <v>0</v>
      </c>
      <c r="AQ7" s="8">
        <f t="shared" ref="AQ7:AQ34" si="6">IFERROR(((AC7-AF7)/P7),0)</f>
        <v>0</v>
      </c>
      <c r="AR7" s="8">
        <f t="shared" ref="AR7:AR34" si="7">IFERROR(((AB7-AE7)/J7),0)</f>
        <v>0</v>
      </c>
      <c r="AS7" s="22" t="str">
        <f t="shared" ref="AS7:AS34" si="8">(COUNTIFS($D$7:$D$34,D7,$G$7:$G$34,"W"))&amp;"-"&amp;(COUNTIFS($D$7:$D$34,D7,$G$7:$G$34,"L",$H$7:$H$34,""))&amp;"-"&amp;(COUNTIFS($D$7:$D$34,D7,$G$7:$G$34,"L",$H$7:$H$34,"OT"))</f>
        <v>0-0-0</v>
      </c>
      <c r="AT7" s="7" t="str">
        <f t="shared" ref="AT7:AT34" si="9">IF(A7=1,G7&amp;"1",IF(G7=G6,IF(LEN(AT6)=2,G7&amp;(RIGHT(AT6,1)+1),G7&amp;(RIGHT(AT6,2)+1)),G7&amp;"1"))</f>
        <v>1</v>
      </c>
    </row>
    <row r="8" spans="1:46">
      <c r="A8" s="9"/>
      <c r="B8" s="10"/>
      <c r="C8" s="11"/>
      <c r="D8" s="11"/>
      <c r="E8" s="12"/>
      <c r="F8" s="12"/>
      <c r="G8" s="12"/>
      <c r="H8" s="12"/>
      <c r="I8" s="2"/>
      <c r="J8" s="12"/>
      <c r="K8" s="12"/>
      <c r="L8" s="12"/>
      <c r="M8" s="12"/>
      <c r="N8" s="12"/>
      <c r="O8" s="2"/>
      <c r="P8" s="12"/>
      <c r="Q8" s="12"/>
      <c r="R8" s="12"/>
      <c r="S8" s="12"/>
      <c r="T8" s="12"/>
      <c r="U8" s="2"/>
      <c r="V8" s="29">
        <f t="shared" ref="V8:V34" si="10">IF(E8&gt;F8,"+"&amp;(E8-F8),(E8-F8))</f>
        <v>0</v>
      </c>
      <c r="W8" s="29">
        <f t="shared" ref="W8:W34" si="11">IF(J8&gt;P8,"+"&amp;(J8-P8),(J8-P8))</f>
        <v>0</v>
      </c>
      <c r="X8" s="29">
        <f t="shared" ref="X8:X34" si="12">Y8+Z8</f>
        <v>0</v>
      </c>
      <c r="Y8" s="29"/>
      <c r="Z8" s="29"/>
      <c r="AA8" s="33"/>
      <c r="AB8" s="12"/>
      <c r="AC8" s="12"/>
      <c r="AD8" s="25"/>
      <c r="AE8" s="12"/>
      <c r="AF8" s="12"/>
      <c r="AG8" s="25"/>
      <c r="AH8" s="25"/>
      <c r="AI8" s="25"/>
      <c r="AK8" s="27">
        <f t="shared" si="0"/>
        <v>0</v>
      </c>
      <c r="AL8" s="27">
        <f t="shared" si="1"/>
        <v>0</v>
      </c>
      <c r="AM8" s="27">
        <f t="shared" si="2"/>
        <v>0</v>
      </c>
      <c r="AN8" s="27">
        <f t="shared" si="3"/>
        <v>0</v>
      </c>
      <c r="AO8" s="13">
        <f t="shared" si="4"/>
        <v>0</v>
      </c>
      <c r="AP8" s="13">
        <f t="shared" si="5"/>
        <v>0</v>
      </c>
      <c r="AQ8" s="13">
        <f t="shared" si="6"/>
        <v>0</v>
      </c>
      <c r="AR8" s="13">
        <f t="shared" si="7"/>
        <v>0</v>
      </c>
      <c r="AS8" s="23" t="str">
        <f t="shared" si="8"/>
        <v>0-0-0</v>
      </c>
      <c r="AT8" s="14" t="str">
        <f t="shared" si="9"/>
        <v>2</v>
      </c>
    </row>
    <row r="9" spans="1:46">
      <c r="A9" s="3"/>
      <c r="B9" s="4"/>
      <c r="C9" s="5"/>
      <c r="D9" s="5"/>
      <c r="E9" s="6"/>
      <c r="F9" s="6"/>
      <c r="G9" s="6"/>
      <c r="H9" s="6"/>
      <c r="I9" s="2"/>
      <c r="J9" s="6"/>
      <c r="K9" s="6"/>
      <c r="L9" s="6"/>
      <c r="M9" s="6"/>
      <c r="N9" s="6"/>
      <c r="O9" s="2"/>
      <c r="P9" s="6"/>
      <c r="Q9" s="6"/>
      <c r="R9" s="6"/>
      <c r="S9" s="6"/>
      <c r="T9" s="6"/>
      <c r="U9" s="2"/>
      <c r="V9" s="28">
        <f t="shared" si="10"/>
        <v>0</v>
      </c>
      <c r="W9" s="28">
        <f t="shared" si="11"/>
        <v>0</v>
      </c>
      <c r="X9" s="28">
        <f t="shared" si="12"/>
        <v>0</v>
      </c>
      <c r="Y9" s="28"/>
      <c r="Z9" s="28"/>
      <c r="AA9" s="32"/>
      <c r="AB9" s="6"/>
      <c r="AC9" s="6"/>
      <c r="AD9" s="24"/>
      <c r="AE9" s="6"/>
      <c r="AF9" s="6"/>
      <c r="AG9" s="24"/>
      <c r="AH9" s="24"/>
      <c r="AI9" s="24"/>
      <c r="AK9" s="26">
        <f t="shared" si="0"/>
        <v>0</v>
      </c>
      <c r="AL9" s="26">
        <f t="shared" si="1"/>
        <v>0</v>
      </c>
      <c r="AM9" s="26">
        <f t="shared" si="2"/>
        <v>0</v>
      </c>
      <c r="AN9" s="26">
        <f t="shared" si="3"/>
        <v>0</v>
      </c>
      <c r="AO9" s="8">
        <f t="shared" si="4"/>
        <v>0</v>
      </c>
      <c r="AP9" s="8">
        <f t="shared" si="5"/>
        <v>0</v>
      </c>
      <c r="AQ9" s="8">
        <f t="shared" si="6"/>
        <v>0</v>
      </c>
      <c r="AR9" s="8">
        <f t="shared" si="7"/>
        <v>0</v>
      </c>
      <c r="AS9" s="22" t="str">
        <f t="shared" si="8"/>
        <v>0-0-0</v>
      </c>
      <c r="AT9" s="7" t="str">
        <f t="shared" si="9"/>
        <v>3</v>
      </c>
    </row>
    <row r="10" spans="1:46">
      <c r="A10" s="9"/>
      <c r="B10" s="10"/>
      <c r="C10" s="11"/>
      <c r="D10" s="11"/>
      <c r="E10" s="12"/>
      <c r="F10" s="12"/>
      <c r="G10" s="12"/>
      <c r="H10" s="12"/>
      <c r="I10" s="2"/>
      <c r="J10" s="12"/>
      <c r="K10" s="12"/>
      <c r="L10" s="12"/>
      <c r="M10" s="12"/>
      <c r="N10" s="12"/>
      <c r="O10" s="2"/>
      <c r="P10" s="12"/>
      <c r="Q10" s="12"/>
      <c r="R10" s="12"/>
      <c r="S10" s="12"/>
      <c r="T10" s="12"/>
      <c r="U10" s="2"/>
      <c r="V10" s="29">
        <f t="shared" si="10"/>
        <v>0</v>
      </c>
      <c r="W10" s="29">
        <f t="shared" si="11"/>
        <v>0</v>
      </c>
      <c r="X10" s="29">
        <f t="shared" si="12"/>
        <v>0</v>
      </c>
      <c r="Y10" s="29"/>
      <c r="Z10" s="29"/>
      <c r="AA10" s="33"/>
      <c r="AB10" s="12"/>
      <c r="AC10" s="12"/>
      <c r="AD10" s="25"/>
      <c r="AE10" s="12"/>
      <c r="AF10" s="12"/>
      <c r="AG10" s="25"/>
      <c r="AH10" s="25"/>
      <c r="AI10" s="25"/>
      <c r="AK10" s="27">
        <f t="shared" si="0"/>
        <v>0</v>
      </c>
      <c r="AL10" s="27">
        <f t="shared" si="1"/>
        <v>0</v>
      </c>
      <c r="AM10" s="27">
        <f t="shared" si="2"/>
        <v>0</v>
      </c>
      <c r="AN10" s="27">
        <f t="shared" si="3"/>
        <v>0</v>
      </c>
      <c r="AO10" s="13">
        <f t="shared" si="4"/>
        <v>0</v>
      </c>
      <c r="AP10" s="13">
        <f t="shared" si="5"/>
        <v>0</v>
      </c>
      <c r="AQ10" s="13">
        <f t="shared" si="6"/>
        <v>0</v>
      </c>
      <c r="AR10" s="13">
        <f t="shared" si="7"/>
        <v>0</v>
      </c>
      <c r="AS10" s="23" t="str">
        <f t="shared" si="8"/>
        <v>0-0-0</v>
      </c>
      <c r="AT10" s="14" t="str">
        <f t="shared" si="9"/>
        <v>4</v>
      </c>
    </row>
    <row r="11" spans="1:46">
      <c r="A11" s="3"/>
      <c r="B11" s="4"/>
      <c r="C11" s="5"/>
      <c r="D11" s="5"/>
      <c r="E11" s="6"/>
      <c r="F11" s="6"/>
      <c r="G11" s="6"/>
      <c r="H11" s="6"/>
      <c r="I11" s="2"/>
      <c r="J11" s="6"/>
      <c r="K11" s="6"/>
      <c r="L11" s="6"/>
      <c r="M11" s="6"/>
      <c r="N11" s="6"/>
      <c r="O11" s="2"/>
      <c r="P11" s="6"/>
      <c r="Q11" s="6"/>
      <c r="R11" s="6"/>
      <c r="S11" s="6"/>
      <c r="T11" s="6"/>
      <c r="U11" s="2"/>
      <c r="V11" s="28">
        <f t="shared" si="10"/>
        <v>0</v>
      </c>
      <c r="W11" s="28">
        <f t="shared" si="11"/>
        <v>0</v>
      </c>
      <c r="X11" s="28">
        <f t="shared" si="12"/>
        <v>0</v>
      </c>
      <c r="Y11" s="28"/>
      <c r="Z11" s="28"/>
      <c r="AA11" s="32"/>
      <c r="AB11" s="6"/>
      <c r="AC11" s="6"/>
      <c r="AD11" s="24"/>
      <c r="AE11" s="6"/>
      <c r="AF11" s="6"/>
      <c r="AG11" s="24"/>
      <c r="AH11" s="24"/>
      <c r="AI11" s="24"/>
      <c r="AK11" s="26">
        <f t="shared" si="0"/>
        <v>0</v>
      </c>
      <c r="AL11" s="26">
        <f t="shared" si="1"/>
        <v>0</v>
      </c>
      <c r="AM11" s="26">
        <f t="shared" si="2"/>
        <v>0</v>
      </c>
      <c r="AN11" s="26">
        <f t="shared" si="3"/>
        <v>0</v>
      </c>
      <c r="AO11" s="8">
        <f t="shared" si="4"/>
        <v>0</v>
      </c>
      <c r="AP11" s="8">
        <f t="shared" si="5"/>
        <v>0</v>
      </c>
      <c r="AQ11" s="8">
        <f t="shared" si="6"/>
        <v>0</v>
      </c>
      <c r="AR11" s="8">
        <f t="shared" si="7"/>
        <v>0</v>
      </c>
      <c r="AS11" s="22" t="str">
        <f t="shared" si="8"/>
        <v>0-0-0</v>
      </c>
      <c r="AT11" s="7" t="str">
        <f t="shared" si="9"/>
        <v>5</v>
      </c>
    </row>
    <row r="12" spans="1:46">
      <c r="A12" s="9"/>
      <c r="B12" s="10"/>
      <c r="C12" s="11"/>
      <c r="D12" s="11"/>
      <c r="E12" s="12"/>
      <c r="F12" s="12"/>
      <c r="G12" s="12"/>
      <c r="H12" s="12"/>
      <c r="I12" s="2"/>
      <c r="J12" s="12"/>
      <c r="K12" s="12"/>
      <c r="L12" s="12"/>
      <c r="M12" s="12"/>
      <c r="N12" s="12"/>
      <c r="O12" s="2"/>
      <c r="P12" s="12"/>
      <c r="Q12" s="12"/>
      <c r="R12" s="12"/>
      <c r="S12" s="12"/>
      <c r="T12" s="12"/>
      <c r="U12" s="2"/>
      <c r="V12" s="29">
        <f t="shared" si="10"/>
        <v>0</v>
      </c>
      <c r="W12" s="29">
        <f t="shared" si="11"/>
        <v>0</v>
      </c>
      <c r="X12" s="29">
        <f t="shared" si="12"/>
        <v>0</v>
      </c>
      <c r="Y12" s="29"/>
      <c r="Z12" s="29"/>
      <c r="AA12" s="33"/>
      <c r="AB12" s="12"/>
      <c r="AC12" s="12"/>
      <c r="AD12" s="25"/>
      <c r="AE12" s="12"/>
      <c r="AF12" s="12"/>
      <c r="AG12" s="25"/>
      <c r="AH12" s="25"/>
      <c r="AI12" s="25"/>
      <c r="AK12" s="27">
        <f t="shared" si="0"/>
        <v>0</v>
      </c>
      <c r="AL12" s="27">
        <f t="shared" si="1"/>
        <v>0</v>
      </c>
      <c r="AM12" s="27">
        <f t="shared" si="2"/>
        <v>0</v>
      </c>
      <c r="AN12" s="27">
        <f t="shared" si="3"/>
        <v>0</v>
      </c>
      <c r="AO12" s="13">
        <f t="shared" si="4"/>
        <v>0</v>
      </c>
      <c r="AP12" s="13">
        <f t="shared" si="5"/>
        <v>0</v>
      </c>
      <c r="AQ12" s="13">
        <f t="shared" si="6"/>
        <v>0</v>
      </c>
      <c r="AR12" s="13">
        <f t="shared" si="7"/>
        <v>0</v>
      </c>
      <c r="AS12" s="23" t="str">
        <f t="shared" si="8"/>
        <v>0-0-0</v>
      </c>
      <c r="AT12" s="14" t="str">
        <f t="shared" si="9"/>
        <v>6</v>
      </c>
    </row>
    <row r="13" spans="1:46">
      <c r="A13" s="3"/>
      <c r="B13" s="4"/>
      <c r="C13" s="5"/>
      <c r="D13" s="5"/>
      <c r="E13" s="6"/>
      <c r="F13" s="6"/>
      <c r="G13" s="6"/>
      <c r="H13" s="6"/>
      <c r="I13" s="2"/>
      <c r="J13" s="6"/>
      <c r="K13" s="6"/>
      <c r="L13" s="6"/>
      <c r="M13" s="6"/>
      <c r="N13" s="6"/>
      <c r="O13" s="2"/>
      <c r="P13" s="6"/>
      <c r="Q13" s="6"/>
      <c r="R13" s="6"/>
      <c r="S13" s="6"/>
      <c r="T13" s="6"/>
      <c r="U13" s="2"/>
      <c r="V13" s="28">
        <f t="shared" si="10"/>
        <v>0</v>
      </c>
      <c r="W13" s="28">
        <f t="shared" si="11"/>
        <v>0</v>
      </c>
      <c r="X13" s="28">
        <f t="shared" si="12"/>
        <v>0</v>
      </c>
      <c r="Y13" s="28"/>
      <c r="Z13" s="28"/>
      <c r="AA13" s="32"/>
      <c r="AB13" s="6"/>
      <c r="AC13" s="6"/>
      <c r="AD13" s="24"/>
      <c r="AE13" s="6"/>
      <c r="AF13" s="6"/>
      <c r="AG13" s="24"/>
      <c r="AH13" s="24"/>
      <c r="AI13" s="24"/>
      <c r="AK13" s="26">
        <f t="shared" si="0"/>
        <v>0</v>
      </c>
      <c r="AL13" s="26">
        <f t="shared" si="1"/>
        <v>0</v>
      </c>
      <c r="AM13" s="26">
        <f t="shared" si="2"/>
        <v>0</v>
      </c>
      <c r="AN13" s="26">
        <f t="shared" si="3"/>
        <v>0</v>
      </c>
      <c r="AO13" s="8">
        <f t="shared" si="4"/>
        <v>0</v>
      </c>
      <c r="AP13" s="8">
        <f t="shared" si="5"/>
        <v>0</v>
      </c>
      <c r="AQ13" s="8">
        <f t="shared" si="6"/>
        <v>0</v>
      </c>
      <c r="AR13" s="8">
        <f t="shared" si="7"/>
        <v>0</v>
      </c>
      <c r="AS13" s="22" t="str">
        <f t="shared" si="8"/>
        <v>0-0-0</v>
      </c>
      <c r="AT13" s="7" t="str">
        <f t="shared" si="9"/>
        <v>7</v>
      </c>
    </row>
    <row r="14" spans="1:46">
      <c r="A14" s="9"/>
      <c r="B14" s="10"/>
      <c r="C14" s="11"/>
      <c r="D14" s="11"/>
      <c r="E14" s="12"/>
      <c r="F14" s="12"/>
      <c r="G14" s="12"/>
      <c r="H14" s="12"/>
      <c r="I14" s="2"/>
      <c r="J14" s="12"/>
      <c r="K14" s="12"/>
      <c r="L14" s="12"/>
      <c r="M14" s="12"/>
      <c r="N14" s="12"/>
      <c r="O14" s="2"/>
      <c r="P14" s="12"/>
      <c r="Q14" s="12"/>
      <c r="R14" s="12"/>
      <c r="S14" s="12"/>
      <c r="T14" s="12"/>
      <c r="U14" s="2"/>
      <c r="V14" s="29">
        <f t="shared" si="10"/>
        <v>0</v>
      </c>
      <c r="W14" s="29">
        <f t="shared" si="11"/>
        <v>0</v>
      </c>
      <c r="X14" s="29">
        <f t="shared" si="12"/>
        <v>0</v>
      </c>
      <c r="Y14" s="29"/>
      <c r="Z14" s="29"/>
      <c r="AA14" s="33"/>
      <c r="AB14" s="12"/>
      <c r="AC14" s="12"/>
      <c r="AD14" s="25"/>
      <c r="AE14" s="12"/>
      <c r="AF14" s="12"/>
      <c r="AG14" s="25"/>
      <c r="AH14" s="25"/>
      <c r="AI14" s="25"/>
      <c r="AK14" s="27">
        <f t="shared" si="0"/>
        <v>0</v>
      </c>
      <c r="AL14" s="27">
        <f t="shared" si="1"/>
        <v>0</v>
      </c>
      <c r="AM14" s="27">
        <f t="shared" si="2"/>
        <v>0</v>
      </c>
      <c r="AN14" s="27">
        <f t="shared" si="3"/>
        <v>0</v>
      </c>
      <c r="AO14" s="13">
        <f t="shared" si="4"/>
        <v>0</v>
      </c>
      <c r="AP14" s="13">
        <f t="shared" si="5"/>
        <v>0</v>
      </c>
      <c r="AQ14" s="13">
        <f t="shared" si="6"/>
        <v>0</v>
      </c>
      <c r="AR14" s="13">
        <f t="shared" si="7"/>
        <v>0</v>
      </c>
      <c r="AS14" s="23" t="str">
        <f t="shared" si="8"/>
        <v>0-0-0</v>
      </c>
      <c r="AT14" s="14" t="str">
        <f t="shared" si="9"/>
        <v>8</v>
      </c>
    </row>
    <row r="15" spans="1:46">
      <c r="A15" s="3"/>
      <c r="B15" s="4"/>
      <c r="C15" s="5"/>
      <c r="D15" s="5"/>
      <c r="E15" s="6"/>
      <c r="F15" s="6"/>
      <c r="G15" s="6"/>
      <c r="H15" s="6"/>
      <c r="I15" s="2"/>
      <c r="J15" s="6"/>
      <c r="K15" s="6"/>
      <c r="L15" s="6"/>
      <c r="M15" s="6"/>
      <c r="N15" s="6"/>
      <c r="O15" s="2"/>
      <c r="P15" s="6"/>
      <c r="Q15" s="6"/>
      <c r="R15" s="6"/>
      <c r="S15" s="6"/>
      <c r="T15" s="6"/>
      <c r="U15" s="2"/>
      <c r="V15" s="28">
        <f t="shared" si="10"/>
        <v>0</v>
      </c>
      <c r="W15" s="28">
        <f t="shared" si="11"/>
        <v>0</v>
      </c>
      <c r="X15" s="28">
        <f t="shared" si="12"/>
        <v>0</v>
      </c>
      <c r="Y15" s="28"/>
      <c r="Z15" s="28"/>
      <c r="AA15" s="32"/>
      <c r="AB15" s="6"/>
      <c r="AC15" s="6"/>
      <c r="AD15" s="24"/>
      <c r="AE15" s="6"/>
      <c r="AF15" s="6"/>
      <c r="AG15" s="24"/>
      <c r="AH15" s="24"/>
      <c r="AI15" s="24"/>
      <c r="AK15" s="26">
        <f t="shared" si="0"/>
        <v>0</v>
      </c>
      <c r="AL15" s="26">
        <f t="shared" si="1"/>
        <v>0</v>
      </c>
      <c r="AM15" s="26">
        <f t="shared" si="2"/>
        <v>0</v>
      </c>
      <c r="AN15" s="26">
        <f t="shared" si="3"/>
        <v>0</v>
      </c>
      <c r="AO15" s="8">
        <f t="shared" si="4"/>
        <v>0</v>
      </c>
      <c r="AP15" s="8">
        <f t="shared" si="5"/>
        <v>0</v>
      </c>
      <c r="AQ15" s="8">
        <f t="shared" si="6"/>
        <v>0</v>
      </c>
      <c r="AR15" s="8">
        <f t="shared" si="7"/>
        <v>0</v>
      </c>
      <c r="AS15" s="22" t="str">
        <f t="shared" si="8"/>
        <v>0-0-0</v>
      </c>
      <c r="AT15" s="7" t="str">
        <f t="shared" si="9"/>
        <v>9</v>
      </c>
    </row>
    <row r="16" spans="1:46">
      <c r="A16" s="9"/>
      <c r="B16" s="10"/>
      <c r="C16" s="11"/>
      <c r="D16" s="11"/>
      <c r="E16" s="12"/>
      <c r="F16" s="12"/>
      <c r="G16" s="12"/>
      <c r="H16" s="12"/>
      <c r="I16" s="2"/>
      <c r="J16" s="12"/>
      <c r="K16" s="12"/>
      <c r="L16" s="12"/>
      <c r="M16" s="12"/>
      <c r="N16" s="12"/>
      <c r="O16" s="2"/>
      <c r="P16" s="12"/>
      <c r="Q16" s="12"/>
      <c r="R16" s="12"/>
      <c r="S16" s="12"/>
      <c r="T16" s="12"/>
      <c r="U16" s="2"/>
      <c r="V16" s="29">
        <f t="shared" si="10"/>
        <v>0</v>
      </c>
      <c r="W16" s="29">
        <f t="shared" si="11"/>
        <v>0</v>
      </c>
      <c r="X16" s="29">
        <f t="shared" si="12"/>
        <v>0</v>
      </c>
      <c r="Y16" s="29"/>
      <c r="Z16" s="29"/>
      <c r="AA16" s="33"/>
      <c r="AB16" s="12"/>
      <c r="AC16" s="12"/>
      <c r="AD16" s="25"/>
      <c r="AE16" s="12"/>
      <c r="AF16" s="12"/>
      <c r="AG16" s="25"/>
      <c r="AH16" s="25"/>
      <c r="AI16" s="25"/>
      <c r="AK16" s="27">
        <f t="shared" si="0"/>
        <v>0</v>
      </c>
      <c r="AL16" s="27">
        <f t="shared" si="1"/>
        <v>0</v>
      </c>
      <c r="AM16" s="27">
        <f t="shared" si="2"/>
        <v>0</v>
      </c>
      <c r="AN16" s="27">
        <f t="shared" si="3"/>
        <v>0</v>
      </c>
      <c r="AO16" s="13">
        <f t="shared" si="4"/>
        <v>0</v>
      </c>
      <c r="AP16" s="13">
        <f t="shared" si="5"/>
        <v>0</v>
      </c>
      <c r="AQ16" s="13">
        <f t="shared" si="6"/>
        <v>0</v>
      </c>
      <c r="AR16" s="13">
        <f t="shared" si="7"/>
        <v>0</v>
      </c>
      <c r="AS16" s="23" t="str">
        <f t="shared" si="8"/>
        <v>0-0-0</v>
      </c>
      <c r="AT16" s="14" t="str">
        <f t="shared" si="9"/>
        <v>10</v>
      </c>
    </row>
    <row r="17" spans="1:46">
      <c r="A17" s="3"/>
      <c r="B17" s="4"/>
      <c r="C17" s="5"/>
      <c r="D17" s="5"/>
      <c r="E17" s="6"/>
      <c r="F17" s="6"/>
      <c r="G17" s="6"/>
      <c r="H17" s="6"/>
      <c r="I17" s="2"/>
      <c r="J17" s="6"/>
      <c r="K17" s="6"/>
      <c r="L17" s="6"/>
      <c r="M17" s="6"/>
      <c r="N17" s="6"/>
      <c r="O17" s="2"/>
      <c r="P17" s="6"/>
      <c r="Q17" s="6"/>
      <c r="R17" s="6"/>
      <c r="S17" s="6"/>
      <c r="T17" s="6"/>
      <c r="U17" s="2"/>
      <c r="V17" s="28">
        <f t="shared" si="10"/>
        <v>0</v>
      </c>
      <c r="W17" s="28">
        <f t="shared" si="11"/>
        <v>0</v>
      </c>
      <c r="X17" s="28">
        <f t="shared" si="12"/>
        <v>0</v>
      </c>
      <c r="Y17" s="28"/>
      <c r="Z17" s="28"/>
      <c r="AA17" s="32"/>
      <c r="AB17" s="6"/>
      <c r="AC17" s="6"/>
      <c r="AD17" s="24"/>
      <c r="AE17" s="6"/>
      <c r="AF17" s="6"/>
      <c r="AG17" s="24"/>
      <c r="AH17" s="24"/>
      <c r="AI17" s="24"/>
      <c r="AK17" s="26">
        <f t="shared" si="0"/>
        <v>0</v>
      </c>
      <c r="AL17" s="26">
        <f t="shared" si="1"/>
        <v>0</v>
      </c>
      <c r="AM17" s="26">
        <f t="shared" si="2"/>
        <v>0</v>
      </c>
      <c r="AN17" s="26">
        <f t="shared" si="3"/>
        <v>0</v>
      </c>
      <c r="AO17" s="8">
        <f t="shared" si="4"/>
        <v>0</v>
      </c>
      <c r="AP17" s="8">
        <f t="shared" si="5"/>
        <v>0</v>
      </c>
      <c r="AQ17" s="8">
        <f t="shared" si="6"/>
        <v>0</v>
      </c>
      <c r="AR17" s="8">
        <f t="shared" si="7"/>
        <v>0</v>
      </c>
      <c r="AS17" s="22" t="str">
        <f t="shared" si="8"/>
        <v>0-0-0</v>
      </c>
      <c r="AT17" s="7" t="str">
        <f t="shared" si="9"/>
        <v>1</v>
      </c>
    </row>
    <row r="18" spans="1:46">
      <c r="A18" s="9"/>
      <c r="B18" s="10"/>
      <c r="C18" s="11"/>
      <c r="D18" s="11"/>
      <c r="E18" s="12"/>
      <c r="F18" s="12"/>
      <c r="G18" s="12"/>
      <c r="H18" s="12"/>
      <c r="I18" s="2"/>
      <c r="J18" s="12"/>
      <c r="K18" s="12"/>
      <c r="L18" s="12"/>
      <c r="M18" s="12"/>
      <c r="N18" s="12"/>
      <c r="O18" s="2"/>
      <c r="P18" s="12"/>
      <c r="Q18" s="12"/>
      <c r="R18" s="12"/>
      <c r="S18" s="12"/>
      <c r="T18" s="12"/>
      <c r="U18" s="2"/>
      <c r="V18" s="29">
        <f t="shared" si="10"/>
        <v>0</v>
      </c>
      <c r="W18" s="29">
        <f t="shared" si="11"/>
        <v>0</v>
      </c>
      <c r="X18" s="29">
        <f t="shared" si="12"/>
        <v>0</v>
      </c>
      <c r="Y18" s="29"/>
      <c r="Z18" s="29"/>
      <c r="AA18" s="33"/>
      <c r="AB18" s="12"/>
      <c r="AC18" s="12"/>
      <c r="AD18" s="25"/>
      <c r="AE18" s="12"/>
      <c r="AF18" s="12"/>
      <c r="AG18" s="25"/>
      <c r="AH18" s="25"/>
      <c r="AI18" s="25"/>
      <c r="AK18" s="27">
        <f t="shared" si="0"/>
        <v>0</v>
      </c>
      <c r="AL18" s="27">
        <f t="shared" si="1"/>
        <v>0</v>
      </c>
      <c r="AM18" s="27">
        <f t="shared" si="2"/>
        <v>0</v>
      </c>
      <c r="AN18" s="27">
        <f t="shared" si="3"/>
        <v>0</v>
      </c>
      <c r="AO18" s="13">
        <f t="shared" si="4"/>
        <v>0</v>
      </c>
      <c r="AP18" s="13">
        <f t="shared" si="5"/>
        <v>0</v>
      </c>
      <c r="AQ18" s="13">
        <f t="shared" si="6"/>
        <v>0</v>
      </c>
      <c r="AR18" s="13">
        <f t="shared" si="7"/>
        <v>0</v>
      </c>
      <c r="AS18" s="23" t="str">
        <f t="shared" si="8"/>
        <v>0-0-0</v>
      </c>
      <c r="AT18" s="14" t="str">
        <f t="shared" si="9"/>
        <v>2</v>
      </c>
    </row>
    <row r="19" spans="1:46">
      <c r="A19" s="3"/>
      <c r="B19" s="4"/>
      <c r="C19" s="5"/>
      <c r="D19" s="5"/>
      <c r="E19" s="6"/>
      <c r="F19" s="6"/>
      <c r="G19" s="6"/>
      <c r="H19" s="6"/>
      <c r="I19" s="2"/>
      <c r="J19" s="6"/>
      <c r="K19" s="6"/>
      <c r="L19" s="6"/>
      <c r="M19" s="6"/>
      <c r="N19" s="6"/>
      <c r="O19" s="2"/>
      <c r="P19" s="6"/>
      <c r="Q19" s="6"/>
      <c r="R19" s="6"/>
      <c r="S19" s="6"/>
      <c r="T19" s="6"/>
      <c r="U19" s="2"/>
      <c r="V19" s="28">
        <f t="shared" si="10"/>
        <v>0</v>
      </c>
      <c r="W19" s="28">
        <f t="shared" si="11"/>
        <v>0</v>
      </c>
      <c r="X19" s="28">
        <f t="shared" si="12"/>
        <v>0</v>
      </c>
      <c r="Y19" s="28"/>
      <c r="Z19" s="28"/>
      <c r="AA19" s="32"/>
      <c r="AB19" s="6"/>
      <c r="AC19" s="6"/>
      <c r="AD19" s="24"/>
      <c r="AE19" s="6"/>
      <c r="AF19" s="6"/>
      <c r="AG19" s="24"/>
      <c r="AH19" s="24"/>
      <c r="AI19" s="24"/>
      <c r="AK19" s="26">
        <f t="shared" si="0"/>
        <v>0</v>
      </c>
      <c r="AL19" s="26">
        <f t="shared" si="1"/>
        <v>0</v>
      </c>
      <c r="AM19" s="26">
        <f t="shared" si="2"/>
        <v>0</v>
      </c>
      <c r="AN19" s="26">
        <f t="shared" si="3"/>
        <v>0</v>
      </c>
      <c r="AO19" s="8">
        <f t="shared" si="4"/>
        <v>0</v>
      </c>
      <c r="AP19" s="8">
        <f t="shared" si="5"/>
        <v>0</v>
      </c>
      <c r="AQ19" s="8">
        <f t="shared" si="6"/>
        <v>0</v>
      </c>
      <c r="AR19" s="8">
        <f t="shared" si="7"/>
        <v>0</v>
      </c>
      <c r="AS19" s="22" t="str">
        <f t="shared" si="8"/>
        <v>0-0-0</v>
      </c>
      <c r="AT19" s="7" t="str">
        <f t="shared" si="9"/>
        <v>3</v>
      </c>
    </row>
    <row r="20" spans="1:46">
      <c r="A20" s="9"/>
      <c r="B20" s="10"/>
      <c r="C20" s="11"/>
      <c r="D20" s="11"/>
      <c r="E20" s="12"/>
      <c r="F20" s="12"/>
      <c r="G20" s="12"/>
      <c r="H20" s="12"/>
      <c r="I20" s="2"/>
      <c r="J20" s="12"/>
      <c r="K20" s="12"/>
      <c r="L20" s="12"/>
      <c r="M20" s="12"/>
      <c r="N20" s="12"/>
      <c r="O20" s="2"/>
      <c r="P20" s="12"/>
      <c r="Q20" s="12"/>
      <c r="R20" s="12"/>
      <c r="S20" s="12"/>
      <c r="T20" s="12"/>
      <c r="U20" s="2"/>
      <c r="V20" s="29">
        <f t="shared" si="10"/>
        <v>0</v>
      </c>
      <c r="W20" s="29">
        <f t="shared" si="11"/>
        <v>0</v>
      </c>
      <c r="X20" s="29">
        <f t="shared" si="12"/>
        <v>0</v>
      </c>
      <c r="Y20" s="29"/>
      <c r="Z20" s="29"/>
      <c r="AA20" s="33"/>
      <c r="AB20" s="12"/>
      <c r="AC20" s="12"/>
      <c r="AD20" s="25"/>
      <c r="AE20" s="12"/>
      <c r="AF20" s="12"/>
      <c r="AG20" s="25"/>
      <c r="AH20" s="25"/>
      <c r="AI20" s="25"/>
      <c r="AK20" s="27">
        <f t="shared" si="0"/>
        <v>0</v>
      </c>
      <c r="AL20" s="27">
        <f t="shared" si="1"/>
        <v>0</v>
      </c>
      <c r="AM20" s="27">
        <f t="shared" si="2"/>
        <v>0</v>
      </c>
      <c r="AN20" s="27">
        <f t="shared" si="3"/>
        <v>0</v>
      </c>
      <c r="AO20" s="13">
        <f t="shared" si="4"/>
        <v>0</v>
      </c>
      <c r="AP20" s="13">
        <f t="shared" si="5"/>
        <v>0</v>
      </c>
      <c r="AQ20" s="13">
        <f t="shared" si="6"/>
        <v>0</v>
      </c>
      <c r="AR20" s="13">
        <f t="shared" si="7"/>
        <v>0</v>
      </c>
      <c r="AS20" s="23" t="str">
        <f t="shared" si="8"/>
        <v>0-0-0</v>
      </c>
      <c r="AT20" s="14" t="str">
        <f t="shared" si="9"/>
        <v>4</v>
      </c>
    </row>
    <row r="21" spans="1:46">
      <c r="A21" s="3"/>
      <c r="B21" s="4"/>
      <c r="C21" s="5"/>
      <c r="D21" s="5"/>
      <c r="E21" s="6"/>
      <c r="F21" s="6"/>
      <c r="G21" s="6"/>
      <c r="H21" s="6"/>
      <c r="I21" s="2"/>
      <c r="J21" s="6"/>
      <c r="K21" s="6"/>
      <c r="L21" s="6"/>
      <c r="M21" s="6"/>
      <c r="N21" s="6"/>
      <c r="O21" s="2"/>
      <c r="P21" s="6"/>
      <c r="Q21" s="6"/>
      <c r="R21" s="6"/>
      <c r="S21" s="6"/>
      <c r="T21" s="6"/>
      <c r="U21" s="2"/>
      <c r="V21" s="28">
        <f t="shared" si="10"/>
        <v>0</v>
      </c>
      <c r="W21" s="28">
        <f t="shared" si="11"/>
        <v>0</v>
      </c>
      <c r="X21" s="28">
        <f t="shared" si="12"/>
        <v>0</v>
      </c>
      <c r="Y21" s="28"/>
      <c r="Z21" s="28"/>
      <c r="AA21" s="32"/>
      <c r="AB21" s="6"/>
      <c r="AC21" s="6"/>
      <c r="AD21" s="24"/>
      <c r="AE21" s="6"/>
      <c r="AF21" s="6"/>
      <c r="AG21" s="24"/>
      <c r="AH21" s="24"/>
      <c r="AI21" s="24"/>
      <c r="AK21" s="26">
        <f t="shared" si="0"/>
        <v>0</v>
      </c>
      <c r="AL21" s="26">
        <f t="shared" si="1"/>
        <v>0</v>
      </c>
      <c r="AM21" s="26">
        <f t="shared" si="2"/>
        <v>0</v>
      </c>
      <c r="AN21" s="26">
        <f t="shared" si="3"/>
        <v>0</v>
      </c>
      <c r="AO21" s="8">
        <f t="shared" si="4"/>
        <v>0</v>
      </c>
      <c r="AP21" s="8">
        <f t="shared" si="5"/>
        <v>0</v>
      </c>
      <c r="AQ21" s="8">
        <f t="shared" si="6"/>
        <v>0</v>
      </c>
      <c r="AR21" s="8">
        <f t="shared" si="7"/>
        <v>0</v>
      </c>
      <c r="AS21" s="22" t="str">
        <f t="shared" si="8"/>
        <v>0-0-0</v>
      </c>
      <c r="AT21" s="7" t="str">
        <f t="shared" si="9"/>
        <v>5</v>
      </c>
    </row>
    <row r="22" spans="1:46">
      <c r="A22" s="9"/>
      <c r="B22" s="10"/>
      <c r="C22" s="11"/>
      <c r="D22" s="11"/>
      <c r="E22" s="12"/>
      <c r="F22" s="12"/>
      <c r="G22" s="12"/>
      <c r="H22" s="12"/>
      <c r="I22" s="2"/>
      <c r="J22" s="12"/>
      <c r="K22" s="12"/>
      <c r="L22" s="12"/>
      <c r="M22" s="12"/>
      <c r="N22" s="12"/>
      <c r="O22" s="2"/>
      <c r="P22" s="12"/>
      <c r="Q22" s="12"/>
      <c r="R22" s="12"/>
      <c r="S22" s="12"/>
      <c r="T22" s="12"/>
      <c r="U22" s="2"/>
      <c r="V22" s="29">
        <f t="shared" si="10"/>
        <v>0</v>
      </c>
      <c r="W22" s="29">
        <f t="shared" si="11"/>
        <v>0</v>
      </c>
      <c r="X22" s="29">
        <f t="shared" si="12"/>
        <v>0</v>
      </c>
      <c r="Y22" s="29"/>
      <c r="Z22" s="29"/>
      <c r="AA22" s="33"/>
      <c r="AB22" s="12"/>
      <c r="AC22" s="12"/>
      <c r="AD22" s="25"/>
      <c r="AE22" s="12"/>
      <c r="AF22" s="12"/>
      <c r="AG22" s="25"/>
      <c r="AH22" s="25"/>
      <c r="AI22" s="25"/>
      <c r="AK22" s="27">
        <f t="shared" si="0"/>
        <v>0</v>
      </c>
      <c r="AL22" s="27">
        <f t="shared" si="1"/>
        <v>0</v>
      </c>
      <c r="AM22" s="27">
        <f t="shared" si="2"/>
        <v>0</v>
      </c>
      <c r="AN22" s="27">
        <f t="shared" si="3"/>
        <v>0</v>
      </c>
      <c r="AO22" s="13">
        <f t="shared" si="4"/>
        <v>0</v>
      </c>
      <c r="AP22" s="13">
        <f t="shared" si="5"/>
        <v>0</v>
      </c>
      <c r="AQ22" s="13">
        <f t="shared" si="6"/>
        <v>0</v>
      </c>
      <c r="AR22" s="13">
        <f t="shared" si="7"/>
        <v>0</v>
      </c>
      <c r="AS22" s="23" t="str">
        <f t="shared" si="8"/>
        <v>0-0-0</v>
      </c>
      <c r="AT22" s="14" t="str">
        <f t="shared" si="9"/>
        <v>6</v>
      </c>
    </row>
    <row r="23" spans="1:46">
      <c r="A23" s="3"/>
      <c r="B23" s="4"/>
      <c r="C23" s="5"/>
      <c r="D23" s="5"/>
      <c r="E23" s="6"/>
      <c r="F23" s="6"/>
      <c r="G23" s="6"/>
      <c r="H23" s="6"/>
      <c r="I23" s="2"/>
      <c r="J23" s="6"/>
      <c r="K23" s="6"/>
      <c r="L23" s="6"/>
      <c r="M23" s="6"/>
      <c r="N23" s="6"/>
      <c r="O23" s="2"/>
      <c r="P23" s="6"/>
      <c r="Q23" s="6"/>
      <c r="R23" s="6"/>
      <c r="S23" s="6"/>
      <c r="T23" s="6"/>
      <c r="U23" s="2"/>
      <c r="V23" s="28">
        <f t="shared" si="10"/>
        <v>0</v>
      </c>
      <c r="W23" s="28">
        <f t="shared" si="11"/>
        <v>0</v>
      </c>
      <c r="X23" s="28">
        <f t="shared" si="12"/>
        <v>0</v>
      </c>
      <c r="Y23" s="28"/>
      <c r="Z23" s="28"/>
      <c r="AA23" s="32"/>
      <c r="AB23" s="6"/>
      <c r="AC23" s="6"/>
      <c r="AD23" s="24"/>
      <c r="AE23" s="6"/>
      <c r="AF23" s="6"/>
      <c r="AG23" s="24"/>
      <c r="AH23" s="24"/>
      <c r="AI23" s="24"/>
      <c r="AK23" s="26">
        <f t="shared" si="0"/>
        <v>0</v>
      </c>
      <c r="AL23" s="26">
        <f t="shared" si="1"/>
        <v>0</v>
      </c>
      <c r="AM23" s="26">
        <f t="shared" si="2"/>
        <v>0</v>
      </c>
      <c r="AN23" s="26">
        <f t="shared" si="3"/>
        <v>0</v>
      </c>
      <c r="AO23" s="8">
        <f t="shared" si="4"/>
        <v>0</v>
      </c>
      <c r="AP23" s="8">
        <f t="shared" si="5"/>
        <v>0</v>
      </c>
      <c r="AQ23" s="8">
        <f t="shared" si="6"/>
        <v>0</v>
      </c>
      <c r="AR23" s="8">
        <f t="shared" si="7"/>
        <v>0</v>
      </c>
      <c r="AS23" s="22" t="str">
        <f t="shared" si="8"/>
        <v>0-0-0</v>
      </c>
      <c r="AT23" s="7" t="str">
        <f t="shared" si="9"/>
        <v>7</v>
      </c>
    </row>
    <row r="24" spans="1:46">
      <c r="A24" s="9"/>
      <c r="B24" s="10"/>
      <c r="C24" s="11"/>
      <c r="D24" s="11"/>
      <c r="E24" s="12"/>
      <c r="F24" s="12"/>
      <c r="G24" s="12"/>
      <c r="H24" s="12"/>
      <c r="I24" s="2"/>
      <c r="J24" s="12"/>
      <c r="K24" s="12"/>
      <c r="L24" s="12"/>
      <c r="M24" s="12"/>
      <c r="N24" s="12"/>
      <c r="O24" s="2"/>
      <c r="P24" s="12"/>
      <c r="Q24" s="12"/>
      <c r="R24" s="12"/>
      <c r="S24" s="12"/>
      <c r="T24" s="12"/>
      <c r="U24" s="2"/>
      <c r="V24" s="29">
        <f t="shared" si="10"/>
        <v>0</v>
      </c>
      <c r="W24" s="29">
        <f t="shared" si="11"/>
        <v>0</v>
      </c>
      <c r="X24" s="29">
        <f t="shared" si="12"/>
        <v>0</v>
      </c>
      <c r="Y24" s="29"/>
      <c r="Z24" s="29"/>
      <c r="AA24" s="33"/>
      <c r="AB24" s="12"/>
      <c r="AC24" s="12"/>
      <c r="AD24" s="25"/>
      <c r="AE24" s="12"/>
      <c r="AF24" s="12"/>
      <c r="AG24" s="25"/>
      <c r="AH24" s="25"/>
      <c r="AI24" s="25"/>
      <c r="AK24" s="27">
        <f t="shared" si="0"/>
        <v>0</v>
      </c>
      <c r="AL24" s="27">
        <f t="shared" si="1"/>
        <v>0</v>
      </c>
      <c r="AM24" s="27">
        <f t="shared" si="2"/>
        <v>0</v>
      </c>
      <c r="AN24" s="27">
        <f t="shared" si="3"/>
        <v>0</v>
      </c>
      <c r="AO24" s="13">
        <f t="shared" si="4"/>
        <v>0</v>
      </c>
      <c r="AP24" s="13">
        <f t="shared" si="5"/>
        <v>0</v>
      </c>
      <c r="AQ24" s="13">
        <f t="shared" si="6"/>
        <v>0</v>
      </c>
      <c r="AR24" s="13">
        <f t="shared" si="7"/>
        <v>0</v>
      </c>
      <c r="AS24" s="23" t="str">
        <f t="shared" si="8"/>
        <v>0-0-0</v>
      </c>
      <c r="AT24" s="14" t="str">
        <f t="shared" si="9"/>
        <v>8</v>
      </c>
    </row>
    <row r="25" spans="1:46">
      <c r="A25" s="3"/>
      <c r="B25" s="4"/>
      <c r="C25" s="5"/>
      <c r="D25" s="5"/>
      <c r="E25" s="6"/>
      <c r="F25" s="6"/>
      <c r="G25" s="6"/>
      <c r="H25" s="6"/>
      <c r="I25" s="2"/>
      <c r="J25" s="6"/>
      <c r="K25" s="6"/>
      <c r="L25" s="6"/>
      <c r="M25" s="6"/>
      <c r="N25" s="6"/>
      <c r="O25" s="2"/>
      <c r="P25" s="6"/>
      <c r="Q25" s="6"/>
      <c r="R25" s="6"/>
      <c r="S25" s="6"/>
      <c r="T25" s="6"/>
      <c r="U25" s="2"/>
      <c r="V25" s="28">
        <f t="shared" si="10"/>
        <v>0</v>
      </c>
      <c r="W25" s="28">
        <f t="shared" si="11"/>
        <v>0</v>
      </c>
      <c r="X25" s="28">
        <f t="shared" si="12"/>
        <v>0</v>
      </c>
      <c r="Y25" s="28"/>
      <c r="Z25" s="28"/>
      <c r="AA25" s="32"/>
      <c r="AB25" s="6"/>
      <c r="AC25" s="6"/>
      <c r="AD25" s="24"/>
      <c r="AE25" s="6"/>
      <c r="AF25" s="6"/>
      <c r="AG25" s="24"/>
      <c r="AH25" s="24"/>
      <c r="AI25" s="24"/>
      <c r="AK25" s="26">
        <f t="shared" si="0"/>
        <v>0</v>
      </c>
      <c r="AL25" s="26">
        <f t="shared" si="1"/>
        <v>0</v>
      </c>
      <c r="AM25" s="26">
        <f t="shared" si="2"/>
        <v>0</v>
      </c>
      <c r="AN25" s="26">
        <f t="shared" si="3"/>
        <v>0</v>
      </c>
      <c r="AO25" s="8">
        <f t="shared" si="4"/>
        <v>0</v>
      </c>
      <c r="AP25" s="8">
        <f t="shared" si="5"/>
        <v>0</v>
      </c>
      <c r="AQ25" s="8">
        <f t="shared" si="6"/>
        <v>0</v>
      </c>
      <c r="AR25" s="8">
        <f t="shared" si="7"/>
        <v>0</v>
      </c>
      <c r="AS25" s="22" t="str">
        <f t="shared" si="8"/>
        <v>0-0-0</v>
      </c>
      <c r="AT25" s="7" t="str">
        <f t="shared" si="9"/>
        <v>9</v>
      </c>
    </row>
    <row r="26" spans="1:46">
      <c r="A26" s="9"/>
      <c r="B26" s="10"/>
      <c r="C26" s="11"/>
      <c r="D26" s="11"/>
      <c r="E26" s="12"/>
      <c r="F26" s="12"/>
      <c r="G26" s="12"/>
      <c r="H26" s="12"/>
      <c r="J26" s="12"/>
      <c r="K26" s="12"/>
      <c r="L26" s="12"/>
      <c r="M26" s="12"/>
      <c r="N26" s="12"/>
      <c r="P26" s="12"/>
      <c r="Q26" s="12"/>
      <c r="R26" s="12"/>
      <c r="S26" s="12"/>
      <c r="T26" s="12"/>
      <c r="V26" s="29">
        <f t="shared" si="10"/>
        <v>0</v>
      </c>
      <c r="W26" s="29">
        <f t="shared" si="11"/>
        <v>0</v>
      </c>
      <c r="X26" s="29">
        <f t="shared" si="12"/>
        <v>0</v>
      </c>
      <c r="Y26" s="29"/>
      <c r="Z26" s="29"/>
      <c r="AA26" s="33"/>
      <c r="AB26" s="12"/>
      <c r="AC26" s="12"/>
      <c r="AD26" s="25"/>
      <c r="AE26" s="12"/>
      <c r="AF26" s="12"/>
      <c r="AG26" s="25"/>
      <c r="AH26" s="25"/>
      <c r="AI26" s="25"/>
      <c r="AK26" s="27">
        <f t="shared" si="0"/>
        <v>0</v>
      </c>
      <c r="AL26" s="27">
        <f t="shared" si="1"/>
        <v>0</v>
      </c>
      <c r="AM26" s="27">
        <f t="shared" si="2"/>
        <v>0</v>
      </c>
      <c r="AN26" s="27">
        <f t="shared" si="3"/>
        <v>0</v>
      </c>
      <c r="AO26" s="13">
        <f t="shared" si="4"/>
        <v>0</v>
      </c>
      <c r="AP26" s="13">
        <f t="shared" si="5"/>
        <v>0</v>
      </c>
      <c r="AQ26" s="13">
        <f t="shared" si="6"/>
        <v>0</v>
      </c>
      <c r="AR26" s="13">
        <f t="shared" si="7"/>
        <v>0</v>
      </c>
      <c r="AS26" s="23" t="str">
        <f t="shared" si="8"/>
        <v>0-0-0</v>
      </c>
      <c r="AT26" s="14" t="str">
        <f t="shared" si="9"/>
        <v>10</v>
      </c>
    </row>
    <row r="27" spans="1:46">
      <c r="A27" s="3"/>
      <c r="B27" s="4"/>
      <c r="C27" s="5"/>
      <c r="D27" s="5"/>
      <c r="E27" s="6"/>
      <c r="F27" s="6"/>
      <c r="G27" s="6"/>
      <c r="H27" s="6"/>
      <c r="J27" s="6"/>
      <c r="K27" s="6"/>
      <c r="L27" s="6"/>
      <c r="M27" s="6"/>
      <c r="N27" s="6"/>
      <c r="P27" s="6"/>
      <c r="Q27" s="6"/>
      <c r="R27" s="6"/>
      <c r="S27" s="6"/>
      <c r="T27" s="6"/>
      <c r="V27" s="28">
        <f t="shared" si="10"/>
        <v>0</v>
      </c>
      <c r="W27" s="28">
        <f t="shared" si="11"/>
        <v>0</v>
      </c>
      <c r="X27" s="28">
        <f t="shared" si="12"/>
        <v>0</v>
      </c>
      <c r="Y27" s="28"/>
      <c r="Z27" s="28"/>
      <c r="AA27" s="32"/>
      <c r="AB27" s="6"/>
      <c r="AC27" s="6"/>
      <c r="AD27" s="24"/>
      <c r="AE27" s="6"/>
      <c r="AF27" s="6"/>
      <c r="AG27" s="24"/>
      <c r="AH27" s="24"/>
      <c r="AI27" s="24"/>
      <c r="AK27" s="26">
        <f t="shared" si="0"/>
        <v>0</v>
      </c>
      <c r="AL27" s="26">
        <f t="shared" si="1"/>
        <v>0</v>
      </c>
      <c r="AM27" s="26">
        <f t="shared" si="2"/>
        <v>0</v>
      </c>
      <c r="AN27" s="26">
        <f t="shared" si="3"/>
        <v>0</v>
      </c>
      <c r="AO27" s="8">
        <f t="shared" si="4"/>
        <v>0</v>
      </c>
      <c r="AP27" s="8">
        <f t="shared" si="5"/>
        <v>0</v>
      </c>
      <c r="AQ27" s="8">
        <f t="shared" si="6"/>
        <v>0</v>
      </c>
      <c r="AR27" s="8">
        <f t="shared" si="7"/>
        <v>0</v>
      </c>
      <c r="AS27" s="22" t="str">
        <f t="shared" si="8"/>
        <v>0-0-0</v>
      </c>
      <c r="AT27" s="7" t="str">
        <f t="shared" si="9"/>
        <v>1</v>
      </c>
    </row>
    <row r="28" spans="1:46">
      <c r="A28" s="9"/>
      <c r="B28" s="10"/>
      <c r="C28" s="11"/>
      <c r="D28" s="11"/>
      <c r="E28" s="12"/>
      <c r="F28" s="12"/>
      <c r="G28" s="12"/>
      <c r="H28" s="12"/>
      <c r="J28" s="12"/>
      <c r="K28" s="12"/>
      <c r="L28" s="12"/>
      <c r="M28" s="12"/>
      <c r="N28" s="12"/>
      <c r="P28" s="12"/>
      <c r="Q28" s="12"/>
      <c r="R28" s="12"/>
      <c r="S28" s="12"/>
      <c r="T28" s="12"/>
      <c r="V28" s="29">
        <f t="shared" si="10"/>
        <v>0</v>
      </c>
      <c r="W28" s="29">
        <f t="shared" si="11"/>
        <v>0</v>
      </c>
      <c r="X28" s="29">
        <f t="shared" si="12"/>
        <v>0</v>
      </c>
      <c r="Y28" s="29"/>
      <c r="Z28" s="29"/>
      <c r="AA28" s="33"/>
      <c r="AB28" s="12"/>
      <c r="AC28" s="12"/>
      <c r="AD28" s="25"/>
      <c r="AE28" s="12"/>
      <c r="AF28" s="12"/>
      <c r="AG28" s="25"/>
      <c r="AH28" s="25"/>
      <c r="AI28" s="25"/>
      <c r="AK28" s="27">
        <f t="shared" si="0"/>
        <v>0</v>
      </c>
      <c r="AL28" s="27">
        <f t="shared" si="1"/>
        <v>0</v>
      </c>
      <c r="AM28" s="27">
        <f t="shared" si="2"/>
        <v>0</v>
      </c>
      <c r="AN28" s="27">
        <f t="shared" si="3"/>
        <v>0</v>
      </c>
      <c r="AO28" s="13">
        <f t="shared" si="4"/>
        <v>0</v>
      </c>
      <c r="AP28" s="13">
        <f t="shared" si="5"/>
        <v>0</v>
      </c>
      <c r="AQ28" s="13">
        <f t="shared" si="6"/>
        <v>0</v>
      </c>
      <c r="AR28" s="13">
        <f t="shared" si="7"/>
        <v>0</v>
      </c>
      <c r="AS28" s="23" t="str">
        <f t="shared" si="8"/>
        <v>0-0-0</v>
      </c>
      <c r="AT28" s="14" t="str">
        <f t="shared" si="9"/>
        <v>2</v>
      </c>
    </row>
    <row r="29" spans="1:46">
      <c r="A29" s="3"/>
      <c r="B29" s="4"/>
      <c r="C29" s="5"/>
      <c r="D29" s="5"/>
      <c r="E29" s="6"/>
      <c r="F29" s="6"/>
      <c r="G29" s="6"/>
      <c r="H29" s="6"/>
      <c r="J29" s="6"/>
      <c r="K29" s="6"/>
      <c r="L29" s="6"/>
      <c r="M29" s="6"/>
      <c r="N29" s="6"/>
      <c r="P29" s="6"/>
      <c r="Q29" s="6"/>
      <c r="R29" s="6"/>
      <c r="S29" s="6"/>
      <c r="T29" s="6"/>
      <c r="V29" s="28">
        <f t="shared" si="10"/>
        <v>0</v>
      </c>
      <c r="W29" s="28">
        <f t="shared" si="11"/>
        <v>0</v>
      </c>
      <c r="X29" s="28">
        <f t="shared" si="12"/>
        <v>0</v>
      </c>
      <c r="Y29" s="28"/>
      <c r="Z29" s="28"/>
      <c r="AA29" s="32"/>
      <c r="AB29" s="6"/>
      <c r="AC29" s="6"/>
      <c r="AD29" s="24"/>
      <c r="AE29" s="6"/>
      <c r="AF29" s="6"/>
      <c r="AG29" s="24"/>
      <c r="AH29" s="24"/>
      <c r="AI29" s="24"/>
      <c r="AK29" s="26">
        <f t="shared" si="0"/>
        <v>0</v>
      </c>
      <c r="AL29" s="26">
        <f t="shared" si="1"/>
        <v>0</v>
      </c>
      <c r="AM29" s="26">
        <f t="shared" si="2"/>
        <v>0</v>
      </c>
      <c r="AN29" s="26">
        <f t="shared" si="3"/>
        <v>0</v>
      </c>
      <c r="AO29" s="8">
        <f t="shared" si="4"/>
        <v>0</v>
      </c>
      <c r="AP29" s="8">
        <f t="shared" si="5"/>
        <v>0</v>
      </c>
      <c r="AQ29" s="8">
        <f t="shared" si="6"/>
        <v>0</v>
      </c>
      <c r="AR29" s="8">
        <f t="shared" si="7"/>
        <v>0</v>
      </c>
      <c r="AS29" s="22" t="str">
        <f t="shared" si="8"/>
        <v>0-0-0</v>
      </c>
      <c r="AT29" s="7" t="str">
        <f t="shared" si="9"/>
        <v>3</v>
      </c>
    </row>
    <row r="30" spans="1:46">
      <c r="A30" s="9"/>
      <c r="B30" s="10"/>
      <c r="C30" s="11"/>
      <c r="D30" s="11"/>
      <c r="E30" s="12"/>
      <c r="F30" s="12"/>
      <c r="G30" s="12"/>
      <c r="H30" s="12"/>
      <c r="J30" s="12"/>
      <c r="K30" s="12"/>
      <c r="L30" s="12"/>
      <c r="M30" s="12"/>
      <c r="N30" s="12"/>
      <c r="P30" s="12"/>
      <c r="Q30" s="12"/>
      <c r="R30" s="12"/>
      <c r="S30" s="12"/>
      <c r="T30" s="12"/>
      <c r="V30" s="29">
        <f t="shared" si="10"/>
        <v>0</v>
      </c>
      <c r="W30" s="29">
        <f t="shared" si="11"/>
        <v>0</v>
      </c>
      <c r="X30" s="29">
        <f t="shared" si="12"/>
        <v>0</v>
      </c>
      <c r="Y30" s="29"/>
      <c r="Z30" s="29"/>
      <c r="AA30" s="33"/>
      <c r="AB30" s="12"/>
      <c r="AC30" s="12"/>
      <c r="AD30" s="25"/>
      <c r="AE30" s="12"/>
      <c r="AF30" s="12"/>
      <c r="AG30" s="25"/>
      <c r="AH30" s="25"/>
      <c r="AI30" s="25"/>
      <c r="AK30" s="27">
        <f t="shared" si="0"/>
        <v>0</v>
      </c>
      <c r="AL30" s="27">
        <f t="shared" si="1"/>
        <v>0</v>
      </c>
      <c r="AM30" s="27">
        <f t="shared" si="2"/>
        <v>0</v>
      </c>
      <c r="AN30" s="27">
        <f t="shared" si="3"/>
        <v>0</v>
      </c>
      <c r="AO30" s="13">
        <f t="shared" si="4"/>
        <v>0</v>
      </c>
      <c r="AP30" s="13">
        <f t="shared" si="5"/>
        <v>0</v>
      </c>
      <c r="AQ30" s="13">
        <f t="shared" si="6"/>
        <v>0</v>
      </c>
      <c r="AR30" s="13">
        <f t="shared" si="7"/>
        <v>0</v>
      </c>
      <c r="AS30" s="23" t="str">
        <f t="shared" si="8"/>
        <v>0-0-0</v>
      </c>
      <c r="AT30" s="14" t="str">
        <f t="shared" si="9"/>
        <v>4</v>
      </c>
    </row>
    <row r="31" spans="1:46">
      <c r="A31" s="3"/>
      <c r="B31" s="4"/>
      <c r="C31" s="5"/>
      <c r="D31" s="5"/>
      <c r="E31" s="6"/>
      <c r="F31" s="6"/>
      <c r="G31" s="6"/>
      <c r="H31" s="6"/>
      <c r="J31" s="6"/>
      <c r="K31" s="6"/>
      <c r="L31" s="6"/>
      <c r="M31" s="6"/>
      <c r="N31" s="6"/>
      <c r="P31" s="6"/>
      <c r="Q31" s="6"/>
      <c r="R31" s="6"/>
      <c r="S31" s="6"/>
      <c r="T31" s="6"/>
      <c r="V31" s="28">
        <f t="shared" si="10"/>
        <v>0</v>
      </c>
      <c r="W31" s="28">
        <f t="shared" si="11"/>
        <v>0</v>
      </c>
      <c r="X31" s="28">
        <f t="shared" si="12"/>
        <v>0</v>
      </c>
      <c r="Y31" s="28"/>
      <c r="Z31" s="28"/>
      <c r="AA31" s="32"/>
      <c r="AB31" s="6"/>
      <c r="AC31" s="6"/>
      <c r="AD31" s="24"/>
      <c r="AE31" s="6"/>
      <c r="AF31" s="6"/>
      <c r="AG31" s="24"/>
      <c r="AH31" s="24"/>
      <c r="AI31" s="24"/>
      <c r="AK31" s="26">
        <f t="shared" si="0"/>
        <v>0</v>
      </c>
      <c r="AL31" s="26">
        <f t="shared" si="1"/>
        <v>0</v>
      </c>
      <c r="AM31" s="26">
        <f t="shared" si="2"/>
        <v>0</v>
      </c>
      <c r="AN31" s="26">
        <f t="shared" si="3"/>
        <v>0</v>
      </c>
      <c r="AO31" s="8">
        <f t="shared" si="4"/>
        <v>0</v>
      </c>
      <c r="AP31" s="8">
        <f t="shared" si="5"/>
        <v>0</v>
      </c>
      <c r="AQ31" s="8">
        <f t="shared" si="6"/>
        <v>0</v>
      </c>
      <c r="AR31" s="8">
        <f t="shared" si="7"/>
        <v>0</v>
      </c>
      <c r="AS31" s="22" t="str">
        <f t="shared" si="8"/>
        <v>0-0-0</v>
      </c>
      <c r="AT31" s="7" t="str">
        <f t="shared" si="9"/>
        <v>5</v>
      </c>
    </row>
    <row r="32" spans="1:46">
      <c r="A32" s="9"/>
      <c r="B32" s="10"/>
      <c r="C32" s="11"/>
      <c r="D32" s="11"/>
      <c r="E32" s="12"/>
      <c r="F32" s="12"/>
      <c r="G32" s="12"/>
      <c r="H32" s="12"/>
      <c r="J32" s="12"/>
      <c r="K32" s="12"/>
      <c r="L32" s="12"/>
      <c r="M32" s="12"/>
      <c r="N32" s="12"/>
      <c r="P32" s="12"/>
      <c r="Q32" s="12"/>
      <c r="R32" s="12"/>
      <c r="S32" s="12"/>
      <c r="T32" s="12"/>
      <c r="V32" s="29">
        <f t="shared" si="10"/>
        <v>0</v>
      </c>
      <c r="W32" s="29">
        <f t="shared" si="11"/>
        <v>0</v>
      </c>
      <c r="X32" s="29">
        <f t="shared" si="12"/>
        <v>0</v>
      </c>
      <c r="Y32" s="29"/>
      <c r="Z32" s="29"/>
      <c r="AA32" s="33"/>
      <c r="AB32" s="12"/>
      <c r="AC32" s="12"/>
      <c r="AD32" s="25"/>
      <c r="AE32" s="12"/>
      <c r="AF32" s="12"/>
      <c r="AG32" s="25"/>
      <c r="AH32" s="25"/>
      <c r="AI32" s="25"/>
      <c r="AK32" s="27">
        <f t="shared" si="0"/>
        <v>0</v>
      </c>
      <c r="AL32" s="27">
        <f t="shared" si="1"/>
        <v>0</v>
      </c>
      <c r="AM32" s="27">
        <f t="shared" si="2"/>
        <v>0</v>
      </c>
      <c r="AN32" s="27">
        <f t="shared" si="3"/>
        <v>0</v>
      </c>
      <c r="AO32" s="13">
        <f t="shared" si="4"/>
        <v>0</v>
      </c>
      <c r="AP32" s="13">
        <f t="shared" si="5"/>
        <v>0</v>
      </c>
      <c r="AQ32" s="13">
        <f t="shared" si="6"/>
        <v>0</v>
      </c>
      <c r="AR32" s="13">
        <f t="shared" si="7"/>
        <v>0</v>
      </c>
      <c r="AS32" s="23" t="str">
        <f t="shared" si="8"/>
        <v>0-0-0</v>
      </c>
      <c r="AT32" s="14" t="str">
        <f t="shared" si="9"/>
        <v>6</v>
      </c>
    </row>
    <row r="33" spans="1:46">
      <c r="A33" s="3"/>
      <c r="B33" s="4"/>
      <c r="C33" s="5"/>
      <c r="D33" s="5"/>
      <c r="E33" s="6"/>
      <c r="F33" s="6"/>
      <c r="G33" s="6"/>
      <c r="H33" s="6"/>
      <c r="J33" s="6"/>
      <c r="K33" s="6"/>
      <c r="L33" s="6"/>
      <c r="M33" s="6"/>
      <c r="N33" s="6"/>
      <c r="P33" s="6"/>
      <c r="Q33" s="6"/>
      <c r="R33" s="6"/>
      <c r="S33" s="6"/>
      <c r="T33" s="6"/>
      <c r="V33" s="28">
        <f t="shared" si="10"/>
        <v>0</v>
      </c>
      <c r="W33" s="28">
        <f t="shared" si="11"/>
        <v>0</v>
      </c>
      <c r="X33" s="28">
        <f t="shared" si="12"/>
        <v>0</v>
      </c>
      <c r="Y33" s="28"/>
      <c r="Z33" s="28"/>
      <c r="AA33" s="32"/>
      <c r="AB33" s="6"/>
      <c r="AC33" s="6"/>
      <c r="AD33" s="24"/>
      <c r="AE33" s="6"/>
      <c r="AF33" s="6"/>
      <c r="AG33" s="24"/>
      <c r="AH33" s="24"/>
      <c r="AI33" s="24"/>
      <c r="AK33" s="26">
        <f t="shared" si="0"/>
        <v>0</v>
      </c>
      <c r="AL33" s="26">
        <f t="shared" si="1"/>
        <v>0</v>
      </c>
      <c r="AM33" s="26">
        <f t="shared" si="2"/>
        <v>0</v>
      </c>
      <c r="AN33" s="26">
        <f t="shared" si="3"/>
        <v>0</v>
      </c>
      <c r="AO33" s="8">
        <f t="shared" si="4"/>
        <v>0</v>
      </c>
      <c r="AP33" s="8">
        <f t="shared" si="5"/>
        <v>0</v>
      </c>
      <c r="AQ33" s="8">
        <f t="shared" si="6"/>
        <v>0</v>
      </c>
      <c r="AR33" s="8">
        <f t="shared" si="7"/>
        <v>0</v>
      </c>
      <c r="AS33" s="22" t="str">
        <f t="shared" si="8"/>
        <v>0-0-0</v>
      </c>
      <c r="AT33" s="7" t="str">
        <f t="shared" si="9"/>
        <v>7</v>
      </c>
    </row>
    <row r="34" spans="1:46">
      <c r="A34" s="9"/>
      <c r="B34" s="10"/>
      <c r="C34" s="11"/>
      <c r="D34" s="11"/>
      <c r="E34" s="12"/>
      <c r="F34" s="12"/>
      <c r="G34" s="12"/>
      <c r="H34" s="12"/>
      <c r="J34" s="12"/>
      <c r="K34" s="12"/>
      <c r="L34" s="12"/>
      <c r="M34" s="12"/>
      <c r="N34" s="12"/>
      <c r="P34" s="12"/>
      <c r="Q34" s="12"/>
      <c r="R34" s="12"/>
      <c r="S34" s="12"/>
      <c r="T34" s="12"/>
      <c r="V34" s="29">
        <f t="shared" si="10"/>
        <v>0</v>
      </c>
      <c r="W34" s="29">
        <f t="shared" si="11"/>
        <v>0</v>
      </c>
      <c r="X34" s="29">
        <f t="shared" si="12"/>
        <v>0</v>
      </c>
      <c r="Y34" s="29"/>
      <c r="Z34" s="29"/>
      <c r="AA34" s="33"/>
      <c r="AB34" s="12"/>
      <c r="AC34" s="12"/>
      <c r="AD34" s="25"/>
      <c r="AE34" s="12"/>
      <c r="AF34" s="12"/>
      <c r="AG34" s="25"/>
      <c r="AH34" s="25"/>
      <c r="AI34" s="25"/>
      <c r="AK34" s="27">
        <f t="shared" si="0"/>
        <v>0</v>
      </c>
      <c r="AL34" s="27">
        <f t="shared" si="1"/>
        <v>0</v>
      </c>
      <c r="AM34" s="27">
        <f t="shared" si="2"/>
        <v>0</v>
      </c>
      <c r="AN34" s="27">
        <f t="shared" si="3"/>
        <v>0</v>
      </c>
      <c r="AO34" s="13">
        <f t="shared" si="4"/>
        <v>0</v>
      </c>
      <c r="AP34" s="13">
        <f t="shared" si="5"/>
        <v>0</v>
      </c>
      <c r="AQ34" s="13">
        <f t="shared" si="6"/>
        <v>0</v>
      </c>
      <c r="AR34" s="13">
        <f t="shared" si="7"/>
        <v>0</v>
      </c>
      <c r="AS34" s="23" t="str">
        <f t="shared" si="8"/>
        <v>0-0-0</v>
      </c>
      <c r="AT34" s="14" t="str">
        <f t="shared" si="9"/>
        <v>8</v>
      </c>
    </row>
    <row r="35" spans="1:46">
      <c r="A35" s="41" t="s">
        <v>71</v>
      </c>
      <c r="B35" s="41"/>
      <c r="C35" s="41"/>
      <c r="D35" s="41"/>
      <c r="E35" s="20">
        <f>SUM(E7:E34)</f>
        <v>0</v>
      </c>
      <c r="F35" s="20">
        <f>SUM(F7:F34)</f>
        <v>0</v>
      </c>
      <c r="G35" s="42" t="str">
        <f>COUNTIF(G7:G34,"W")&amp;"-"&amp;COUNTIFS(G7:G34,"L",H7:H34,"")&amp;"-"&amp;(COUNTIFS(G7:G34,"L",H7:H34,"OT")+COUNTIFS(G7:G34,"L",H7:H34,"SO"))</f>
        <v>0-0-0</v>
      </c>
      <c r="H35" s="42"/>
      <c r="J35" s="20">
        <f>SUM(J7:J34)</f>
        <v>0</v>
      </c>
      <c r="K35" s="20">
        <f>SUM(K7:K34)</f>
        <v>0</v>
      </c>
      <c r="L35" s="20">
        <f>SUM(L7:L34)</f>
        <v>0</v>
      </c>
      <c r="M35" s="20">
        <f>SUM(M7:M34)</f>
        <v>0</v>
      </c>
      <c r="N35" s="20">
        <f>SUM(N7:N34)</f>
        <v>0</v>
      </c>
      <c r="P35" s="20">
        <f>SUM(P7:P34)</f>
        <v>0</v>
      </c>
      <c r="Q35" s="20">
        <f>SUM(Q7:Q34)</f>
        <v>0</v>
      </c>
      <c r="R35" s="20">
        <f>SUM(R7:R34)</f>
        <v>0</v>
      </c>
      <c r="S35" s="20">
        <f>SUM(S7:S34)</f>
        <v>0</v>
      </c>
      <c r="T35" s="20">
        <f>SUM(T7:T34)</f>
        <v>0</v>
      </c>
      <c r="V35" s="30">
        <f>IF(E35&gt;F35,"+"&amp;(E35-F35),(E35-F35))</f>
        <v>0</v>
      </c>
      <c r="W35" s="30">
        <f>IF(J35&gt;P35,"+"&amp;(J35-P35),(J35-P35))</f>
        <v>0</v>
      </c>
      <c r="X35" s="30">
        <f>SUM(X7:X34)</f>
        <v>0</v>
      </c>
      <c r="Y35" s="30">
        <f>SUM(Y7:Y34)</f>
        <v>0</v>
      </c>
      <c r="Z35" s="30">
        <f>SUM(Z7:Z34)</f>
        <v>0</v>
      </c>
      <c r="AA35" s="34" t="e">
        <f>Y35/(Y35+Z35)</f>
        <v>#DIV/0!</v>
      </c>
      <c r="AB35" s="20">
        <f>SUM(AB7:AB34)</f>
        <v>0</v>
      </c>
      <c r="AC35" s="20">
        <f>SUM(AC7:AC34)</f>
        <v>0</v>
      </c>
      <c r="AD35" s="21" t="e">
        <f>AB35/(AB35+AC35)</f>
        <v>#DIV/0!</v>
      </c>
      <c r="AE35" s="20">
        <f>SUM(AE7:AE34)</f>
        <v>0</v>
      </c>
      <c r="AF35" s="20">
        <f>SUM(AF7:AF34)</f>
        <v>0</v>
      </c>
      <c r="AG35" s="21" t="e">
        <f>AE35/(AE35+AF35)</f>
        <v>#DIV/0!</v>
      </c>
      <c r="AH35" s="21" t="e">
        <f>AVERAGE(AH7:AH34)</f>
        <v>#DIV/0!</v>
      </c>
      <c r="AI35" s="21" t="e">
        <f>AVERAGE(AI7:AI34)</f>
        <v>#DIV/0!</v>
      </c>
      <c r="AK35" s="21">
        <f t="shared" ref="AK35:AR35" si="13">AVERAGE(AK7:AK34)</f>
        <v>0</v>
      </c>
      <c r="AL35" s="21">
        <f t="shared" si="13"/>
        <v>0</v>
      </c>
      <c r="AM35" s="21">
        <f t="shared" si="13"/>
        <v>0</v>
      </c>
      <c r="AN35" s="21">
        <f t="shared" si="13"/>
        <v>0</v>
      </c>
      <c r="AO35" s="21">
        <f t="shared" si="13"/>
        <v>0</v>
      </c>
      <c r="AP35" s="21">
        <f t="shared" si="13"/>
        <v>0</v>
      </c>
      <c r="AQ35" s="21">
        <f t="shared" si="13"/>
        <v>0</v>
      </c>
      <c r="AR35" s="21">
        <f t="shared" si="13"/>
        <v>0</v>
      </c>
      <c r="AS35" s="17"/>
      <c r="AT35" s="17"/>
    </row>
  </sheetData>
  <mergeCells count="9">
    <mergeCell ref="A35:D35"/>
    <mergeCell ref="G35:H35"/>
    <mergeCell ref="A1:AT1"/>
    <mergeCell ref="A2:AT2"/>
    <mergeCell ref="A5:H5"/>
    <mergeCell ref="J5:N5"/>
    <mergeCell ref="P5:T5"/>
    <mergeCell ref="V5:AI5"/>
    <mergeCell ref="AK5:AT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Regular Season</vt:lpstr>
      <vt:lpstr>Post 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Nelson</dc:creator>
  <cp:lastModifiedBy>Ben Nelson</cp:lastModifiedBy>
  <dcterms:created xsi:type="dcterms:W3CDTF">2021-10-30T21:16:55Z</dcterms:created>
  <dcterms:modified xsi:type="dcterms:W3CDTF">2022-05-01T23:50:17Z</dcterms:modified>
</cp:coreProperties>
</file>