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dex" sheetId="1" r:id="rId3"/>
    <sheet state="visible" name="data_blockchain" sheetId="2" r:id="rId4"/>
    <sheet state="visible" name="Form Responses 1" sheetId="3" r:id="rId5"/>
  </sheets>
  <definedNames>
    <definedName hidden="1" localSheetId="2" name="_xlnm._FilterDatabase">'Form Responses 1'!$A$1:$E$19</definedName>
    <definedName hidden="1" localSheetId="0" name="_xlnm._FilterDatabase">index!$C$17:$H$149</definedName>
    <definedName hidden="1" localSheetId="2" name="Z_C52C7EDE_FE2F_4C2A_A955_E4EA9C4F5AAE_.wvu.FilterData">'Form Responses 1'!$A$1:$A$85</definedName>
  </definedNames>
  <calcPr/>
  <customWorkbookViews>
    <customWorkbookView activeSheetId="0" maximized="1" tabRatio="600" windowHeight="0" windowWidth="0" guid="{C52C7EDE-FE2F-4C2A-A955-E4EA9C4F5AAE}"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M2">
      <text>
        <t xml:space="preserve">REGEN HASH
	-Nelson LAN</t>
      </text>
    </comment>
  </commentList>
</comments>
</file>

<file path=xl/comments2.xml><?xml version="1.0" encoding="utf-8"?>
<comments xmlns:r="http://schemas.openxmlformats.org/officeDocument/2006/relationships" xmlns="http://schemas.openxmlformats.org/spreadsheetml/2006/main">
  <authors>
    <author/>
  </authors>
  <commentList>
    <comment authorId="0" ref="B13">
      <text>
        <t xml:space="preserve">Responder updated this value.</t>
      </text>
    </comment>
    <comment authorId="0" ref="B15">
      <text>
        <t xml:space="preserve">Responder updated this value.</t>
      </text>
    </comment>
  </commentList>
</comments>
</file>

<file path=xl/sharedStrings.xml><?xml version="1.0" encoding="utf-8"?>
<sst xmlns="http://schemas.openxmlformats.org/spreadsheetml/2006/main" count="625" uniqueCount="245">
  <si>
    <t>Timestamp</t>
  </si>
  <si>
    <t>日期 TimeStamp</t>
  </si>
  <si>
    <t>申請職位／及所屬機構公司 Data / Content</t>
  </si>
  <si>
    <t>申請結果 Result</t>
  </si>
  <si>
    <t>Reference code</t>
  </si>
  <si>
    <t>IT Support
香港小童群益會
$ 15000 / Month
0900 - 1730</t>
  </si>
  <si>
    <t>沒有回應
// No Respond //</t>
  </si>
  <si>
    <t xml:space="preserve">Programmer
BIAO XI Technology Limited
Missing Salary
Missing Working Time
</t>
  </si>
  <si>
    <t xml:space="preserve">不獲理會
</t>
  </si>
  <si>
    <t>Phone call in
IT Position
Six DegreeLink</t>
  </si>
  <si>
    <t>不適用</t>
  </si>
  <si>
    <t>福利工作員
香港小童群益會
$13000 / Month
No state working time</t>
  </si>
  <si>
    <t xml:space="preserve">數學導師
Eyelevel, JobsDB
Forgot Salary
1530 - 1700
</t>
  </si>
  <si>
    <t>電話面試</t>
  </si>
  <si>
    <t>3rd Grad-support @ HKDEA</t>
  </si>
  <si>
    <t>香港青年協會約見</t>
  </si>
  <si>
    <t>初創行政見習生--遊戲開發員
香港青年協會
$11000 / Month
0900 - 1800</t>
  </si>
  <si>
    <t>沒有回應
// No Respond//</t>
  </si>
  <si>
    <t xml:space="preserve">Project Startup
香港青年協會
初創見習生計劃
</t>
  </si>
  <si>
    <t xml:space="preserve">Junior Mobile Game Developer
火狗工房 Firedog Studio
$13000 - $15000 / Month
1100 - 1800
</t>
  </si>
  <si>
    <t xml:space="preserve">青年工作員
香港青年協會
$ 13000 / Month
0930 - 1800
</t>
  </si>
  <si>
    <t xml:space="preserve">Game and Technology Programmer (Developer)
Mostcore Limited 最核心
$ 14000 / Month
0900 - 1800
</t>
  </si>
  <si>
    <t xml:space="preserve">Android Platform Game Developer
東方報業人事資源有限公司
$16000 / Month
0900 - 1800
</t>
  </si>
  <si>
    <t>職缺已滿</t>
  </si>
  <si>
    <t xml:space="preserve">Game Story Designer
Mostcore Limited 最核心
$8500 / Month
0900 - 1800
</t>
  </si>
  <si>
    <t>OverQualified, This Post only for Form 6 NSS Students</t>
  </si>
  <si>
    <t>編號
TransationID</t>
  </si>
  <si>
    <t>日期
TimeStamp</t>
  </si>
  <si>
    <t>申請職位／及所屬機構公司
Data / Content</t>
  </si>
  <si>
    <t>申請結果
Result</t>
  </si>
  <si>
    <t>詳細
Explanation</t>
  </si>
  <si>
    <t>工種
Job
Sectors</t>
  </si>
  <si>
    <t>月年份</t>
  </si>
  <si>
    <t>有效
節點</t>
  </si>
  <si>
    <t>Nonce
(未加入)</t>
  </si>
  <si>
    <t>上一節點
雜湊函數
PreviousNode
CalculatedHash</t>
  </si>
  <si>
    <t>TransationID //
TimeStamp //
Data / Content // Result //
Pre.Hash</t>
  </si>
  <si>
    <t xml:space="preserve">文員
將軍澳官立中學
$10950 / Month
0830 - 1800
</t>
  </si>
  <si>
    <t>本節點
雜湊函數
CurrentNode
CalculatedHash</t>
  </si>
  <si>
    <t>12/6/2017  First Testing on Office sector skills
18/6/2017 Second interview for principal meeting
Question : 1) How do you organize a school event's traveling issue?
2) How many "W" does projector light bulb needs?
3) How much experiences for AV Audio and Visual system for school hall technician room does you have?</t>
  </si>
  <si>
    <t xml:space="preserve">暑期功輔導師
星兒教育
$ 265 / HRs
1100 - 1600
</t>
  </si>
  <si>
    <t>面試並招騁用</t>
  </si>
  <si>
    <t xml:space="preserve">店務助理
中華書局  暑期工
$32/HRs
0900-2100
</t>
  </si>
  <si>
    <t>Genesis block I</t>
  </si>
  <si>
    <t xml:space="preserve">自修室助理 
Adecco Personnel Limited
$34 / Hrs
0900 - 1800
</t>
  </si>
  <si>
    <t xml:space="preserve">動漫節工作人員
Cloud Personnal Limited
$90 / Hour Offer
Nego Time
</t>
  </si>
  <si>
    <t>沒有回應
// No Respond //</t>
  </si>
  <si>
    <t xml:space="preserve">香港教育專業人員協會 HKPTU
中心助理
$55 / Hr Offer
0900 - 1800
</t>
  </si>
  <si>
    <t xml:space="preserve">菁陽孩子教育有限公司
Tutor (兼職)
$90 / Hours (Offer)
3 - 7 pm
</t>
  </si>
  <si>
    <t xml:space="preserve">人流統計員
Cido Research
$65 / Hours
Unknow working hours
</t>
  </si>
  <si>
    <t>// Interviewed //</t>
  </si>
  <si>
    <t xml:space="preserve">Clerk
新界社團聯會
$50 / Hours
0900 - 1800
</t>
  </si>
  <si>
    <t>OverQualified</t>
  </si>
  <si>
    <t>Teaching Assistant
Spark21 LTD
$90 / Hr (Offer)
No state working time, TKO</t>
  </si>
  <si>
    <t>T</t>
  </si>
  <si>
    <t xml:space="preserve">全職補習導師
柏毅教育
$9000 / Month
2 pm - 8pm
</t>
  </si>
  <si>
    <t xml:space="preserve">Clerk Officer
港大醫學部 HKU-Medic
$10000 / Month
0900 - 1800
</t>
  </si>
  <si>
    <t>//Interviewed//</t>
  </si>
  <si>
    <t xml:space="preserve">Library Service Assistant
香港大學圖書館 HKU - Library
$10000
0900 - 1800
</t>
  </si>
  <si>
    <t>//Interview (Phone) and Direct//</t>
  </si>
  <si>
    <t xml:space="preserve">Shopkeeper
漢榮書局
$45 / Hours
1100 - 1700
</t>
  </si>
  <si>
    <t xml:space="preserve">//Interviewed
Too far away
</t>
  </si>
  <si>
    <t xml:space="preserve">功輔班導師
青協黃寬洋青年空間
$105 / Hours 
3pm - 5pm
</t>
  </si>
  <si>
    <t xml:space="preserve">全職補習導師
己思補習學校
$10000 - $12000 / Month
1pm-8:30pm 10am-3pm
</t>
  </si>
  <si>
    <t xml:space="preserve">臨時助理字幕主任 39265
香港電台--電視及機構業務部字幕及節目宣傳組
$10985 - 14125
0900 - 1800
</t>
  </si>
  <si>
    <t>// Interviewed (Phone)//</t>
  </si>
  <si>
    <t xml:space="preserve">製作助理 39336
香港電台 -- 電台部中文台與行政及發展
$75 / Hours
0900 - 1800
</t>
  </si>
  <si>
    <t xml:space="preserve">功輔導師
志蓮小學
$7500 / Month
3:45 - 5:45
</t>
  </si>
  <si>
    <t>//Phone Interview x3</t>
  </si>
  <si>
    <t xml:space="preserve">功輔導師
中聖教會有限公司
$65 - 70 /Hours
3pm-6pm
</t>
  </si>
  <si>
    <t>No religion no way</t>
  </si>
  <si>
    <t>字幕系統操作員
電視部字幕及節目宣傳組，香港電台
$100/Hours
No state working hour</t>
  </si>
  <si>
    <t>3/2018 Phone interview</t>
  </si>
  <si>
    <t xml:space="preserve">Teaching Assistant
英皇書院
$15545 / Month
0830 - 1800
</t>
  </si>
  <si>
    <t>Teaching Assistant
皇仁書院
$15545 / Month
No state working hour</t>
  </si>
  <si>
    <t xml:space="preserve">Teaching Assistant
龍翔官立中學
$15545 / Month
No state work hours
</t>
  </si>
  <si>
    <t xml:space="preserve">Part-time Teaching Assistant
觀塘官立小學
$92 / Hours
No working hour state
</t>
  </si>
  <si>
    <t>Genesis block II</t>
  </si>
  <si>
    <t>文員
香港南區官小
$12110 / Month
No working hour state</t>
  </si>
  <si>
    <t>Phone interview
Booking for interview (Refused, too far away from home)</t>
  </si>
  <si>
    <t xml:space="preserve">功輔導師
HKYCA 香港青少年輔導協會
4pm - 6pm TKO
Salary Not Stated, $80 / Hour Offer
</t>
  </si>
  <si>
    <t>香港青少年輔導協會</t>
  </si>
  <si>
    <t xml:space="preserve">Game QA Tester
Qookia
JHK100003006407576
$12500 / Month (Nego)
0900 - 1800
</t>
  </si>
  <si>
    <t xml:space="preserve">Mobile Game QA Tester
6waves Limited
JHK10000300641889
$12500 / Month (Nego)
0900 - 1800
</t>
  </si>
  <si>
    <t xml:space="preserve">Game Designer
Digitcube Limited
JHK100003006472996
$13000 / Offer
0900 - 1800 Office Hour
</t>
  </si>
  <si>
    <t>// Interviewed //
Too Young</t>
  </si>
  <si>
    <t xml:space="preserve">Game Designer
On way Limited
JHK100003006434350
Negoitated
Office Hours
</t>
  </si>
  <si>
    <t>// Interview (Whatsapp) //
Too Young, Too Less Exp</t>
  </si>
  <si>
    <t xml:space="preserve">Game Developer
Onway Limited
JHK100003006434350
Negotiate
Office Time
</t>
  </si>
  <si>
    <t>// Interview (Whatsapp) // 
Too Young, Too Less Exp</t>
  </si>
  <si>
    <t xml:space="preserve">Game Designer
XIAO MA KE JI
HK 13000 / Month
0900 - 1800 Sha Tin
</t>
  </si>
  <si>
    <t>// Refused //
Suspected Job
Being "invited" by linkedin.</t>
  </si>
  <si>
    <t xml:space="preserve">Game Designer
Planet J
$14500 / Month Offer
Degree / Master Level 
0900 - 1800 Office Job
</t>
  </si>
  <si>
    <t xml:space="preserve">// Interviewed // at 29 11 2018
</t>
  </si>
  <si>
    <t xml:space="preserve">青協 珊姑約見
旺角青年就業起點
</t>
  </si>
  <si>
    <t>//不適用 N/A</t>
  </si>
  <si>
    <t>旺角青年就業起點
網絡安全講座 報名</t>
  </si>
  <si>
    <t>// 不適用 N/A</t>
  </si>
  <si>
    <t>12/1/2019 講座</t>
  </si>
  <si>
    <t>旺角青年就業起點
桌遊導師證書課程報名</t>
  </si>
  <si>
    <t xml:space="preserve">// 不適用 N/A
</t>
  </si>
  <si>
    <t>9/3/2019 遴選</t>
  </si>
  <si>
    <t xml:space="preserve">選民登記助理 41554
西貢民政事務處
$56.5 / Hour (Additional $3.6 per form; Ceil to $992 )
0900 - 2300pm (8Hours)
</t>
  </si>
  <si>
    <t>20022019 Interviewed
此工為派傳單；非寫字樓工</t>
  </si>
  <si>
    <t>葵芳青年就業起點
網絡安全講座</t>
  </si>
  <si>
    <t>葵芳青年就業起點
職業潛能評估</t>
  </si>
  <si>
    <t>城市大學 SCOPE
初級網頁設計人員基礎證書
筆試 面試</t>
  </si>
  <si>
    <t>通過 Pass</t>
  </si>
  <si>
    <t>遴選
葵芳青年就業起點
網絡安全 課程</t>
  </si>
  <si>
    <t>甲子園 展翅合辦
資訊科技助理證書課程</t>
  </si>
  <si>
    <t>12/2 [上] 行業介紹
[下] 小學英文 Printer / Desk
13/2 [上] Networking (Node)
[下] Gametools Documentation Reading
14/2 [上] Scratch(貓) Programming
[下] Windows Installation
15/2 [上] AppInventor 2
[下] Windows IME Config; Firewall Basic Config</t>
  </si>
  <si>
    <t xml:space="preserve">葵芳青年就業起點
中英文辦工室應用及打字比賽
</t>
  </si>
  <si>
    <t>4th?</t>
  </si>
  <si>
    <t xml:space="preserve">功輔班導師
青協黃寬洋青年空間
$112 / Hours
3pm - 5pm
</t>
  </si>
  <si>
    <t xml:space="preserve">功輔班導師
青協將軍澳青年空間
$75 / Hours 
3pm - 5pm
</t>
  </si>
  <si>
    <t xml:space="preserve">Teacher / Tutor
童行社
3pm - 4:30pm
$ 80 - 150 / Hours
</t>
  </si>
  <si>
    <t xml:space="preserve">Part-time Tutor TKO
One Plus one Educational Center
$50 - 70 / Hours
4pm - 8pm
</t>
  </si>
  <si>
    <t>// Interview Refused
跟本並非該區工作</t>
  </si>
  <si>
    <t>沒有回應 -- No Respond</t>
  </si>
  <si>
    <t>Cyberport Jobs Fair
Unity Game Developer (Analysis Programmer)
Anchor Point Limited
$23000 / Month
0900 - 1800</t>
  </si>
  <si>
    <t>Interviewed 11/03/2019
Js, JQuery, CSS, HTML, PhP (Mixture)
45 mins, open-book
Q1) Add two num
Q2) Add row on html but dont edit html
Q3) Add row and can add num
6 ppls; 1 master, 3 bsc, 2 hd
1 hd success, other fail
interviewer said "Test candidates are / aren't 正常人"</t>
  </si>
  <si>
    <t xml:space="preserve">Cyberport Jobs Fair
Unity Game Developer
ESport International Group
Not state salary
Not State working time
</t>
  </si>
  <si>
    <t>//Interviewed 11/3/2019
兩文三語見工 大陸公司
Q1) we want build a system that "related and similar" to CGA, Mong Kok? Do you have exp on web-based system development?
Q2) Do you have any exp on web-app development?</t>
  </si>
  <si>
    <t xml:space="preserve">Cyberport Jobs Fair
Internship of Developer
AVA Technology
Not state working time and salary
</t>
  </si>
  <si>
    <t xml:space="preserve">Cyberport Jobs Fair
Game Designer
Gamespace Limited
$15000 / Month
0900 - 1800 @Cyberport
</t>
  </si>
  <si>
    <t xml:space="preserve">Cyberport Jobs Fair
Game Developer
Gamespace Limited
$16500 / Month
0900 - 1800 @Cyberport
</t>
  </si>
  <si>
    <t>CS</t>
  </si>
  <si>
    <t xml:space="preserve">Teacher / Tutor
Baptist Oi Kwan Social Service HKE Family Dev Service CTR
$70 - $140 / Hours,  TKO
3pm - 6pm
</t>
  </si>
  <si>
    <t>替假</t>
  </si>
  <si>
    <t>遴選
葵芳青年就業起點
桌遊導師證書課程</t>
  </si>
  <si>
    <t>不成功</t>
  </si>
  <si>
    <t>民政事務總署
中文寫作比賽 2019</t>
  </si>
  <si>
    <t xml:space="preserve">Tutor
Beanstalk Education
$50 - $ 80 / Hours
2pm - 6pm
</t>
  </si>
  <si>
    <t>// Interviewed 14/3/2019
現代小學士 彩虹匯八坊
$ 65
// 試工 Refused
Too far, too low wage</t>
  </si>
  <si>
    <t xml:space="preserve">半職導師
名賢教育有限公司
$6000 - 7000
4pm - 8pm
</t>
  </si>
  <si>
    <t xml:space="preserve">Tutor
1+1 Education Lim TKO
$ 70 / Hour
3pm - 6pm
</t>
  </si>
  <si>
    <t xml:space="preserve">// Interview Refused
Too far away, too low wage
</t>
  </si>
  <si>
    <t xml:space="preserve">Teacher
德田補習學校
$55 - 70 / Hours
4pm - 8pm
</t>
  </si>
  <si>
    <t>// Phone Interview//
// 好忙//</t>
  </si>
  <si>
    <t xml:space="preserve">Maths Tutor
數研俊彥補習中心
$12000 - 14000 / Month
1:45pm - 8pm
</t>
  </si>
  <si>
    <t>Overqualified</t>
  </si>
  <si>
    <t>19/3/2019 Interview</t>
  </si>
  <si>
    <t xml:space="preserve">Maths Tutor
數研陽光(天晉)補習中心
$12000 - $15000 / Month
10 am - 7:45pm
</t>
  </si>
  <si>
    <t xml:space="preserve">合約文員 41517
大學教育資助委員會秘書處
$13435  / Month
Gov Office Hours
</t>
  </si>
  <si>
    <t xml:space="preserve">常務助理
政制及內地事務局--選舉事務處所屬
$12270 / Month
0900 - 1800
</t>
  </si>
  <si>
    <t>8/5/2019
收到申請覆函</t>
  </si>
  <si>
    <t>一級技術支援服務主任
炮台山金文泰中學
$15186 / Month
Gov Office Hours</t>
  </si>
  <si>
    <t>Expired</t>
  </si>
  <si>
    <t>CRE / BLT Application</t>
  </si>
  <si>
    <t>8 Apr 2019 Denied, lack of degree; but with appreciation with brave.</t>
  </si>
  <si>
    <t xml:space="preserve">合約文員
民政事務總處——專責事務組
$12170/Month
0900 - 1800
</t>
  </si>
  <si>
    <t>=9/5/2019
收到申請覆函</t>
  </si>
  <si>
    <t>Retail</t>
  </si>
  <si>
    <t xml:space="preserve">Data Center Operations Assistant
HKEAA
Salary and working time not stated
Contract up to 31 Aug 2019
</t>
  </si>
  <si>
    <t xml:space="preserve">Denied by Family </t>
  </si>
  <si>
    <t xml:space="preserve">兼職中心助理 (將軍澳)
HKEAA 考評局
Salary and working time not stated
</t>
  </si>
  <si>
    <t xml:space="preserve">Internship of Assessment Technology and Research
HKEAA
Salary and working time not stated
</t>
  </si>
  <si>
    <t>WorldSkills 2019 Application
1) Game Level Programming
2) 3D Modelling and Art</t>
  </si>
  <si>
    <t xml:space="preserve">25 Apr 2019 -- Receive Application, Reviewing
</t>
  </si>
  <si>
    <t xml:space="preserve">項目統籌
觀塘民政事務署--民政事務總署
$15650 / Month
Gov Office Time
</t>
  </si>
  <si>
    <t xml:space="preserve">手機遊戲測試員
利達網絡有限公司 CR 2593244
Latersoft
$500 / Day
10am - 6pm
1wk working contract
</t>
  </si>
  <si>
    <t>23Apr2019 -- Interviewed by email
Q1) Played what game in list? Darksoul, bloodborne, dead rising, devil may cry.
Q2) PUBG Mobile, Identity 5, 崩3, Darkness Rise
Q3) PS4, XBOX, Switch, PS1, PS2, PS3, SuperNitendo, STUM, N64, NES
Q4) Android / IOS</t>
  </si>
  <si>
    <t>YETP office, Government Call-in
We have two jobs want to introduce to you.
I) Internship of Airplane Maintenance -- Chek Lap Kok --  $10840 / Month
II) Internship of Storage Operator (II) -- Yeun Long -- $9800 / Month</t>
  </si>
  <si>
    <t>//Refused
Too far away, and too low wage
Take too much travel expense and time</t>
  </si>
  <si>
    <t xml:space="preserve">圖書館助理
基督教宣道會宣基小學
$12000 - 13000
0800 - 1700 長短週
</t>
  </si>
  <si>
    <t>15 May 2019 -- Interviewed in Library</t>
  </si>
  <si>
    <t xml:space="preserve">常務助理
選舉事務處 政制及內地事務局
$12270 / Month
Gov Office Time
</t>
  </si>
  <si>
    <t>Letter of Application Acknowledgement</t>
  </si>
  <si>
    <t>41552
G8056</t>
  </si>
  <si>
    <t>合約文員 41565
專責事務組 民政事務總署
$12170 / Month
Gov Office Time</t>
  </si>
  <si>
    <t xml:space="preserve">Letter of Application Acknowledgement 038
</t>
  </si>
  <si>
    <t xml:space="preserve">Term Executive Assistant II/III
O/LVL/Term EA2_3/04/19
HKIVE (Lee Wai Lee)
Salary not stated (Offer $14000)
Working Time Not Stated
</t>
  </si>
  <si>
    <t>//Computer Skill Test on 8 May 2019 3:15pm
//Shortlisted
//Interviewed on 17 May 2019</t>
  </si>
  <si>
    <t>產品分類助理
VAC0113842
貿易發展局
$12000 / Month
Gov Office Time</t>
  </si>
  <si>
    <t>23 May 2019 -- 招聘日Interview</t>
  </si>
  <si>
    <t xml:space="preserve">網頁編輯員
VAC0113844
貿易發展局
$12000 / Month
Gov Office Time
</t>
  </si>
  <si>
    <t xml:space="preserve">Transport Services Assistant (I)
Transport Department, HKSARG
$ 13260 / Month
5 day; 44 hours
</t>
  </si>
  <si>
    <t>10/5/2019
Receive Acknowledgement of Application letter</t>
  </si>
  <si>
    <t>N/A</t>
  </si>
  <si>
    <t>Education</t>
  </si>
  <si>
    <t>葵芳青年就業起點
管理及策略團隊培訓 桌遊活動
04/05/2019 1130-1830</t>
  </si>
  <si>
    <t>3 May 2019 因人數不足取消活動</t>
  </si>
  <si>
    <t>Clerk</t>
  </si>
  <si>
    <t xml:space="preserve">葵芳青年就業起點
CV360
11052019 1430-1630
</t>
  </si>
  <si>
    <t>撞期取消</t>
  </si>
  <si>
    <t>文員 41696
政府統計處--普查人口統計科/策劃科(I/II)/貿易資料處理組/住戶開支統計審查組
$13430
Gov Office Time</t>
  </si>
  <si>
    <t>有出席面試機會 -- Interview Attended</t>
  </si>
  <si>
    <t>Other</t>
  </si>
  <si>
    <t>大材小用 -- Overqualified</t>
  </si>
  <si>
    <t>聘用 -- Hired</t>
  </si>
  <si>
    <t>Interviewed</t>
  </si>
  <si>
    <t>//Interview (Phone) 
and Direct//</t>
  </si>
  <si>
    <t>CST Conducted
1st Interviewed
2nd Interviewed
12/6/2017  First Testing on Office sector skills
18/6/2017 Second interview for principal meeting
Question : 1) How do you organize a school event's traveling issue?
2) How many "W" does projector light bulb needs?
3) How much experiences for AV Audio and Visual system
 for school hall technician room does you have?</t>
  </si>
  <si>
    <t>This Post only for Form 6 NSS Students</t>
  </si>
  <si>
    <t>Game</t>
  </si>
  <si>
    <t>//Interviewed
Too far away</t>
  </si>
  <si>
    <t>Government</t>
  </si>
  <si>
    <t>// Interviewed (Phone)// *3</t>
  </si>
  <si>
    <t>質疑宗教與個人能力之間的關係 -- Religion Related</t>
  </si>
  <si>
    <t>Booking for interview 
(Refused, too far away from home)</t>
  </si>
  <si>
    <t>職缺已填補 -- No Vacancies</t>
  </si>
  <si>
    <t>Too Young no employ</t>
  </si>
  <si>
    <t>Too Young, Too Less Exp</t>
  </si>
  <si>
    <t>已出席 -- Partake</t>
  </si>
  <si>
    <t>Parttake-Event</t>
  </si>
  <si>
    <t>已婉拒 Refused</t>
  </si>
  <si>
    <t>Suspected Job
Being "invited" by linkedin.</t>
  </si>
  <si>
    <t>Game Designer
Planet J
$14500 / Month Offer
Degree / Master Level 
0900 - 1800 Office Job</t>
  </si>
  <si>
    <t>29 11 2018</t>
  </si>
  <si>
    <t>IT</t>
  </si>
  <si>
    <t xml:space="preserve">[Invited]
Programmer
BIAO XI Technology Limited
Missing Salary
Missing Working Time
</t>
  </si>
  <si>
    <t>此工為派傳單；非寫字樓工
20022019 Interviewed</t>
  </si>
  <si>
    <t>Academic</t>
  </si>
  <si>
    <t>家人拒絕 -- Family Refused</t>
  </si>
  <si>
    <t>中途沒再上
12/2 [上] 行業介紹
[下] 小學英文 Printer / Desk
13/2 [上] Networking (Node)
[下] Gametools Documentation Reading
14/2 [上] Scratch(貓) Programming
[下] Windows Installation
15/2 [上] AppInventor 2
[下] Windows IME Config; Firewall Basic Config</t>
  </si>
  <si>
    <t>跟本並非該區工作</t>
  </si>
  <si>
    <t>Js, JQuery, CSS, HTML, PhP (Mixture)
45 mins, open-book
Q1) Add two num
Q2) Add row on html but dont edit html
Q3) Add row and can add num
6 ppls; 1 master, 3 bsc, 2 hd
1 hd success, other fail
interviewer said "Test candidates are / aren't 正常人"
Interviewed 11/03/2019</t>
  </si>
  <si>
    <t>兩文三語見工 大陸公司
Q1) we want build a system that "related and similar" to CGA, Mong Kok? 
Do you have exp on web-based system development?
Q2) Do you have any exp on web-app development?
//Interviewed 2/3/2019</t>
  </si>
  <si>
    <t>不通過 Fail</t>
  </si>
  <si>
    <t>現代小學士 彩虹匯八坊
$ 65
Too far, too low wage
跟本並非該區工作</t>
  </si>
  <si>
    <t>Too far away, too low wage
跟本並非該區工作</t>
  </si>
  <si>
    <t>// 好忙//</t>
  </si>
  <si>
    <t>已收到申請 Acknowledgement of Application</t>
  </si>
  <si>
    <t>主辦方拒絕 Host Rejected</t>
  </si>
  <si>
    <t>=9/5/2019
收到申請覆函</t>
  </si>
  <si>
    <t xml:space="preserve">Letter of Application Acknowledgement 038
</t>
  </si>
  <si>
    <t>//Computer Skill Test on 8 May 2019 3:15pm
//Shortlisted
//Interviewed on 17 May 2019</t>
  </si>
  <si>
    <t>25 Apr 2019 -- 
Receive Application, Reviewing</t>
  </si>
  <si>
    <t>23Apr2019 -- Interviewed by email
Q1) Played what game in list? 
Darksoul, bloodborne, dead rising, devil may cry.
Q2) PUBG Mobile, Identity 5, 崩3, Darkness Rise
Q3) PS4, XBOX, Switch, 
PS1, PS2, PS3, SuperNitendo, STUM, N64, NES
Q4) Android / IOS</t>
  </si>
  <si>
    <t>Too far away, and too low wage
Take too much travel expense and time</t>
  </si>
  <si>
    <t>主動取消 Cancelled (Self)</t>
  </si>
  <si>
    <t>文員 41696
政府統計處--普查人口統計科/
策劃科(I/II)/貿易資料處理組/住戶開支統計審查組
$13430
Gov Office Time</t>
  </si>
  <si>
    <t>仍在發展 -- Developmenting</t>
  </si>
  <si>
    <t>24 May 2019 -- 招聘日Interview</t>
  </si>
  <si>
    <t>10/5/2019
Receive Acknowledgement of Application letter
000037</t>
  </si>
  <si>
    <t>主辦取消 Cancelled (Org)</t>
  </si>
  <si>
    <t>Dashboard</t>
  </si>
  <si>
    <t>事業發展及求職紀錄 自助查詢系統</t>
  </si>
  <si>
    <t>由 (日期)</t>
  </si>
  <si>
    <t>更改搜索條件，修改上下兩個綠色方塊日期即可。無需登入。   ＊格式為年月日。</t>
  </si>
  <si>
    <t>至 (日期)</t>
  </si>
  <si>
    <t>已查到相關記錄</t>
  </si>
  <si>
    <t>詳細相關記錄 (大部分順序列出)</t>
  </si>
  <si>
    <t>編號
TranID</t>
  </si>
  <si>
    <t>To nelson :
dont edit query function
 below (forall)18
otherwise g9g.
nelson</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</si>
</sst>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quot;/&quot;mm&quot;/&quot;yyyy"/>
    <numFmt numFmtId="165" formatCode="m/d/yyyy h:mm:ss"/>
    <numFmt numFmtId="166" formatCode="mm/dd/yyyy"/>
    <numFmt numFmtId="167" formatCode="m/d/yyyy"/>
    <numFmt numFmtId="168" formatCode="yyyy-mm-dd"/>
  </numFmts>
  <fonts count="19">
    <font>
      <sz val="10.0"/>
      <color rgb="FF000000"/>
      <name val="Arial"/>
    </font>
    <font>
      <sz val="12.0"/>
    </font>
    <font>
      <b/>
      <sz val="6.0"/>
    </font>
    <font>
      <sz val="8.0"/>
    </font>
    <font>
      <sz val="10.0"/>
    </font>
    <font>
      <b/>
      <sz val="12.0"/>
    </font>
    <font>
      <b/>
      <sz val="12.0"/>
      <color rgb="FF000000"/>
      <name val="Arial"/>
    </font>
    <font/>
    <font>
      <sz val="11.0"/>
    </font>
    <font>
      <color rgb="FF000000"/>
      <name val="Arial"/>
    </font>
    <font>
      <sz val="11.0"/>
      <color rgb="FF000000"/>
      <name val="Arial"/>
    </font>
    <font>
      <sz val="12.0"/>
      <color rgb="FF000000"/>
      <name val="Arial"/>
    </font>
    <font>
      <sz val="8.0"/>
      <color rgb="FF000000"/>
      <name val="Arial"/>
    </font>
    <font>
      <sz val="24.0"/>
    </font>
    <font>
      <b/>
      <sz val="18.0"/>
    </font>
    <font>
      <b/>
      <sz val="24.0"/>
    </font>
    <font>
      <b/>
      <sz val="18.0"/>
      <name val="Lato"/>
    </font>
    <font>
      <b/>
      <sz val="14.0"/>
    </font>
    <font>
      <sz val="24.0"/>
      <name val="Arial Black"/>
    </font>
  </fonts>
  <fills count="9">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000000"/>
        <bgColor rgb="FF000000"/>
      </patternFill>
    </fill>
    <fill>
      <patternFill patternType="solid">
        <fgColor rgb="FFF4CCCC"/>
        <bgColor rgb="FFF4CCCC"/>
      </patternFill>
    </fill>
    <fill>
      <patternFill patternType="solid">
        <fgColor rgb="FF78909C"/>
        <bgColor rgb="FF78909C"/>
      </patternFill>
    </fill>
    <fill>
      <patternFill patternType="solid">
        <fgColor rgb="FFEBEFF1"/>
        <bgColor rgb="FFEBEFF1"/>
      </patternFill>
    </fill>
    <fill>
      <patternFill patternType="solid">
        <fgColor rgb="FFBBC8CE"/>
        <bgColor rgb="FFBBC8CE"/>
      </patternFill>
    </fill>
  </fills>
  <borders count="12">
    <border/>
    <border>
      <right style="thick">
        <color rgb="FF000000"/>
      </right>
    </border>
    <border>
      <top style="thick">
        <color rgb="FF000000"/>
      </top>
    </border>
    <border>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left style="thick">
        <color rgb="FF000000"/>
      </left>
      <bottom style="thick">
        <color rgb="FF000000"/>
      </bottom>
    </border>
    <border>
      <right style="thick">
        <color rgb="FF000000"/>
      </right>
      <bottom style="thick">
        <color rgb="FF000000"/>
      </bottom>
    </border>
    <border>
      <bottom style="thick">
        <color rgb="FF000000"/>
      </bottom>
    </border>
    <border>
      <left style="thick">
        <color rgb="FF000000"/>
      </left>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readingOrder="0"/>
    </xf>
    <xf borderId="0" fillId="0" fontId="1" numFmtId="164" xfId="0" applyAlignment="1" applyFont="1" applyNumberFormat="1">
      <alignment horizontal="center"/>
    </xf>
    <xf borderId="0" fillId="0" fontId="2" numFmtId="0" xfId="0" applyAlignment="1" applyFont="1">
      <alignment horizontal="center"/>
    </xf>
    <xf borderId="0" fillId="0" fontId="1" numFmtId="0" xfId="0" applyAlignment="1" applyFont="1">
      <alignment horizontal="left"/>
    </xf>
    <xf borderId="0" fillId="0" fontId="2" numFmtId="0" xfId="0" applyFont="1"/>
    <xf borderId="0" fillId="0" fontId="1" numFmtId="0" xfId="0" applyAlignment="1" applyFont="1">
      <alignment horizontal="center"/>
    </xf>
    <xf borderId="0" fillId="0" fontId="2" numFmtId="0" xfId="0" applyAlignment="1" applyFont="1">
      <alignment readingOrder="0"/>
    </xf>
    <xf borderId="0" fillId="2" fontId="3" numFmtId="0" xfId="0" applyFill="1" applyFont="1"/>
    <xf borderId="0" fillId="3" fontId="4" numFmtId="165" xfId="0" applyAlignment="1" applyFill="1" applyFont="1" applyNumberFormat="1">
      <alignment horizontal="center" readingOrder="0"/>
    </xf>
    <xf borderId="0" fillId="2" fontId="1" numFmtId="0" xfId="0" applyFont="1"/>
    <xf borderId="0" fillId="3" fontId="4" numFmtId="14" xfId="0" applyAlignment="1" applyFont="1" applyNumberFormat="1">
      <alignment horizontal="center" readingOrder="0"/>
    </xf>
    <xf borderId="1" fillId="2" fontId="1" numFmtId="0" xfId="0" applyBorder="1" applyFont="1"/>
    <xf borderId="0" fillId="3" fontId="4" numFmtId="0" xfId="0" applyAlignment="1" applyFont="1">
      <alignment readingOrder="0"/>
    </xf>
    <xf borderId="0" fillId="0" fontId="5" numFmtId="0" xfId="0" applyAlignment="1" applyFont="1">
      <alignment horizontal="center" readingOrder="0"/>
    </xf>
    <xf borderId="0" fillId="0" fontId="5" numFmtId="164" xfId="0" applyAlignment="1" applyFont="1" applyNumberFormat="1">
      <alignment horizontal="center" readingOrder="0"/>
    </xf>
    <xf borderId="0" fillId="2" fontId="6" numFmtId="0" xfId="0" applyAlignment="1" applyFont="1">
      <alignment horizontal="left" readingOrder="0"/>
    </xf>
    <xf borderId="0" fillId="2" fontId="5" numFmtId="0" xfId="0" applyAlignment="1" applyFont="1">
      <alignment horizontal="center" readingOrder="0"/>
    </xf>
    <xf borderId="0" fillId="3" fontId="7" numFmtId="165" xfId="0" applyAlignment="1" applyFont="1" applyNumberFormat="1">
      <alignment horizontal="center" readingOrder="0"/>
    </xf>
    <xf borderId="1" fillId="2" fontId="5" numFmtId="0" xfId="0" applyAlignment="1" applyBorder="1" applyFont="1">
      <alignment horizontal="center" readingOrder="0"/>
    </xf>
    <xf borderId="0" fillId="3" fontId="7" numFmtId="14" xfId="0" applyAlignment="1" applyFont="1" applyNumberFormat="1">
      <alignment horizontal="center" readingOrder="0"/>
    </xf>
    <xf borderId="0" fillId="2" fontId="6" numFmtId="0" xfId="0" applyAlignment="1" applyFont="1">
      <alignment horizontal="center" readingOrder="0"/>
    </xf>
    <xf borderId="0" fillId="0" fontId="1" numFmtId="0" xfId="0" applyAlignment="1" applyFont="1">
      <alignment horizontal="center" readingOrder="0"/>
    </xf>
    <xf borderId="0" fillId="3" fontId="7" numFmtId="0" xfId="0" applyAlignment="1" applyFont="1">
      <alignment readingOrder="0"/>
    </xf>
    <xf borderId="0" fillId="2" fontId="1" numFmtId="164" xfId="0" applyAlignment="1" applyFont="1" applyNumberFormat="1">
      <alignment horizontal="center" readingOrder="0"/>
    </xf>
    <xf borderId="0" fillId="3" fontId="4" numFmtId="166" xfId="0" applyAlignment="1" applyFont="1" applyNumberFormat="1">
      <alignment horizontal="center" readingOrder="0"/>
    </xf>
    <xf borderId="0" fillId="0" fontId="1" numFmtId="0" xfId="0" applyAlignment="1" applyFont="1">
      <alignment horizontal="left" readingOrder="0"/>
    </xf>
    <xf borderId="0" fillId="3" fontId="4" numFmtId="164" xfId="0" applyAlignment="1" applyFont="1" applyNumberFormat="1">
      <alignment horizontal="center" readingOrder="0"/>
    </xf>
    <xf borderId="0" fillId="3" fontId="4" numFmtId="0" xfId="0" applyAlignment="1" applyFont="1">
      <alignment horizontal="left" readingOrder="0"/>
    </xf>
    <xf borderId="0" fillId="3" fontId="4" numFmtId="0" xfId="0" applyAlignment="1" applyFont="1">
      <alignment horizontal="right" readingOrder="0"/>
    </xf>
    <xf borderId="0" fillId="3" fontId="7" numFmtId="165" xfId="0" applyAlignment="1" applyFont="1" applyNumberFormat="1">
      <alignment readingOrder="0"/>
    </xf>
    <xf borderId="0" fillId="3" fontId="7" numFmtId="0" xfId="0" applyFont="1"/>
    <xf borderId="0" fillId="2" fontId="3" numFmtId="0" xfId="0" applyAlignment="1" applyFont="1">
      <alignment horizontal="center" readingOrder="0"/>
    </xf>
    <xf borderId="0" fillId="2" fontId="8" numFmtId="0" xfId="0" applyAlignment="1" applyFont="1">
      <alignment horizontal="center" readingOrder="0"/>
    </xf>
    <xf borderId="1" fillId="2" fontId="8" numFmtId="0" xfId="0" applyAlignment="1" applyBorder="1" applyFont="1">
      <alignment horizontal="center" readingOrder="0"/>
    </xf>
    <xf borderId="0" fillId="3" fontId="9" numFmtId="0" xfId="0" applyAlignment="1" applyFont="1">
      <alignment horizontal="left" readingOrder="0"/>
    </xf>
    <xf borderId="1" fillId="2" fontId="7" numFmtId="0" xfId="0" applyBorder="1" applyFont="1"/>
    <xf borderId="0" fillId="2" fontId="7" numFmtId="0" xfId="0" applyFont="1"/>
    <xf borderId="0" fillId="2" fontId="10" numFmtId="0" xfId="0" applyAlignment="1" applyFont="1">
      <alignment horizontal="center" readingOrder="0"/>
    </xf>
    <xf borderId="0" fillId="2" fontId="11" numFmtId="167" xfId="0" applyAlignment="1" applyFont="1" applyNumberFormat="1">
      <alignment horizontal="center" readingOrder="0"/>
    </xf>
    <xf borderId="0" fillId="0" fontId="1" numFmtId="164" xfId="0" applyAlignment="1" applyFont="1" applyNumberFormat="1">
      <alignment horizontal="center" readingOrder="0"/>
    </xf>
    <xf quotePrefix="1" borderId="0" fillId="3" fontId="7" numFmtId="0" xfId="0" applyAlignment="1" applyFont="1">
      <alignment readingOrder="0"/>
    </xf>
    <xf borderId="0" fillId="0" fontId="1" numFmtId="14" xfId="0" applyAlignment="1" applyFont="1" applyNumberFormat="1">
      <alignment horizontal="center" readingOrder="0"/>
    </xf>
    <xf borderId="0" fillId="2" fontId="12" numFmtId="0" xfId="0" applyAlignment="1" applyFont="1">
      <alignment horizontal="center" readingOrder="0"/>
    </xf>
    <xf borderId="0" fillId="0" fontId="1" numFmtId="0" xfId="0" applyAlignment="1" applyFont="1">
      <alignment readingOrder="0"/>
    </xf>
    <xf borderId="0" fillId="0" fontId="7" numFmtId="165" xfId="0" applyAlignment="1" applyFont="1" applyNumberFormat="1">
      <alignment readingOrder="0"/>
    </xf>
    <xf borderId="0" fillId="0" fontId="7" numFmtId="14" xfId="0" applyAlignment="1" applyFont="1" applyNumberFormat="1">
      <alignment readingOrder="0"/>
    </xf>
    <xf borderId="0" fillId="0" fontId="7" numFmtId="0" xfId="0" applyAlignment="1" applyFont="1">
      <alignment readingOrder="0"/>
    </xf>
    <xf borderId="0" fillId="4" fontId="7" numFmtId="165" xfId="0" applyAlignment="1" applyFill="1" applyFont="1" applyNumberFormat="1">
      <alignment horizontal="center" readingOrder="0"/>
    </xf>
    <xf borderId="0" fillId="4" fontId="7" numFmtId="14" xfId="0" applyAlignment="1" applyFont="1" applyNumberFormat="1">
      <alignment horizontal="center" readingOrder="0"/>
    </xf>
    <xf borderId="0" fillId="4" fontId="7" numFmtId="0" xfId="0" applyAlignment="1" applyFont="1">
      <alignment readingOrder="0"/>
    </xf>
    <xf borderId="0" fillId="4" fontId="7" numFmtId="0" xfId="0" applyFont="1"/>
    <xf borderId="0" fillId="2" fontId="11" numFmtId="0" xfId="0" applyAlignment="1" applyFont="1">
      <alignment horizontal="center" readingOrder="0"/>
    </xf>
    <xf borderId="0" fillId="0" fontId="3" numFmtId="0" xfId="0" applyAlignment="1" applyFont="1">
      <alignment horizontal="center" readingOrder="0"/>
    </xf>
    <xf borderId="2" fillId="0" fontId="1" numFmtId="0" xfId="0" applyAlignment="1" applyBorder="1" applyFont="1">
      <alignment horizontal="center" readingOrder="0"/>
    </xf>
    <xf borderId="2" fillId="0" fontId="1" numFmtId="164" xfId="0" applyAlignment="1" applyBorder="1" applyFont="1" applyNumberFormat="1">
      <alignment horizontal="center" readingOrder="0"/>
    </xf>
    <xf borderId="2" fillId="0" fontId="1" numFmtId="0" xfId="0" applyAlignment="1" applyBorder="1" applyFont="1">
      <alignment horizontal="left" readingOrder="0"/>
    </xf>
    <xf borderId="2" fillId="2" fontId="12" numFmtId="0" xfId="0" applyAlignment="1" applyBorder="1" applyFont="1">
      <alignment horizontal="center" readingOrder="0"/>
    </xf>
    <xf borderId="2" fillId="2" fontId="8" numFmtId="0" xfId="0" applyAlignment="1" applyBorder="1" applyFont="1">
      <alignment horizontal="center" readingOrder="0"/>
    </xf>
    <xf borderId="3" fillId="2" fontId="8" numFmtId="0" xfId="0" applyAlignment="1" applyBorder="1" applyFont="1">
      <alignment horizontal="center" readingOrder="0"/>
    </xf>
    <xf borderId="3" fillId="2" fontId="7" numFmtId="0" xfId="0" applyBorder="1" applyFont="1"/>
    <xf borderId="2" fillId="2" fontId="7" numFmtId="0" xfId="0" applyBorder="1" applyFont="1"/>
    <xf borderId="0" fillId="0" fontId="1" numFmtId="0" xfId="0" applyAlignment="1" applyFont="1">
      <alignment horizontal="center" readingOrder="0"/>
    </xf>
    <xf borderId="0" fillId="2" fontId="1" numFmtId="14" xfId="0" applyAlignment="1" applyFont="1" applyNumberFormat="1">
      <alignment horizontal="center" readingOrder="0"/>
    </xf>
    <xf borderId="0" fillId="2" fontId="1" numFmtId="0" xfId="0" applyAlignment="1" applyFont="1">
      <alignment horizontal="left" readingOrder="0"/>
    </xf>
    <xf borderId="0" fillId="2" fontId="1" numFmtId="0" xfId="0" applyAlignment="1" applyFont="1">
      <alignment horizontal="center" readingOrder="0"/>
    </xf>
    <xf borderId="0" fillId="2" fontId="1" numFmtId="0" xfId="0" applyAlignment="1" applyFont="1">
      <alignment readingOrder="0"/>
    </xf>
    <xf quotePrefix="1" borderId="0" fillId="0" fontId="3" numFmtId="0" xfId="0" applyAlignment="1" applyFont="1">
      <alignment horizontal="center" readingOrder="0"/>
    </xf>
    <xf borderId="0" fillId="0" fontId="13" numFmtId="0" xfId="0" applyAlignment="1" applyFont="1">
      <alignment readingOrder="0"/>
    </xf>
    <xf borderId="0" fillId="0" fontId="3" numFmtId="0" xfId="0" applyFont="1"/>
    <xf borderId="4" fillId="0" fontId="14" numFmtId="0" xfId="0" applyAlignment="1" applyBorder="1" applyFont="1">
      <alignment horizontal="center" readingOrder="0"/>
    </xf>
    <xf borderId="5" fillId="0" fontId="7" numFmtId="0" xfId="0" applyBorder="1" applyFont="1"/>
    <xf borderId="6" fillId="0" fontId="7" numFmtId="0" xfId="0" applyBorder="1" applyFont="1"/>
    <xf borderId="0" fillId="4" fontId="3" numFmtId="0" xfId="0" applyFont="1"/>
    <xf borderId="4" fillId="0" fontId="15" numFmtId="0" xfId="0" applyAlignment="1" applyBorder="1" applyFont="1">
      <alignment horizontal="center" readingOrder="0"/>
    </xf>
    <xf borderId="7" fillId="0" fontId="16" numFmtId="0" xfId="0" applyAlignment="1" applyBorder="1" applyFont="1">
      <alignment horizontal="center" readingOrder="0"/>
    </xf>
    <xf borderId="3" fillId="0" fontId="7" numFmtId="0" xfId="0" applyBorder="1" applyFont="1"/>
    <xf borderId="7" fillId="3" fontId="15" numFmtId="168" xfId="0" applyAlignment="1" applyBorder="1" applyFont="1" applyNumberFormat="1">
      <alignment horizontal="center" readingOrder="0"/>
    </xf>
    <xf borderId="8" fillId="0" fontId="7" numFmtId="0" xfId="0" applyBorder="1" applyFont="1"/>
    <xf borderId="9" fillId="0" fontId="7" numFmtId="0" xfId="0" applyBorder="1" applyFont="1"/>
    <xf borderId="0" fillId="5" fontId="17" numFmtId="0" xfId="0" applyAlignment="1" applyFill="1" applyFont="1">
      <alignment horizontal="center" readingOrder="0"/>
    </xf>
    <xf borderId="0" fillId="0" fontId="17" numFmtId="0" xfId="0" applyFont="1"/>
    <xf borderId="7" fillId="0" fontId="14" numFmtId="0" xfId="0" applyAlignment="1" applyBorder="1" applyFont="1">
      <alignment horizontal="center" readingOrder="0"/>
    </xf>
    <xf borderId="7" fillId="0" fontId="18" numFmtId="0" xfId="0" applyAlignment="1" applyBorder="1" applyFont="1">
      <alignment horizontal="center"/>
    </xf>
    <xf borderId="0" fillId="0" fontId="17" numFmtId="0" xfId="0" applyAlignment="1" applyFont="1">
      <alignment horizontal="center" readingOrder="0"/>
    </xf>
    <xf borderId="5" fillId="0" fontId="14" numFmtId="0" xfId="0" applyAlignment="1" applyBorder="1" applyFont="1">
      <alignment horizontal="center" readingOrder="0"/>
    </xf>
    <xf borderId="9" fillId="6" fontId="5" numFmtId="0" xfId="0" applyAlignment="1" applyBorder="1" applyFill="1" applyFont="1">
      <alignment horizontal="center" readingOrder="0"/>
    </xf>
    <xf borderId="9" fillId="6" fontId="5" numFmtId="164" xfId="0" applyAlignment="1" applyBorder="1" applyFont="1" applyNumberFormat="1">
      <alignment horizontal="center" readingOrder="0"/>
    </xf>
    <xf borderId="10" fillId="6" fontId="6" numFmtId="0" xfId="0" applyAlignment="1" applyBorder="1" applyFont="1">
      <alignment horizontal="center" readingOrder="0"/>
    </xf>
    <xf borderId="8" fillId="6" fontId="5" numFmtId="0" xfId="0" applyAlignment="1" applyBorder="1" applyFont="1">
      <alignment horizontal="center" readingOrder="0"/>
    </xf>
    <xf borderId="9" fillId="6" fontId="17" numFmtId="0" xfId="0" applyAlignment="1" applyBorder="1" applyFont="1">
      <alignment horizontal="center" readingOrder="0"/>
    </xf>
    <xf borderId="10" fillId="6" fontId="5" numFmtId="0" xfId="0" applyAlignment="1" applyBorder="1" applyFont="1">
      <alignment horizontal="center" readingOrder="0"/>
    </xf>
    <xf borderId="1" fillId="2" fontId="1" numFmtId="0" xfId="0" applyAlignment="1" applyBorder="1" applyFont="1">
      <alignment horizontal="center"/>
    </xf>
    <xf borderId="1" fillId="2" fontId="1" numFmtId="164" xfId="0" applyAlignment="1" applyBorder="1" applyFont="1" applyNumberFormat="1">
      <alignment horizontal="center"/>
    </xf>
    <xf borderId="0" fillId="2" fontId="1" numFmtId="0" xfId="0" applyAlignment="1" applyFont="1">
      <alignment horizontal="center"/>
    </xf>
    <xf borderId="11" fillId="2" fontId="1" numFmtId="0" xfId="0" applyAlignment="1" applyBorder="1" applyFont="1">
      <alignment horizontal="center"/>
    </xf>
    <xf borderId="1" fillId="2" fontId="3" numFmtId="0" xfId="0" applyAlignment="1" applyBorder="1" applyFont="1">
      <alignment horizontal="center"/>
    </xf>
    <xf borderId="1" fillId="7" fontId="1" numFmtId="0" xfId="0" applyAlignment="1" applyBorder="1" applyFill="1" applyFont="1">
      <alignment horizontal="center"/>
    </xf>
    <xf borderId="1" fillId="7" fontId="1" numFmtId="164" xfId="0" applyAlignment="1" applyBorder="1" applyFont="1" applyNumberFormat="1">
      <alignment horizontal="center"/>
    </xf>
    <xf borderId="0" fillId="7" fontId="1" numFmtId="0" xfId="0" applyAlignment="1" applyFont="1">
      <alignment horizontal="center"/>
    </xf>
    <xf borderId="11" fillId="7" fontId="1" numFmtId="0" xfId="0" applyAlignment="1" applyBorder="1" applyFont="1">
      <alignment horizontal="center"/>
    </xf>
    <xf borderId="1" fillId="7" fontId="3" numFmtId="0" xfId="0" applyAlignment="1" applyBorder="1" applyFont="1">
      <alignment horizontal="center"/>
    </xf>
    <xf borderId="1" fillId="8" fontId="1" numFmtId="0" xfId="0" applyAlignment="1" applyBorder="1" applyFill="1" applyFont="1">
      <alignment horizontal="center"/>
    </xf>
    <xf borderId="0" fillId="8" fontId="1" numFmtId="0" xfId="0" applyAlignment="1" applyFont="1">
      <alignment horizontal="center"/>
    </xf>
    <xf borderId="11" fillId="8" fontId="1" numFmtId="0" xfId="0" applyAlignment="1" applyBorder="1" applyFont="1">
      <alignment horizontal="center"/>
    </xf>
    <xf borderId="1" fillId="8" fontId="3" numFmtId="0" xfId="0" applyAlignment="1" applyBorder="1" applyFont="1">
      <alignment horizontal="center"/>
    </xf>
  </cellXfs>
  <cellStyles count="1">
    <cellStyle xfId="0" name="Normal" builtinId="0"/>
  </cellStyles>
  <dxfs count="13">
    <dxf>
      <font>
        <b/>
      </font>
      <fill>
        <patternFill patternType="solid">
          <fgColor rgb="FF00FF00"/>
          <bgColor rgb="FF00FF00"/>
        </patternFill>
      </fill>
      <border/>
    </dxf>
    <dxf>
      <font>
        <b/>
      </font>
      <fill>
        <patternFill patternType="solid">
          <fgColor rgb="FFFF0000"/>
          <bgColor rgb="FFFF0000"/>
        </patternFill>
      </fill>
      <border/>
    </dxf>
    <dxf>
      <font>
        <b/>
      </font>
      <fill>
        <patternFill patternType="solid">
          <fgColor rgb="FFB7B7B7"/>
          <bgColor rgb="FFB7B7B7"/>
        </patternFill>
      </fill>
      <border/>
    </dxf>
    <dxf>
      <font>
        <b/>
      </font>
      <fill>
        <patternFill patternType="solid">
          <fgColor rgb="FFFCE5CD"/>
          <bgColor rgb="FFFCE5CD"/>
        </patternFill>
      </fill>
      <border/>
    </dxf>
    <dxf>
      <font>
        <b/>
      </font>
      <fill>
        <patternFill patternType="solid">
          <fgColor rgb="FFF4CCCC"/>
          <bgColor rgb="FFF4CCCC"/>
        </patternFill>
      </fill>
      <border/>
    </dxf>
    <dxf>
      <font>
        <b/>
        <color rgb="FF000000"/>
      </font>
      <fill>
        <patternFill patternType="solid">
          <fgColor rgb="FFFCE5CD"/>
          <bgColor rgb="FFFCE5CD"/>
        </patternFill>
      </fill>
      <border/>
    </dxf>
    <dxf>
      <font>
        <b/>
        <color rgb="FF000000"/>
      </font>
      <fill>
        <patternFill patternType="solid">
          <fgColor rgb="FFFF0000"/>
          <bgColor rgb="FFFF0000"/>
        </patternFill>
      </fill>
      <border/>
    </dxf>
    <dxf>
      <font>
        <b/>
      </font>
      <fill>
        <patternFill patternType="solid">
          <fgColor rgb="FFFFF2CC"/>
          <bgColor rgb="FFFFF2CC"/>
        </patternFill>
      </fill>
      <border/>
    </dxf>
    <dxf>
      <font>
        <b/>
      </font>
      <fill>
        <patternFill patternType="solid">
          <fgColor rgb="FFD5A6BD"/>
          <bgColor rgb="FFD5A6BD"/>
        </patternFill>
      </fill>
      <border/>
    </dxf>
    <dxf>
      <font>
        <b/>
      </font>
      <fill>
        <patternFill patternType="solid">
          <fgColor rgb="FF999999"/>
          <bgColor rgb="FF999999"/>
        </patternFill>
      </fill>
      <border/>
    </dxf>
    <dxf>
      <font>
        <b/>
      </font>
      <fill>
        <patternFill patternType="solid">
          <fgColor rgb="FFB7E1CD"/>
          <bgColor rgb="FFB7E1CD"/>
        </patternFill>
      </fill>
      <border/>
    </dxf>
    <dxf>
      <font>
        <b/>
      </font>
      <fill>
        <patternFill patternType="solid">
          <fgColor rgb="FF00FFFF"/>
          <bgColor rgb="FF00FFFF"/>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4.43" defaultRowHeight="15.75"/>
  <cols>
    <col customWidth="1" min="1" max="1" width="11.57"/>
    <col customWidth="1" min="2" max="2" width="2.57"/>
    <col customWidth="1" min="3" max="3" width="10.0"/>
    <col customWidth="1" min="4" max="4" width="16.86"/>
    <col customWidth="1" min="5" max="5" width="51.71"/>
    <col customWidth="1" min="6" max="6" width="49.14"/>
    <col customWidth="1" min="7" max="7" width="46.14"/>
    <col customWidth="1" min="8" max="8" width="17.71"/>
    <col customWidth="1" min="9" max="9" width="2.71"/>
  </cols>
  <sheetData>
    <row r="1">
      <c r="A1" s="69"/>
      <c r="G1" s="70"/>
      <c r="I1" s="38"/>
    </row>
    <row r="2">
      <c r="G2" s="70"/>
      <c r="I2" s="38"/>
      <c r="M2" s="71" t="s">
        <v>236</v>
      </c>
      <c r="N2" s="72"/>
      <c r="O2" s="72"/>
      <c r="P2" s="72"/>
      <c r="Q2" s="72"/>
      <c r="R2" s="73"/>
    </row>
    <row r="3" ht="13.5" customHeight="1">
      <c r="B3" s="52"/>
      <c r="C3" s="52"/>
      <c r="D3" s="52"/>
      <c r="E3" s="52"/>
      <c r="F3" s="52"/>
      <c r="G3" s="74"/>
      <c r="H3" s="52"/>
      <c r="I3" s="52"/>
      <c r="J3" s="52"/>
      <c r="K3" s="52"/>
      <c r="L3" s="52"/>
      <c r="M3" s="52"/>
      <c r="N3" s="52"/>
      <c r="O3" s="52"/>
      <c r="P3" s="52"/>
      <c r="Q3" s="52"/>
      <c r="R3" s="52"/>
      <c r="S3" s="52"/>
      <c r="T3" s="52"/>
      <c r="U3" s="52"/>
    </row>
    <row r="4">
      <c r="B4" s="52"/>
      <c r="G4" s="70"/>
      <c r="I4" s="52"/>
    </row>
    <row r="5">
      <c r="B5" s="52"/>
      <c r="D5" s="75" t="s">
        <v>237</v>
      </c>
      <c r="E5" s="72"/>
      <c r="F5" s="72"/>
      <c r="G5" s="73"/>
      <c r="I5" s="52"/>
    </row>
    <row r="6">
      <c r="B6" s="52"/>
      <c r="G6" s="70"/>
      <c r="I6" s="52"/>
    </row>
    <row r="7">
      <c r="B7" s="52"/>
      <c r="D7" s="76" t="s">
        <v>238</v>
      </c>
      <c r="E7" s="77"/>
      <c r="F7" s="78">
        <v>43405.0</v>
      </c>
      <c r="G7" s="77"/>
      <c r="I7" s="52"/>
    </row>
    <row r="8">
      <c r="B8" s="52"/>
      <c r="D8" s="79"/>
      <c r="E8" s="80"/>
      <c r="F8" s="79"/>
      <c r="G8" s="80"/>
      <c r="I8" s="52"/>
    </row>
    <row r="9">
      <c r="B9" s="52"/>
      <c r="D9" s="81" t="s">
        <v>239</v>
      </c>
      <c r="I9" s="52"/>
    </row>
    <row r="10">
      <c r="B10" s="52"/>
      <c r="D10" s="76" t="s">
        <v>240</v>
      </c>
      <c r="E10" s="77"/>
      <c r="F10" s="78">
        <v>43434.0</v>
      </c>
      <c r="G10" s="77"/>
      <c r="I10" s="52"/>
      <c r="P10" s="82"/>
    </row>
    <row r="11">
      <c r="B11" s="52"/>
      <c r="D11" s="79"/>
      <c r="E11" s="80"/>
      <c r="F11" s="79"/>
      <c r="G11" s="80"/>
      <c r="I11" s="52"/>
    </row>
    <row r="12">
      <c r="B12" s="52"/>
      <c r="G12" s="70"/>
      <c r="I12" s="52"/>
    </row>
    <row r="13">
      <c r="B13" s="52"/>
      <c r="D13" s="83" t="s">
        <v>241</v>
      </c>
      <c r="E13" s="77"/>
      <c r="F13" s="84">
        <f>COUNTIFS(data_blockchain!B5:B104,"&gt;="&amp; F7,data_blockchain!B5:B104,"&lt;="&amp;F10)</f>
        <v>3</v>
      </c>
      <c r="G13" s="77"/>
      <c r="H13" s="85"/>
      <c r="I13" s="52"/>
    </row>
    <row r="14">
      <c r="B14" s="52"/>
      <c r="D14" s="79"/>
      <c r="E14" s="80"/>
      <c r="F14" s="79"/>
      <c r="G14" s="80"/>
      <c r="H14" s="85"/>
      <c r="I14" s="52"/>
    </row>
    <row r="15">
      <c r="B15" s="52"/>
      <c r="G15" s="70"/>
      <c r="I15" s="52"/>
    </row>
    <row r="16">
      <c r="B16" s="52"/>
      <c r="C16" s="86" t="s">
        <v>242</v>
      </c>
      <c r="D16" s="72"/>
      <c r="E16" s="72"/>
      <c r="F16" s="72"/>
      <c r="G16" s="72"/>
      <c r="H16" s="72"/>
      <c r="I16" s="52"/>
    </row>
    <row r="17">
      <c r="B17" s="52"/>
      <c r="C17" s="87" t="s">
        <v>243</v>
      </c>
      <c r="D17" s="88" t="s">
        <v>27</v>
      </c>
      <c r="E17" s="89" t="s">
        <v>28</v>
      </c>
      <c r="F17" s="90" t="s">
        <v>29</v>
      </c>
      <c r="G17" s="91" t="s">
        <v>30</v>
      </c>
      <c r="H17" s="92" t="s">
        <v>31</v>
      </c>
      <c r="I17" s="52"/>
    </row>
    <row r="18">
      <c r="A18" s="48" t="s">
        <v>244</v>
      </c>
      <c r="B18" s="52"/>
      <c r="C18" s="93">
        <f>IFERROR(__xludf.DUMMYFUNCTION("query(data_blockchain!A3:F104,""select A,B,C,D,E,F where B &gt;= date '""&amp;TEXT(F7,""yyyy-mm-dd"")&amp;""' and B &lt;= date '""&amp;TEXT(F10,""yyyy-mm-dd"")&amp;""'"")"),39.0)</f>
        <v>39</v>
      </c>
      <c r="D18" s="94">
        <f>IFERROR(__xludf.DUMMYFUNCTION("""COMPUTED_VALUE"""),43422.0)</f>
        <v>43422</v>
      </c>
      <c r="E18" s="95" t="str">
        <f>IFERROR(__xludf.DUMMYFUNCTION("""COMPUTED_VALUE"""),"初創行政見習生--遊戲開發員
香港青年協會
$11000 / Month
0900 - 1800")</f>
        <v>初創行政見習生--遊戲開發員
香港青年協會
$11000 / Month
0900 - 1800</v>
      </c>
      <c r="F18" s="96" t="str">
        <f>IFERROR(__xludf.DUMMYFUNCTION("""COMPUTED_VALUE"""),"沒有回應 -- No Respond")</f>
        <v>沒有回應 -- No Respond</v>
      </c>
      <c r="G18" s="97" t="str">
        <f>IFERROR(__xludf.DUMMYFUNCTION("""COMPUTED_VALUE"""),"N/A")</f>
        <v>N/A</v>
      </c>
      <c r="H18" s="95" t="str">
        <f>IFERROR(__xludf.DUMMYFUNCTION("""COMPUTED_VALUE"""),"Game")</f>
        <v>Game</v>
      </c>
      <c r="I18" s="52"/>
    </row>
    <row r="19">
      <c r="B19" s="52"/>
      <c r="C19" s="98">
        <f>IFERROR(__xludf.DUMMYFUNCTION("""COMPUTED_VALUE"""),40.0)</f>
        <v>40</v>
      </c>
      <c r="D19" s="99">
        <f>IFERROR(__xludf.DUMMYFUNCTION("""COMPUTED_VALUE"""),43422.0)</f>
        <v>43422</v>
      </c>
      <c r="E19" s="100" t="str">
        <f>IFERROR(__xludf.DUMMYFUNCTION("""COMPUTED_VALUE"""),"Game Designer
XIAO MA KE JI
HK 13000 / Month
0900 - 1800 Sha Tin
")</f>
        <v>Game Designer
XIAO MA KE JI
HK 13000 / Month
0900 - 1800 Sha Tin
</v>
      </c>
      <c r="F19" s="101" t="str">
        <f>IFERROR(__xludf.DUMMYFUNCTION("""COMPUTED_VALUE"""),"已婉拒 Refused")</f>
        <v>已婉拒 Refused</v>
      </c>
      <c r="G19" s="102" t="str">
        <f>IFERROR(__xludf.DUMMYFUNCTION("""COMPUTED_VALUE"""),"Suspected Job
Being ""invited"" by linkedin.")</f>
        <v>Suspected Job
Being "invited" by linkedin.</v>
      </c>
      <c r="H19" s="100" t="str">
        <f>IFERROR(__xludf.DUMMYFUNCTION("""COMPUTED_VALUE"""),"Game")</f>
        <v>Game</v>
      </c>
      <c r="I19" s="52"/>
    </row>
    <row r="20">
      <c r="B20" s="52"/>
      <c r="C20" s="93">
        <f>IFERROR(__xludf.DUMMYFUNCTION("""COMPUTED_VALUE"""),41.0)</f>
        <v>41</v>
      </c>
      <c r="D20" s="94">
        <f>IFERROR(__xludf.DUMMYFUNCTION("""COMPUTED_VALUE"""),43427.0)</f>
        <v>43427</v>
      </c>
      <c r="E20" s="95" t="str">
        <f>IFERROR(__xludf.DUMMYFUNCTION("""COMPUTED_VALUE"""),"Game Designer
Planet J
$14500 / Month Offer
Degree / Master Level 
0900 - 1800 Office Job")</f>
        <v>Game Designer
Planet J
$14500 / Month Offer
Degree / Master Level 
0900 - 1800 Office Job</v>
      </c>
      <c r="F20" s="96" t="str">
        <f>IFERROR(__xludf.DUMMYFUNCTION("""COMPUTED_VALUE"""),"有出席面試機會 -- Interview Attended")</f>
        <v>有出席面試機會 -- Interview Attended</v>
      </c>
      <c r="G20" s="97" t="str">
        <f>IFERROR(__xludf.DUMMYFUNCTION("""COMPUTED_VALUE"""),"29 11 2018")</f>
        <v>29 11 2018</v>
      </c>
      <c r="H20" s="95" t="str">
        <f>IFERROR(__xludf.DUMMYFUNCTION("""COMPUTED_VALUE"""),"Game")</f>
        <v>Game</v>
      </c>
      <c r="I20" s="52"/>
    </row>
    <row r="21">
      <c r="B21" s="52"/>
      <c r="C21" s="98"/>
      <c r="D21" s="98"/>
      <c r="E21" s="100"/>
      <c r="F21" s="101"/>
      <c r="G21" s="102"/>
      <c r="H21" s="100"/>
      <c r="I21" s="52"/>
    </row>
    <row r="22">
      <c r="B22" s="52"/>
      <c r="C22" s="93"/>
      <c r="D22" s="93"/>
      <c r="E22" s="95"/>
      <c r="F22" s="96"/>
      <c r="G22" s="97"/>
      <c r="H22" s="95"/>
      <c r="I22" s="52"/>
    </row>
    <row r="23">
      <c r="B23" s="52"/>
      <c r="C23" s="98"/>
      <c r="D23" s="98"/>
      <c r="E23" s="100"/>
      <c r="F23" s="101"/>
      <c r="G23" s="102"/>
      <c r="H23" s="100"/>
      <c r="I23" s="52"/>
      <c r="J23" s="38"/>
      <c r="K23" s="38"/>
      <c r="L23" s="38"/>
      <c r="M23" s="38"/>
      <c r="N23" s="38"/>
      <c r="O23" s="38"/>
      <c r="P23" s="38"/>
      <c r="Q23" s="38"/>
      <c r="R23" s="38"/>
      <c r="S23" s="38"/>
      <c r="T23" s="38"/>
      <c r="U23" s="38"/>
    </row>
    <row r="24">
      <c r="B24" s="52"/>
      <c r="C24" s="93"/>
      <c r="D24" s="93"/>
      <c r="E24" s="95"/>
      <c r="F24" s="96"/>
      <c r="G24" s="97"/>
      <c r="H24" s="95"/>
      <c r="I24" s="52"/>
    </row>
    <row r="25">
      <c r="B25" s="52"/>
      <c r="C25" s="98"/>
      <c r="D25" s="98"/>
      <c r="E25" s="100"/>
      <c r="F25" s="101"/>
      <c r="G25" s="102"/>
      <c r="H25" s="100"/>
      <c r="I25" s="52"/>
    </row>
    <row r="26">
      <c r="B26" s="52"/>
      <c r="C26" s="93"/>
      <c r="D26" s="93"/>
      <c r="E26" s="95"/>
      <c r="F26" s="96"/>
      <c r="G26" s="97"/>
      <c r="H26" s="95"/>
      <c r="I26" s="52"/>
    </row>
    <row r="27">
      <c r="B27" s="52"/>
      <c r="C27" s="98"/>
      <c r="D27" s="98"/>
      <c r="E27" s="100"/>
      <c r="F27" s="101"/>
      <c r="G27" s="102"/>
      <c r="H27" s="100"/>
      <c r="I27" s="52"/>
    </row>
    <row r="28">
      <c r="B28" s="52"/>
      <c r="C28" s="93"/>
      <c r="D28" s="93"/>
      <c r="E28" s="95"/>
      <c r="F28" s="96"/>
      <c r="G28" s="97"/>
      <c r="H28" s="95"/>
      <c r="I28" s="52"/>
    </row>
    <row r="29">
      <c r="B29" s="52"/>
      <c r="C29" s="98"/>
      <c r="D29" s="98"/>
      <c r="E29" s="100"/>
      <c r="F29" s="101"/>
      <c r="G29" s="102"/>
      <c r="H29" s="100"/>
      <c r="I29" s="52"/>
    </row>
    <row r="30">
      <c r="B30" s="52"/>
      <c r="C30" s="93"/>
      <c r="D30" s="93"/>
      <c r="E30" s="95"/>
      <c r="F30" s="96"/>
      <c r="G30" s="97"/>
      <c r="H30" s="95"/>
      <c r="I30" s="52"/>
    </row>
    <row r="31">
      <c r="B31" s="52"/>
      <c r="C31" s="98"/>
      <c r="D31" s="98"/>
      <c r="E31" s="100"/>
      <c r="F31" s="101"/>
      <c r="G31" s="102"/>
      <c r="H31" s="100"/>
      <c r="I31" s="52"/>
    </row>
    <row r="32">
      <c r="B32" s="52"/>
      <c r="C32" s="93"/>
      <c r="D32" s="93"/>
      <c r="E32" s="95"/>
      <c r="F32" s="96"/>
      <c r="G32" s="97"/>
      <c r="H32" s="95"/>
      <c r="I32" s="52"/>
    </row>
    <row r="33">
      <c r="B33" s="52"/>
      <c r="C33" s="98"/>
      <c r="D33" s="98"/>
      <c r="E33" s="100"/>
      <c r="F33" s="101"/>
      <c r="G33" s="102"/>
      <c r="H33" s="100"/>
      <c r="I33" s="52"/>
    </row>
    <row r="34">
      <c r="B34" s="52"/>
      <c r="C34" s="93"/>
      <c r="D34" s="93"/>
      <c r="E34" s="95"/>
      <c r="F34" s="96"/>
      <c r="G34" s="97"/>
      <c r="H34" s="95"/>
      <c r="I34" s="52"/>
    </row>
    <row r="35">
      <c r="B35" s="52"/>
      <c r="C35" s="98"/>
      <c r="D35" s="98"/>
      <c r="E35" s="100"/>
      <c r="F35" s="101"/>
      <c r="G35" s="102"/>
      <c r="H35" s="100"/>
      <c r="I35" s="52"/>
    </row>
    <row r="36">
      <c r="B36" s="52"/>
      <c r="C36" s="93"/>
      <c r="D36" s="93"/>
      <c r="E36" s="95"/>
      <c r="F36" s="96"/>
      <c r="G36" s="97"/>
      <c r="H36" s="95"/>
      <c r="I36" s="52"/>
    </row>
    <row r="37">
      <c r="B37" s="52"/>
      <c r="C37" s="98"/>
      <c r="D37" s="98"/>
      <c r="E37" s="100"/>
      <c r="F37" s="101"/>
      <c r="G37" s="102"/>
      <c r="H37" s="100"/>
      <c r="I37" s="52"/>
      <c r="J37" s="52"/>
      <c r="K37" s="52"/>
      <c r="L37" s="52"/>
      <c r="M37" s="52"/>
      <c r="N37" s="52"/>
      <c r="O37" s="52"/>
      <c r="P37" s="52"/>
      <c r="Q37" s="52"/>
      <c r="R37" s="52"/>
      <c r="S37" s="52"/>
      <c r="T37" s="52"/>
      <c r="U37" s="52"/>
    </row>
    <row r="38">
      <c r="B38" s="52"/>
      <c r="C38" s="93"/>
      <c r="D38" s="93"/>
      <c r="E38" s="95"/>
      <c r="F38" s="96"/>
      <c r="G38" s="97"/>
      <c r="H38" s="95"/>
      <c r="I38" s="52"/>
    </row>
    <row r="39">
      <c r="B39" s="52"/>
      <c r="C39" s="98"/>
      <c r="D39" s="98"/>
      <c r="E39" s="100"/>
      <c r="F39" s="101"/>
      <c r="G39" s="102"/>
      <c r="H39" s="100"/>
      <c r="I39" s="52"/>
    </row>
    <row r="40">
      <c r="B40" s="52"/>
      <c r="C40" s="93"/>
      <c r="D40" s="93"/>
      <c r="E40" s="95"/>
      <c r="F40" s="96"/>
      <c r="G40" s="97"/>
      <c r="H40" s="95"/>
      <c r="I40" s="52"/>
    </row>
    <row r="41">
      <c r="B41" s="52"/>
      <c r="C41" s="98"/>
      <c r="D41" s="98"/>
      <c r="E41" s="100"/>
      <c r="F41" s="101"/>
      <c r="G41" s="102"/>
      <c r="H41" s="100"/>
      <c r="I41" s="52"/>
    </row>
    <row r="42">
      <c r="B42" s="52"/>
      <c r="C42" s="93"/>
      <c r="D42" s="93"/>
      <c r="E42" s="95"/>
      <c r="F42" s="96"/>
      <c r="G42" s="97"/>
      <c r="H42" s="95"/>
      <c r="I42" s="52"/>
    </row>
    <row r="43">
      <c r="B43" s="52"/>
      <c r="C43" s="98"/>
      <c r="D43" s="98"/>
      <c r="E43" s="100"/>
      <c r="F43" s="101"/>
      <c r="G43" s="102"/>
      <c r="H43" s="100"/>
      <c r="I43" s="52"/>
    </row>
    <row r="44">
      <c r="B44" s="52"/>
      <c r="C44" s="93"/>
      <c r="D44" s="93"/>
      <c r="E44" s="95"/>
      <c r="F44" s="96"/>
      <c r="G44" s="97"/>
      <c r="H44" s="95"/>
      <c r="I44" s="52"/>
    </row>
    <row r="45">
      <c r="B45" s="52"/>
      <c r="C45" s="98"/>
      <c r="D45" s="98"/>
      <c r="E45" s="100"/>
      <c r="F45" s="101"/>
      <c r="G45" s="102"/>
      <c r="H45" s="100"/>
      <c r="I45" s="52"/>
    </row>
    <row r="46">
      <c r="B46" s="52"/>
      <c r="C46" s="93"/>
      <c r="D46" s="93"/>
      <c r="E46" s="95"/>
      <c r="F46" s="96"/>
      <c r="G46" s="97"/>
      <c r="H46" s="95"/>
      <c r="I46" s="52"/>
    </row>
    <row r="47">
      <c r="B47" s="52"/>
      <c r="C47" s="98"/>
      <c r="D47" s="98"/>
      <c r="E47" s="100"/>
      <c r="F47" s="101"/>
      <c r="G47" s="102"/>
      <c r="H47" s="100"/>
      <c r="I47" s="52"/>
    </row>
    <row r="48">
      <c r="B48" s="52"/>
      <c r="C48" s="93"/>
      <c r="D48" s="93"/>
      <c r="E48" s="95"/>
      <c r="F48" s="96"/>
      <c r="G48" s="97"/>
      <c r="H48" s="95"/>
      <c r="I48" s="52"/>
    </row>
    <row r="49">
      <c r="B49" s="52"/>
      <c r="C49" s="98"/>
      <c r="D49" s="98"/>
      <c r="E49" s="100"/>
      <c r="F49" s="101"/>
      <c r="G49" s="102"/>
      <c r="H49" s="100"/>
      <c r="I49" s="52"/>
    </row>
    <row r="50">
      <c r="B50" s="52"/>
      <c r="C50" s="93"/>
      <c r="D50" s="93"/>
      <c r="E50" s="95"/>
      <c r="F50" s="96"/>
      <c r="G50" s="97"/>
      <c r="H50" s="95"/>
      <c r="I50" s="52"/>
    </row>
    <row r="51">
      <c r="B51" s="52"/>
      <c r="C51" s="98"/>
      <c r="D51" s="98"/>
      <c r="E51" s="100"/>
      <c r="F51" s="101"/>
      <c r="G51" s="102"/>
      <c r="H51" s="100"/>
      <c r="I51" s="52"/>
    </row>
    <row r="52">
      <c r="B52" s="52"/>
      <c r="C52" s="93"/>
      <c r="D52" s="93"/>
      <c r="E52" s="95"/>
      <c r="F52" s="96"/>
      <c r="G52" s="97"/>
      <c r="H52" s="95"/>
      <c r="I52" s="52"/>
    </row>
    <row r="53">
      <c r="B53" s="52"/>
      <c r="C53" s="98"/>
      <c r="D53" s="98"/>
      <c r="E53" s="100"/>
      <c r="F53" s="101"/>
      <c r="G53" s="102"/>
      <c r="H53" s="100"/>
      <c r="I53" s="52"/>
    </row>
    <row r="54">
      <c r="B54" s="52"/>
      <c r="C54" s="93"/>
      <c r="D54" s="93"/>
      <c r="E54" s="95"/>
      <c r="F54" s="96"/>
      <c r="G54" s="97"/>
      <c r="H54" s="95"/>
      <c r="I54" s="52"/>
    </row>
    <row r="55">
      <c r="B55" s="52"/>
      <c r="C55" s="98"/>
      <c r="D55" s="98"/>
      <c r="E55" s="100"/>
      <c r="F55" s="101"/>
      <c r="G55" s="102"/>
      <c r="H55" s="100"/>
      <c r="I55" s="52"/>
    </row>
    <row r="56">
      <c r="B56" s="52"/>
      <c r="C56" s="93"/>
      <c r="D56" s="93"/>
      <c r="E56" s="95"/>
      <c r="F56" s="96"/>
      <c r="G56" s="97"/>
      <c r="H56" s="95"/>
      <c r="I56" s="52"/>
    </row>
    <row r="57">
      <c r="B57" s="52"/>
      <c r="C57" s="98"/>
      <c r="D57" s="98"/>
      <c r="E57" s="100"/>
      <c r="F57" s="101"/>
      <c r="G57" s="102"/>
      <c r="H57" s="100"/>
      <c r="I57" s="52"/>
    </row>
    <row r="58">
      <c r="B58" s="52"/>
      <c r="C58" s="93"/>
      <c r="D58" s="93"/>
      <c r="E58" s="95"/>
      <c r="F58" s="96"/>
      <c r="G58" s="97"/>
      <c r="H58" s="95"/>
      <c r="I58" s="52"/>
    </row>
    <row r="59">
      <c r="B59" s="52"/>
      <c r="C59" s="98"/>
      <c r="D59" s="98"/>
      <c r="E59" s="100"/>
      <c r="F59" s="101"/>
      <c r="G59" s="102"/>
      <c r="H59" s="100"/>
      <c r="I59" s="52"/>
    </row>
    <row r="60">
      <c r="B60" s="52"/>
      <c r="C60" s="93"/>
      <c r="D60" s="93"/>
      <c r="E60" s="95"/>
      <c r="F60" s="96"/>
      <c r="G60" s="97"/>
      <c r="H60" s="95"/>
      <c r="I60" s="52"/>
    </row>
    <row r="61">
      <c r="B61" s="52"/>
      <c r="C61" s="98"/>
      <c r="D61" s="98"/>
      <c r="E61" s="100"/>
      <c r="F61" s="101"/>
      <c r="G61" s="102"/>
      <c r="H61" s="100"/>
      <c r="I61" s="52"/>
    </row>
    <row r="62">
      <c r="B62" s="52"/>
      <c r="C62" s="93"/>
      <c r="D62" s="93"/>
      <c r="E62" s="95"/>
      <c r="F62" s="96"/>
      <c r="G62" s="97"/>
      <c r="H62" s="95"/>
      <c r="I62" s="52"/>
    </row>
    <row r="63">
      <c r="B63" s="52"/>
      <c r="C63" s="98"/>
      <c r="D63" s="98"/>
      <c r="E63" s="100"/>
      <c r="F63" s="101"/>
      <c r="G63" s="102"/>
      <c r="H63" s="100"/>
      <c r="I63" s="52"/>
    </row>
    <row r="64">
      <c r="B64" s="52"/>
      <c r="C64" s="93"/>
      <c r="D64" s="93"/>
      <c r="E64" s="95"/>
      <c r="F64" s="96"/>
      <c r="G64" s="97"/>
      <c r="H64" s="95"/>
      <c r="I64" s="52"/>
    </row>
    <row r="65">
      <c r="B65" s="52"/>
      <c r="C65" s="98"/>
      <c r="D65" s="98"/>
      <c r="E65" s="100"/>
      <c r="F65" s="101"/>
      <c r="G65" s="102"/>
      <c r="H65" s="100"/>
      <c r="I65" s="52"/>
    </row>
    <row r="66">
      <c r="B66" s="52"/>
      <c r="C66" s="93"/>
      <c r="D66" s="93"/>
      <c r="E66" s="95"/>
      <c r="F66" s="96"/>
      <c r="G66" s="97"/>
      <c r="H66" s="95"/>
      <c r="I66" s="52"/>
    </row>
    <row r="67">
      <c r="B67" s="52"/>
      <c r="C67" s="98"/>
      <c r="D67" s="98"/>
      <c r="E67" s="100"/>
      <c r="F67" s="101"/>
      <c r="G67" s="102"/>
      <c r="H67" s="100"/>
      <c r="I67" s="52"/>
    </row>
    <row r="68">
      <c r="B68" s="52"/>
      <c r="C68" s="93"/>
      <c r="D68" s="93"/>
      <c r="E68" s="95"/>
      <c r="F68" s="96"/>
      <c r="G68" s="97"/>
      <c r="H68" s="95"/>
      <c r="I68" s="52"/>
    </row>
    <row r="69">
      <c r="B69" s="52"/>
      <c r="C69" s="98"/>
      <c r="D69" s="98"/>
      <c r="E69" s="100"/>
      <c r="F69" s="101"/>
      <c r="G69" s="102"/>
      <c r="H69" s="100"/>
      <c r="I69" s="52"/>
    </row>
    <row r="70">
      <c r="B70" s="52"/>
      <c r="C70" s="93"/>
      <c r="D70" s="93"/>
      <c r="E70" s="95"/>
      <c r="F70" s="96"/>
      <c r="G70" s="97"/>
      <c r="H70" s="95"/>
      <c r="I70" s="52"/>
    </row>
    <row r="71">
      <c r="B71" s="52"/>
      <c r="C71" s="98"/>
      <c r="D71" s="98"/>
      <c r="E71" s="100"/>
      <c r="F71" s="101"/>
      <c r="G71" s="102"/>
      <c r="H71" s="100"/>
      <c r="I71" s="52"/>
    </row>
    <row r="72">
      <c r="B72" s="52"/>
      <c r="C72" s="93"/>
      <c r="D72" s="93"/>
      <c r="E72" s="95"/>
      <c r="F72" s="96"/>
      <c r="G72" s="97"/>
      <c r="H72" s="95"/>
      <c r="I72" s="52"/>
    </row>
    <row r="73">
      <c r="B73" s="52"/>
      <c r="C73" s="98"/>
      <c r="D73" s="98"/>
      <c r="E73" s="100"/>
      <c r="F73" s="101"/>
      <c r="G73" s="102"/>
      <c r="H73" s="100"/>
      <c r="I73" s="52"/>
    </row>
    <row r="74">
      <c r="B74" s="52"/>
      <c r="C74" s="93"/>
      <c r="D74" s="93"/>
      <c r="E74" s="95"/>
      <c r="F74" s="96"/>
      <c r="G74" s="97"/>
      <c r="H74" s="95"/>
      <c r="I74" s="52"/>
    </row>
    <row r="75">
      <c r="B75" s="52"/>
      <c r="C75" s="98"/>
      <c r="D75" s="98"/>
      <c r="E75" s="100"/>
      <c r="F75" s="101"/>
      <c r="G75" s="102"/>
      <c r="H75" s="100"/>
      <c r="I75" s="52"/>
    </row>
    <row r="76">
      <c r="B76" s="52"/>
      <c r="C76" s="93"/>
      <c r="D76" s="93"/>
      <c r="E76" s="95"/>
      <c r="F76" s="96"/>
      <c r="G76" s="97"/>
      <c r="H76" s="95"/>
      <c r="I76" s="52"/>
    </row>
    <row r="77">
      <c r="B77" s="52"/>
      <c r="C77" s="98"/>
      <c r="D77" s="98"/>
      <c r="E77" s="100"/>
      <c r="F77" s="101"/>
      <c r="G77" s="102"/>
      <c r="H77" s="100"/>
      <c r="I77" s="52"/>
    </row>
    <row r="78">
      <c r="B78" s="52"/>
      <c r="C78" s="93"/>
      <c r="D78" s="93"/>
      <c r="E78" s="95"/>
      <c r="F78" s="96"/>
      <c r="G78" s="97"/>
      <c r="H78" s="95"/>
      <c r="I78" s="52"/>
    </row>
    <row r="79">
      <c r="B79" s="52"/>
      <c r="C79" s="98"/>
      <c r="D79" s="98"/>
      <c r="E79" s="100"/>
      <c r="F79" s="101"/>
      <c r="G79" s="102"/>
      <c r="H79" s="100"/>
      <c r="I79" s="52"/>
    </row>
    <row r="80">
      <c r="B80" s="52"/>
      <c r="C80" s="93"/>
      <c r="D80" s="93"/>
      <c r="E80" s="95"/>
      <c r="F80" s="96"/>
      <c r="G80" s="97"/>
      <c r="H80" s="95"/>
      <c r="I80" s="52"/>
    </row>
    <row r="81">
      <c r="B81" s="52"/>
      <c r="C81" s="98"/>
      <c r="D81" s="98"/>
      <c r="E81" s="100"/>
      <c r="F81" s="101"/>
      <c r="G81" s="102"/>
      <c r="H81" s="100"/>
      <c r="I81" s="52"/>
    </row>
    <row r="82">
      <c r="B82" s="52"/>
      <c r="C82" s="93"/>
      <c r="D82" s="93"/>
      <c r="E82" s="95"/>
      <c r="F82" s="96"/>
      <c r="G82" s="97"/>
      <c r="H82" s="95"/>
      <c r="I82" s="52"/>
    </row>
    <row r="83">
      <c r="B83" s="52"/>
      <c r="C83" s="98"/>
      <c r="D83" s="98"/>
      <c r="E83" s="100"/>
      <c r="F83" s="101"/>
      <c r="G83" s="102"/>
      <c r="H83" s="100"/>
      <c r="I83" s="52"/>
    </row>
    <row r="84">
      <c r="B84" s="52"/>
      <c r="C84" s="93"/>
      <c r="D84" s="93"/>
      <c r="E84" s="95"/>
      <c r="F84" s="96"/>
      <c r="G84" s="97"/>
      <c r="H84" s="95"/>
      <c r="I84" s="52"/>
    </row>
    <row r="85">
      <c r="B85" s="52"/>
      <c r="C85" s="98"/>
      <c r="D85" s="98"/>
      <c r="E85" s="100"/>
      <c r="F85" s="101"/>
      <c r="G85" s="102"/>
      <c r="H85" s="100"/>
      <c r="I85" s="52"/>
    </row>
    <row r="86">
      <c r="B86" s="52"/>
      <c r="C86" s="93"/>
      <c r="D86" s="93"/>
      <c r="E86" s="95"/>
      <c r="F86" s="96"/>
      <c r="G86" s="97"/>
      <c r="H86" s="95"/>
      <c r="I86" s="52"/>
    </row>
    <row r="87">
      <c r="B87" s="52"/>
      <c r="C87" s="98"/>
      <c r="D87" s="98"/>
      <c r="E87" s="100"/>
      <c r="F87" s="101"/>
      <c r="G87" s="102"/>
      <c r="H87" s="100"/>
      <c r="I87" s="52"/>
    </row>
    <row r="88">
      <c r="B88" s="52"/>
      <c r="C88" s="93"/>
      <c r="D88" s="93"/>
      <c r="E88" s="95"/>
      <c r="F88" s="96"/>
      <c r="G88" s="97"/>
      <c r="H88" s="95"/>
      <c r="I88" s="52"/>
    </row>
    <row r="89">
      <c r="B89" s="52"/>
      <c r="C89" s="98"/>
      <c r="D89" s="98"/>
      <c r="E89" s="100"/>
      <c r="F89" s="101"/>
      <c r="G89" s="102"/>
      <c r="H89" s="100"/>
      <c r="I89" s="52"/>
    </row>
    <row r="90">
      <c r="B90" s="52"/>
      <c r="C90" s="93"/>
      <c r="D90" s="93"/>
      <c r="E90" s="95"/>
      <c r="F90" s="96"/>
      <c r="G90" s="97"/>
      <c r="H90" s="95"/>
      <c r="I90" s="52"/>
    </row>
    <row r="91">
      <c r="B91" s="52"/>
      <c r="C91" s="98"/>
      <c r="D91" s="98"/>
      <c r="E91" s="100"/>
      <c r="F91" s="101"/>
      <c r="G91" s="102"/>
      <c r="H91" s="100"/>
      <c r="I91" s="52"/>
    </row>
    <row r="92">
      <c r="B92" s="52"/>
      <c r="C92" s="93"/>
      <c r="D92" s="93"/>
      <c r="E92" s="95"/>
      <c r="F92" s="96"/>
      <c r="G92" s="97"/>
      <c r="H92" s="95"/>
      <c r="I92" s="52"/>
    </row>
    <row r="93">
      <c r="B93" s="52"/>
      <c r="C93" s="98"/>
      <c r="D93" s="98"/>
      <c r="E93" s="100"/>
      <c r="F93" s="101"/>
      <c r="G93" s="102"/>
      <c r="H93" s="100"/>
      <c r="I93" s="52"/>
    </row>
    <row r="94">
      <c r="B94" s="52"/>
      <c r="C94" s="93"/>
      <c r="D94" s="93"/>
      <c r="E94" s="95"/>
      <c r="F94" s="96"/>
      <c r="G94" s="97"/>
      <c r="H94" s="95"/>
      <c r="I94" s="52"/>
    </row>
    <row r="95">
      <c r="B95" s="52"/>
      <c r="C95" s="98"/>
      <c r="D95" s="98"/>
      <c r="E95" s="100"/>
      <c r="F95" s="101"/>
      <c r="G95" s="102"/>
      <c r="H95" s="100"/>
      <c r="I95" s="52"/>
    </row>
    <row r="96">
      <c r="B96" s="52"/>
      <c r="C96" s="93"/>
      <c r="D96" s="93"/>
      <c r="E96" s="95"/>
      <c r="F96" s="96"/>
      <c r="G96" s="97"/>
      <c r="H96" s="95"/>
      <c r="I96" s="52"/>
    </row>
    <row r="97">
      <c r="B97" s="52"/>
      <c r="C97" s="98"/>
      <c r="D97" s="98"/>
      <c r="E97" s="100"/>
      <c r="F97" s="101"/>
      <c r="G97" s="102"/>
      <c r="H97" s="100"/>
      <c r="I97" s="52"/>
    </row>
    <row r="98">
      <c r="B98" s="52"/>
      <c r="C98" s="93"/>
      <c r="D98" s="93"/>
      <c r="E98" s="95"/>
      <c r="F98" s="96"/>
      <c r="G98" s="97"/>
      <c r="H98" s="95"/>
      <c r="I98" s="52"/>
    </row>
    <row r="99">
      <c r="B99" s="52"/>
      <c r="C99" s="98"/>
      <c r="D99" s="98"/>
      <c r="E99" s="100"/>
      <c r="F99" s="101"/>
      <c r="G99" s="102"/>
      <c r="H99" s="100"/>
      <c r="I99" s="52"/>
    </row>
    <row r="100">
      <c r="B100" s="52"/>
      <c r="C100" s="93"/>
      <c r="D100" s="93"/>
      <c r="E100" s="95"/>
      <c r="F100" s="96"/>
      <c r="G100" s="97"/>
      <c r="H100" s="95"/>
      <c r="I100" s="52"/>
    </row>
    <row r="101">
      <c r="B101" s="52"/>
      <c r="C101" s="98"/>
      <c r="D101" s="98"/>
      <c r="E101" s="100"/>
      <c r="F101" s="101"/>
      <c r="G101" s="102"/>
      <c r="H101" s="100"/>
      <c r="I101" s="52"/>
    </row>
    <row r="102">
      <c r="B102" s="52"/>
      <c r="C102" s="93"/>
      <c r="D102" s="93"/>
      <c r="E102" s="95"/>
      <c r="F102" s="96"/>
      <c r="G102" s="97"/>
      <c r="H102" s="95"/>
      <c r="I102" s="52"/>
    </row>
    <row r="103">
      <c r="B103" s="52"/>
      <c r="C103" s="98"/>
      <c r="D103" s="98"/>
      <c r="E103" s="100"/>
      <c r="F103" s="101"/>
      <c r="G103" s="102"/>
      <c r="H103" s="100"/>
      <c r="I103" s="52"/>
    </row>
    <row r="104">
      <c r="B104" s="52"/>
      <c r="C104" s="93"/>
      <c r="D104" s="93"/>
      <c r="E104" s="95"/>
      <c r="F104" s="96"/>
      <c r="G104" s="97"/>
      <c r="H104" s="95"/>
      <c r="I104" s="52"/>
    </row>
    <row r="105">
      <c r="B105" s="52"/>
      <c r="C105" s="98"/>
      <c r="D105" s="98"/>
      <c r="E105" s="100"/>
      <c r="F105" s="101"/>
      <c r="G105" s="102"/>
      <c r="H105" s="100"/>
      <c r="I105" s="52"/>
    </row>
    <row r="106">
      <c r="B106" s="52"/>
      <c r="C106" s="93"/>
      <c r="D106" s="93"/>
      <c r="E106" s="95"/>
      <c r="F106" s="96"/>
      <c r="G106" s="97"/>
      <c r="H106" s="95"/>
      <c r="I106" s="52"/>
    </row>
    <row r="107">
      <c r="B107" s="52"/>
      <c r="C107" s="98"/>
      <c r="D107" s="98"/>
      <c r="E107" s="100"/>
      <c r="F107" s="101"/>
      <c r="G107" s="102"/>
      <c r="H107" s="100"/>
      <c r="I107" s="52"/>
    </row>
    <row r="108">
      <c r="B108" s="52"/>
      <c r="C108" s="93"/>
      <c r="D108" s="93"/>
      <c r="E108" s="95"/>
      <c r="F108" s="96"/>
      <c r="G108" s="97"/>
      <c r="H108" s="95"/>
      <c r="I108" s="52"/>
    </row>
    <row r="109">
      <c r="B109" s="52"/>
      <c r="C109" s="98"/>
      <c r="D109" s="98"/>
      <c r="E109" s="100"/>
      <c r="F109" s="101"/>
      <c r="G109" s="102"/>
      <c r="H109" s="100"/>
      <c r="I109" s="52"/>
    </row>
    <row r="110">
      <c r="B110" s="52"/>
      <c r="C110" s="93"/>
      <c r="D110" s="93"/>
      <c r="E110" s="95"/>
      <c r="F110" s="96"/>
      <c r="G110" s="97"/>
      <c r="H110" s="95"/>
      <c r="I110" s="52"/>
    </row>
    <row r="111">
      <c r="B111" s="52"/>
      <c r="C111" s="98"/>
      <c r="D111" s="98"/>
      <c r="E111" s="100"/>
      <c r="F111" s="101"/>
      <c r="G111" s="102"/>
      <c r="H111" s="100"/>
      <c r="I111" s="52"/>
    </row>
    <row r="112">
      <c r="B112" s="52"/>
      <c r="C112" s="93"/>
      <c r="D112" s="93"/>
      <c r="E112" s="95"/>
      <c r="F112" s="96"/>
      <c r="G112" s="97"/>
      <c r="H112" s="95"/>
      <c r="I112" s="52"/>
    </row>
    <row r="113">
      <c r="B113" s="52"/>
      <c r="C113" s="98"/>
      <c r="D113" s="98"/>
      <c r="E113" s="100"/>
      <c r="F113" s="101"/>
      <c r="G113" s="102"/>
      <c r="H113" s="100"/>
      <c r="I113" s="52"/>
    </row>
    <row r="114">
      <c r="B114" s="52"/>
      <c r="C114" s="93"/>
      <c r="D114" s="93"/>
      <c r="E114" s="95"/>
      <c r="F114" s="96"/>
      <c r="G114" s="97"/>
      <c r="H114" s="95"/>
      <c r="I114" s="52"/>
    </row>
    <row r="115">
      <c r="B115" s="52"/>
      <c r="C115" s="98"/>
      <c r="D115" s="98"/>
      <c r="E115" s="100"/>
      <c r="F115" s="101"/>
      <c r="G115" s="102"/>
      <c r="H115" s="100"/>
      <c r="I115" s="52"/>
    </row>
    <row r="116">
      <c r="B116" s="52"/>
      <c r="C116" s="93"/>
      <c r="D116" s="93"/>
      <c r="E116" s="95"/>
      <c r="F116" s="96"/>
      <c r="G116" s="97"/>
      <c r="H116" s="95"/>
      <c r="I116" s="52"/>
    </row>
    <row r="117">
      <c r="B117" s="52"/>
      <c r="C117" s="98"/>
      <c r="D117" s="98"/>
      <c r="E117" s="100"/>
      <c r="F117" s="101"/>
      <c r="G117" s="102"/>
      <c r="H117" s="100"/>
      <c r="I117" s="52"/>
    </row>
    <row r="118">
      <c r="B118" s="52"/>
      <c r="C118" s="93"/>
      <c r="D118" s="93"/>
      <c r="E118" s="95"/>
      <c r="F118" s="96"/>
      <c r="G118" s="97"/>
      <c r="H118" s="95"/>
      <c r="I118" s="52"/>
    </row>
    <row r="119">
      <c r="B119" s="52"/>
      <c r="C119" s="98"/>
      <c r="D119" s="98"/>
      <c r="E119" s="100"/>
      <c r="F119" s="101"/>
      <c r="G119" s="102"/>
      <c r="H119" s="100"/>
      <c r="I119" s="52"/>
    </row>
    <row r="120">
      <c r="B120" s="52"/>
      <c r="C120" s="93"/>
      <c r="D120" s="93"/>
      <c r="E120" s="95"/>
      <c r="F120" s="96"/>
      <c r="G120" s="97"/>
      <c r="H120" s="95"/>
      <c r="I120" s="52"/>
    </row>
    <row r="121">
      <c r="B121" s="52"/>
      <c r="C121" s="98"/>
      <c r="D121" s="98"/>
      <c r="E121" s="100"/>
      <c r="F121" s="101"/>
      <c r="G121" s="102"/>
      <c r="H121" s="100"/>
      <c r="I121" s="52"/>
    </row>
    <row r="122">
      <c r="B122" s="52"/>
      <c r="C122" s="93"/>
      <c r="D122" s="93"/>
      <c r="E122" s="95"/>
      <c r="F122" s="96"/>
      <c r="G122" s="97"/>
      <c r="H122" s="95"/>
      <c r="I122" s="52"/>
    </row>
    <row r="123">
      <c r="B123" s="52"/>
      <c r="C123" s="98"/>
      <c r="D123" s="98"/>
      <c r="E123" s="100"/>
      <c r="F123" s="101"/>
      <c r="G123" s="102"/>
      <c r="H123" s="100"/>
      <c r="I123" s="52"/>
    </row>
    <row r="124">
      <c r="B124" s="52"/>
      <c r="C124" s="93"/>
      <c r="D124" s="93"/>
      <c r="E124" s="95"/>
      <c r="F124" s="96"/>
      <c r="G124" s="97"/>
      <c r="H124" s="95"/>
      <c r="I124" s="52"/>
    </row>
    <row r="125">
      <c r="B125" s="52"/>
      <c r="C125" s="98"/>
      <c r="D125" s="98"/>
      <c r="E125" s="100"/>
      <c r="F125" s="101"/>
      <c r="G125" s="102"/>
      <c r="H125" s="100"/>
      <c r="I125" s="52"/>
    </row>
    <row r="126">
      <c r="B126" s="52"/>
      <c r="C126" s="93"/>
      <c r="D126" s="93"/>
      <c r="E126" s="95"/>
      <c r="F126" s="96"/>
      <c r="G126" s="97"/>
      <c r="H126" s="95"/>
      <c r="I126" s="52"/>
    </row>
    <row r="127">
      <c r="B127" s="52"/>
      <c r="C127" s="98"/>
      <c r="D127" s="98"/>
      <c r="E127" s="100"/>
      <c r="F127" s="101"/>
      <c r="G127" s="102"/>
      <c r="H127" s="100"/>
      <c r="I127" s="52"/>
    </row>
    <row r="128">
      <c r="B128" s="52"/>
      <c r="C128" s="93"/>
      <c r="D128" s="93"/>
      <c r="E128" s="95"/>
      <c r="F128" s="96"/>
      <c r="G128" s="97"/>
      <c r="H128" s="95"/>
      <c r="I128" s="52"/>
    </row>
    <row r="129">
      <c r="B129" s="52"/>
      <c r="C129" s="98"/>
      <c r="D129" s="98"/>
      <c r="E129" s="100"/>
      <c r="F129" s="101"/>
      <c r="G129" s="102"/>
      <c r="H129" s="100"/>
      <c r="I129" s="52"/>
    </row>
    <row r="130">
      <c r="B130" s="52"/>
      <c r="C130" s="93"/>
      <c r="D130" s="93"/>
      <c r="E130" s="95"/>
      <c r="F130" s="96"/>
      <c r="G130" s="97"/>
      <c r="H130" s="95"/>
      <c r="I130" s="52"/>
    </row>
    <row r="131">
      <c r="B131" s="52"/>
      <c r="C131" s="98"/>
      <c r="D131" s="98"/>
      <c r="E131" s="100"/>
      <c r="F131" s="101"/>
      <c r="G131" s="102"/>
      <c r="H131" s="100"/>
      <c r="I131" s="52"/>
    </row>
    <row r="132">
      <c r="B132" s="52"/>
      <c r="C132" s="93"/>
      <c r="D132" s="93"/>
      <c r="E132" s="95"/>
      <c r="F132" s="96"/>
      <c r="G132" s="97"/>
      <c r="H132" s="95"/>
      <c r="I132" s="52"/>
    </row>
    <row r="133">
      <c r="B133" s="52"/>
      <c r="C133" s="98"/>
      <c r="D133" s="98"/>
      <c r="E133" s="100"/>
      <c r="F133" s="101"/>
      <c r="G133" s="102"/>
      <c r="H133" s="100"/>
      <c r="I133" s="52"/>
    </row>
    <row r="134">
      <c r="B134" s="52"/>
      <c r="C134" s="93"/>
      <c r="D134" s="93"/>
      <c r="E134" s="95"/>
      <c r="F134" s="96"/>
      <c r="G134" s="97"/>
      <c r="H134" s="95"/>
      <c r="I134" s="52"/>
    </row>
    <row r="135">
      <c r="B135" s="52"/>
      <c r="C135" s="98"/>
      <c r="D135" s="98"/>
      <c r="E135" s="100"/>
      <c r="F135" s="101"/>
      <c r="G135" s="102"/>
      <c r="H135" s="100"/>
      <c r="I135" s="52"/>
    </row>
    <row r="136">
      <c r="B136" s="52"/>
      <c r="C136" s="93"/>
      <c r="D136" s="93"/>
      <c r="E136" s="95"/>
      <c r="F136" s="96"/>
      <c r="G136" s="97"/>
      <c r="H136" s="95"/>
      <c r="I136" s="52"/>
    </row>
    <row r="137">
      <c r="B137" s="52"/>
      <c r="C137" s="98"/>
      <c r="D137" s="98"/>
      <c r="E137" s="100"/>
      <c r="F137" s="101"/>
      <c r="G137" s="102"/>
      <c r="H137" s="100"/>
      <c r="I137" s="52"/>
    </row>
    <row r="138">
      <c r="B138" s="52"/>
      <c r="C138" s="93"/>
      <c r="D138" s="93"/>
      <c r="E138" s="95"/>
      <c r="F138" s="96"/>
      <c r="G138" s="97"/>
      <c r="H138" s="95"/>
      <c r="I138" s="52"/>
    </row>
    <row r="139">
      <c r="B139" s="52"/>
      <c r="C139" s="98"/>
      <c r="D139" s="98"/>
      <c r="E139" s="100"/>
      <c r="F139" s="101"/>
      <c r="G139" s="102"/>
      <c r="H139" s="100"/>
      <c r="I139" s="52"/>
    </row>
    <row r="140">
      <c r="B140" s="52"/>
      <c r="C140" s="93"/>
      <c r="D140" s="93"/>
      <c r="E140" s="95"/>
      <c r="F140" s="96"/>
      <c r="G140" s="97"/>
      <c r="H140" s="95"/>
      <c r="I140" s="52"/>
    </row>
    <row r="141">
      <c r="B141" s="52"/>
      <c r="C141" s="98"/>
      <c r="D141" s="98"/>
      <c r="E141" s="100"/>
      <c r="F141" s="101"/>
      <c r="G141" s="102"/>
      <c r="H141" s="100"/>
      <c r="I141" s="52"/>
    </row>
    <row r="142">
      <c r="B142" s="52"/>
      <c r="C142" s="93"/>
      <c r="D142" s="93"/>
      <c r="E142" s="95"/>
      <c r="F142" s="96"/>
      <c r="G142" s="97"/>
      <c r="H142" s="95"/>
      <c r="I142" s="52"/>
    </row>
    <row r="143">
      <c r="B143" s="52"/>
      <c r="C143" s="98"/>
      <c r="D143" s="98"/>
      <c r="E143" s="100"/>
      <c r="F143" s="101"/>
      <c r="G143" s="102"/>
      <c r="H143" s="100"/>
      <c r="I143" s="52"/>
    </row>
    <row r="144">
      <c r="B144" s="52"/>
      <c r="C144" s="93"/>
      <c r="D144" s="93"/>
      <c r="E144" s="95"/>
      <c r="F144" s="96"/>
      <c r="G144" s="97"/>
      <c r="H144" s="95"/>
      <c r="I144" s="52"/>
    </row>
    <row r="145">
      <c r="B145" s="52"/>
      <c r="C145" s="98"/>
      <c r="D145" s="98"/>
      <c r="E145" s="100"/>
      <c r="F145" s="101"/>
      <c r="G145" s="102"/>
      <c r="H145" s="100"/>
      <c r="I145" s="52"/>
    </row>
    <row r="146">
      <c r="B146" s="52"/>
      <c r="C146" s="93"/>
      <c r="D146" s="93"/>
      <c r="E146" s="95"/>
      <c r="F146" s="96"/>
      <c r="G146" s="97"/>
      <c r="H146" s="95"/>
      <c r="I146" s="52"/>
    </row>
    <row r="147">
      <c r="B147" s="52"/>
      <c r="C147" s="98"/>
      <c r="D147" s="98"/>
      <c r="E147" s="100"/>
      <c r="F147" s="101"/>
      <c r="G147" s="102"/>
      <c r="H147" s="100"/>
      <c r="I147" s="52"/>
    </row>
    <row r="148">
      <c r="B148" s="52"/>
      <c r="C148" s="93"/>
      <c r="D148" s="93"/>
      <c r="E148" s="95"/>
      <c r="F148" s="96"/>
      <c r="G148" s="97"/>
      <c r="H148" s="95"/>
      <c r="I148" s="52"/>
    </row>
    <row r="149">
      <c r="B149" s="52"/>
      <c r="C149" s="103"/>
      <c r="D149" s="103"/>
      <c r="E149" s="104"/>
      <c r="F149" s="105"/>
      <c r="G149" s="106"/>
      <c r="H149" s="104"/>
      <c r="I149" s="52"/>
    </row>
    <row r="150">
      <c r="B150" s="52"/>
      <c r="C150" s="52"/>
      <c r="D150" s="52"/>
      <c r="E150" s="52"/>
      <c r="F150" s="52"/>
      <c r="G150" s="74"/>
      <c r="H150" s="52"/>
      <c r="I150" s="52"/>
    </row>
    <row r="151">
      <c r="G151" s="70"/>
      <c r="I151" s="38"/>
    </row>
  </sheetData>
  <autoFilter ref="$C$17:$H$149"/>
  <mergeCells count="10">
    <mergeCell ref="F7:G8"/>
    <mergeCell ref="D9:G9"/>
    <mergeCell ref="M2:R2"/>
    <mergeCell ref="F10:G11"/>
    <mergeCell ref="D10:E11"/>
    <mergeCell ref="F13:G14"/>
    <mergeCell ref="D13:E14"/>
    <mergeCell ref="D7:E8"/>
    <mergeCell ref="D5:G5"/>
    <mergeCell ref="C16:H16"/>
  </mergeCells>
  <conditionalFormatting sqref="G17:H17">
    <cfRule type="cellIs" dxfId="0" priority="1" operator="equal">
      <formula>"T"</formula>
    </cfRule>
  </conditionalFormatting>
  <conditionalFormatting sqref="G17:H17">
    <cfRule type="cellIs" dxfId="1" priority="2" operator="equal">
      <formula>"F"</formula>
    </cfRule>
  </conditionalFormatting>
  <conditionalFormatting sqref="F17:F149">
    <cfRule type="colorScale" priority="3">
      <colorScale>
        <cfvo type="min"/>
        <cfvo type="max"/>
        <color rgb="FF57BB8A"/>
        <color rgb="FFFFFFFF"/>
      </colorScale>
    </cfRule>
  </conditionalFormatting>
  <dataValidations>
    <dataValidation type="date" allowBlank="1" showDropDown="1" showInputMessage="1" showErrorMessage="1" prompt="Enter a date between 1/1/2015 and 08/05/2019" sqref="F10">
      <formula1>42005.0</formula1>
      <formula2>43682.0</formula2>
    </dataValidation>
    <dataValidation type="date" allowBlank="1" showDropDown="1" showInputMessage="1" showErrorMessage="1" prompt="Enter a date between 1/1/2015 and 8/5/2019" sqref="F7">
      <formula1>42005.0</formula1>
      <formula2>43682.0</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4.43"/>
    <col customWidth="1" min="2" max="2" width="13.57"/>
    <col customWidth="1" min="3" max="3" width="34.71"/>
    <col customWidth="1" min="4" max="4" width="55.43"/>
    <col customWidth="1" min="5" max="5" width="17.29"/>
    <col customWidth="1" min="6" max="6" width="9.57"/>
    <col customWidth="1" min="7" max="7" width="8.0"/>
    <col customWidth="1" min="8" max="8" width="6.0"/>
    <col customWidth="1" hidden="1" min="9" max="9" width="9.71"/>
    <col customWidth="1" hidden="1" min="10" max="10" width="17.29"/>
    <col customWidth="1" hidden="1" min="11" max="11" width="69.86"/>
    <col customWidth="1" hidden="1" min="12" max="12" width="52.14"/>
    <col customWidth="1" min="13" max="14" width="18.29"/>
  </cols>
  <sheetData>
    <row r="1">
      <c r="A1" s="1"/>
      <c r="B1" s="3"/>
      <c r="C1" s="5"/>
      <c r="D1" s="7"/>
      <c r="E1" s="9"/>
      <c r="F1" s="11"/>
      <c r="G1" s="13"/>
      <c r="H1" s="11"/>
      <c r="I1" s="11"/>
      <c r="J1" s="11"/>
      <c r="K1" s="11"/>
      <c r="L1" s="13"/>
      <c r="M1" s="11"/>
      <c r="N1" s="11"/>
    </row>
    <row r="2">
      <c r="A2" s="15" t="s">
        <v>26</v>
      </c>
      <c r="B2" s="16" t="s">
        <v>27</v>
      </c>
      <c r="C2" s="17" t="s">
        <v>28</v>
      </c>
      <c r="D2" s="15" t="s">
        <v>29</v>
      </c>
      <c r="E2" s="18" t="s">
        <v>30</v>
      </c>
      <c r="F2" s="18" t="s">
        <v>31</v>
      </c>
      <c r="G2" s="20" t="s">
        <v>32</v>
      </c>
      <c r="H2" s="18" t="s">
        <v>33</v>
      </c>
      <c r="I2" s="18" t="s">
        <v>34</v>
      </c>
      <c r="J2" s="18" t="s">
        <v>35</v>
      </c>
      <c r="K2" s="22" t="s">
        <v>36</v>
      </c>
      <c r="L2" s="20" t="s">
        <v>38</v>
      </c>
      <c r="M2" s="18"/>
      <c r="N2" s="18"/>
    </row>
    <row r="3">
      <c r="A3" s="23">
        <v>-1.0</v>
      </c>
      <c r="B3" s="25">
        <v>42006.0</v>
      </c>
      <c r="C3" s="27" t="s">
        <v>43</v>
      </c>
      <c r="D3" s="23"/>
      <c r="E3" s="33" t="str">
        <f t="shared" ref="E3:E6" si="1">IF(D3=$D$5,"N/A"," ")</f>
        <v> </v>
      </c>
      <c r="F3" s="34"/>
      <c r="G3" s="35"/>
      <c r="H3" s="34" t="s">
        <v>54</v>
      </c>
      <c r="I3" s="34"/>
      <c r="J3" s="34"/>
      <c r="K3" s="34" t="str">
        <f t="shared" ref="K3:K102" si="2">CONCATENATE($A3," ",$B3," ",$C3," ",$D3," ",$J3)</f>
        <v>-1 42006 Genesis block I  </v>
      </c>
      <c r="L3" s="37" t="str">
        <f t="shared" ref="L3:L102" si="3">computeSHA256(K3)</f>
        <v>l5qO0wlAtRvP/HIOu8zpKKaGyYzvM9Ezlth5+OuhrKM=</v>
      </c>
      <c r="M3" s="38"/>
      <c r="N3" s="38"/>
    </row>
    <row r="4">
      <c r="A4" s="23">
        <v>0.0</v>
      </c>
      <c r="B4" s="25">
        <v>42007.0</v>
      </c>
      <c r="C4" s="27" t="s">
        <v>77</v>
      </c>
      <c r="D4" s="23"/>
      <c r="E4" s="33" t="str">
        <f t="shared" si="1"/>
        <v> </v>
      </c>
      <c r="F4" s="39"/>
      <c r="G4" s="35"/>
      <c r="H4" s="34" t="str">
        <f t="shared" ref="H4:H102" si="4">IF(J4=L3,"T","F")</f>
        <v>T</v>
      </c>
      <c r="I4" s="34"/>
      <c r="J4" s="34" t="str">
        <f t="shared" ref="J4:J102" si="5">$L3</f>
        <v>l5qO0wlAtRvP/HIOu8zpKKaGyYzvM9Ezlth5+OuhrKM=</v>
      </c>
      <c r="K4" s="34" t="str">
        <f t="shared" si="2"/>
        <v>0 42007 Genesis block II  l5qO0wlAtRvP/HIOu8zpKKaGyYzvM9Ezlth5+OuhrKM=</v>
      </c>
      <c r="L4" s="37" t="str">
        <f t="shared" si="3"/>
        <v>Ocx4fe9CwULyluax10l2XXm3oNtriOsltyxScEtpXOs=</v>
      </c>
      <c r="M4" s="38"/>
      <c r="N4" s="40"/>
    </row>
    <row r="5">
      <c r="A5" s="23">
        <v>1.0</v>
      </c>
      <c r="B5" s="25">
        <v>42041.0</v>
      </c>
      <c r="C5" s="27" t="s">
        <v>44</v>
      </c>
      <c r="D5" s="23" t="s">
        <v>118</v>
      </c>
      <c r="E5" s="33" t="str">
        <f t="shared" si="1"/>
        <v>N/A</v>
      </c>
      <c r="F5" s="34" t="s">
        <v>126</v>
      </c>
      <c r="G5" s="35" t="str">
        <f t="shared" ref="G5:G102" si="6">month(B5)&amp;"/"&amp;year(B5)</f>
        <v>2/2015</v>
      </c>
      <c r="H5" s="34" t="str">
        <f t="shared" si="4"/>
        <v>T</v>
      </c>
      <c r="I5" s="34"/>
      <c r="J5" s="34" t="str">
        <f t="shared" si="5"/>
        <v>Ocx4fe9CwULyluax10l2XXm3oNtriOsltyxScEtpXOs=</v>
      </c>
      <c r="K5" s="34" t="str">
        <f t="shared" si="2"/>
        <v>1 42041 自修室助理 
Adecco Personnel Limited
$34 / Hrs
0900 - 1800
 沒有回應 -- No Respond Ocx4fe9CwULyluax10l2XXm3oNtriOsltyxScEtpXOs=</v>
      </c>
      <c r="L5" s="37" t="str">
        <f t="shared" si="3"/>
        <v>uHVYMR9bRO7rZtWFgpAzfFP2DF5aYvuZMvzMlaJJhmo=</v>
      </c>
      <c r="M5" s="38"/>
      <c r="N5" s="41"/>
    </row>
    <row r="6">
      <c r="A6" s="23">
        <v>2.0</v>
      </c>
      <c r="B6" s="41">
        <v>42148.0</v>
      </c>
      <c r="C6" s="27" t="s">
        <v>42</v>
      </c>
      <c r="D6" s="23" t="s">
        <v>118</v>
      </c>
      <c r="E6" s="33" t="str">
        <f t="shared" si="1"/>
        <v>N/A</v>
      </c>
      <c r="F6" s="34" t="s">
        <v>152</v>
      </c>
      <c r="G6" s="35" t="str">
        <f t="shared" si="6"/>
        <v>5/2015</v>
      </c>
      <c r="H6" s="34" t="str">
        <f t="shared" si="4"/>
        <v>T</v>
      </c>
      <c r="I6" s="34"/>
      <c r="J6" s="34" t="str">
        <f t="shared" si="5"/>
        <v>uHVYMR9bRO7rZtWFgpAzfFP2DF5aYvuZMvzMlaJJhmo=</v>
      </c>
      <c r="K6" s="34" t="str">
        <f t="shared" si="2"/>
        <v>2 42148 店務助理
中華書局  暑期工
$32/HRs
0900-2100
 沒有回應 -- No Respond uHVYMR9bRO7rZtWFgpAzfFP2DF5aYvuZMvzMlaJJhmo=</v>
      </c>
      <c r="L6" s="37" t="str">
        <f t="shared" si="3"/>
        <v>kUiVw5d1WpErYif4RXEcdhD3q0DW8T7UY7cQeIrUvc4=</v>
      </c>
      <c r="M6" s="38"/>
      <c r="N6" s="38"/>
    </row>
    <row r="7">
      <c r="A7" s="23">
        <v>3.0</v>
      </c>
      <c r="B7" s="43">
        <v>42505.0</v>
      </c>
      <c r="C7" s="27" t="s">
        <v>45</v>
      </c>
      <c r="D7" s="23" t="s">
        <v>118</v>
      </c>
      <c r="E7" s="44" t="s">
        <v>178</v>
      </c>
      <c r="F7" s="45" t="s">
        <v>126</v>
      </c>
      <c r="G7" s="35" t="str">
        <f t="shared" si="6"/>
        <v>5/2016</v>
      </c>
      <c r="H7" s="34" t="str">
        <f t="shared" si="4"/>
        <v>T</v>
      </c>
      <c r="I7" s="34"/>
      <c r="J7" s="34" t="str">
        <f t="shared" si="5"/>
        <v>kUiVw5d1WpErYif4RXEcdhD3q0DW8T7UY7cQeIrUvc4=</v>
      </c>
      <c r="K7" s="34" t="str">
        <f t="shared" si="2"/>
        <v>3 42505 動漫節工作人員
Cloud Personnal Limited
$90 / Hour Offer
Nego Time
 沒有回應 -- No Respond kUiVw5d1WpErYif4RXEcdhD3q0DW8T7UY7cQeIrUvc4=</v>
      </c>
      <c r="L7" s="37" t="str">
        <f t="shared" si="3"/>
        <v>N2erfT9uKhVGNMhW2PlLQ0GmP28wCODFblsGE22Nb7o=</v>
      </c>
      <c r="M7" s="38"/>
      <c r="N7" s="38"/>
    </row>
    <row r="8">
      <c r="A8" s="23">
        <v>4.0</v>
      </c>
      <c r="B8" s="43">
        <v>42505.0</v>
      </c>
      <c r="C8" s="27" t="s">
        <v>48</v>
      </c>
      <c r="D8" s="23" t="s">
        <v>118</v>
      </c>
      <c r="E8" s="44" t="s">
        <v>178</v>
      </c>
      <c r="F8" s="45" t="s">
        <v>179</v>
      </c>
      <c r="G8" s="35" t="str">
        <f t="shared" si="6"/>
        <v>5/2016</v>
      </c>
      <c r="H8" s="34" t="str">
        <f t="shared" si="4"/>
        <v>T</v>
      </c>
      <c r="I8" s="34"/>
      <c r="J8" s="34" t="str">
        <f t="shared" si="5"/>
        <v>N2erfT9uKhVGNMhW2PlLQ0GmP28wCODFblsGE22Nb7o=</v>
      </c>
      <c r="K8" s="34" t="str">
        <f t="shared" si="2"/>
        <v>4 42505 菁陽孩子教育有限公司
Tutor (兼職)
$90 / Hours (Offer)
3 - 7 pm
 沒有回應 -- No Respond N2erfT9uKhVGNMhW2PlLQ0GmP28wCODFblsGE22Nb7o=</v>
      </c>
      <c r="L8" s="37" t="str">
        <f t="shared" si="3"/>
        <v>IAKgGw7u9zhJMoTNcQLJC6anpd8HoPsvwsx1raXQiK0=</v>
      </c>
      <c r="M8" s="38"/>
      <c r="N8" s="38"/>
    </row>
    <row r="9">
      <c r="A9" s="23">
        <v>5.0</v>
      </c>
      <c r="B9" s="43">
        <v>42509.0</v>
      </c>
      <c r="C9" s="27" t="s">
        <v>47</v>
      </c>
      <c r="D9" s="23" t="s">
        <v>118</v>
      </c>
      <c r="E9" s="44" t="s">
        <v>178</v>
      </c>
      <c r="F9" s="45" t="s">
        <v>182</v>
      </c>
      <c r="G9" s="35" t="str">
        <f t="shared" si="6"/>
        <v>5/2016</v>
      </c>
      <c r="H9" s="34" t="str">
        <f t="shared" si="4"/>
        <v>T</v>
      </c>
      <c r="I9" s="34"/>
      <c r="J9" s="34" t="str">
        <f t="shared" si="5"/>
        <v>IAKgGw7u9zhJMoTNcQLJC6anpd8HoPsvwsx1raXQiK0=</v>
      </c>
      <c r="K9" s="34" t="str">
        <f t="shared" si="2"/>
        <v>5 42509 香港教育專業人員協會 HKPTU
中心助理
$55 / Hr Offer
0900 - 1800
 沒有回應 -- No Respond IAKgGw7u9zhJMoTNcQLJC6anpd8HoPsvwsx1raXQiK0=</v>
      </c>
      <c r="L9" s="37" t="str">
        <f t="shared" si="3"/>
        <v>BtXcBGE4B2qNBAxB2FOCnJ74BfLS34Fe5k7C+H5fFbY=</v>
      </c>
      <c r="M9" s="38"/>
      <c r="N9" s="38"/>
    </row>
    <row r="10">
      <c r="A10" s="23">
        <v>6.0</v>
      </c>
      <c r="B10" s="43">
        <v>42511.0</v>
      </c>
      <c r="C10" s="27" t="s">
        <v>49</v>
      </c>
      <c r="D10" s="23" t="s">
        <v>186</v>
      </c>
      <c r="E10" s="44" t="s">
        <v>178</v>
      </c>
      <c r="F10" s="45" t="s">
        <v>187</v>
      </c>
      <c r="G10" s="35" t="str">
        <f t="shared" si="6"/>
        <v>5/2016</v>
      </c>
      <c r="H10" s="34" t="str">
        <f t="shared" si="4"/>
        <v>T</v>
      </c>
      <c r="I10" s="34"/>
      <c r="J10" s="34" t="str">
        <f t="shared" si="5"/>
        <v>BtXcBGE4B2qNBAxB2FOCnJ74BfLS34Fe5k7C+H5fFbY=</v>
      </c>
      <c r="K10" s="34" t="str">
        <f t="shared" si="2"/>
        <v>6 42511 人流統計員
Cido Research
$65 / Hours
Unknow working hours
 有出席面試機會 -- Interview Attended BtXcBGE4B2qNBAxB2FOCnJ74BfLS34Fe5k7C+H5fFbY=</v>
      </c>
      <c r="L10" s="37" t="str">
        <f t="shared" si="3"/>
        <v>EQ0egzQV6qV6AvomFSJgbQ/fWd7QN1O5psF27EB9qDg=</v>
      </c>
      <c r="M10" s="38"/>
      <c r="N10" s="38"/>
    </row>
    <row r="11">
      <c r="A11" s="23">
        <v>7.0</v>
      </c>
      <c r="B11" s="43">
        <v>42511.0</v>
      </c>
      <c r="C11" s="27" t="s">
        <v>51</v>
      </c>
      <c r="D11" s="23" t="s">
        <v>188</v>
      </c>
      <c r="E11" s="44" t="s">
        <v>178</v>
      </c>
      <c r="F11" s="45" t="s">
        <v>182</v>
      </c>
      <c r="G11" s="35" t="str">
        <f t="shared" si="6"/>
        <v>5/2016</v>
      </c>
      <c r="H11" s="34" t="str">
        <f t="shared" si="4"/>
        <v>T</v>
      </c>
      <c r="I11" s="34"/>
      <c r="J11" s="34" t="str">
        <f t="shared" si="5"/>
        <v>EQ0egzQV6qV6AvomFSJgbQ/fWd7QN1O5psF27EB9qDg=</v>
      </c>
      <c r="K11" s="34" t="str">
        <f t="shared" si="2"/>
        <v>7 42511 Clerk
新界社團聯會
$50 / Hours
0900 - 1800
 大材小用 -- Overqualified EQ0egzQV6qV6AvomFSJgbQ/fWd7QN1O5psF27EB9qDg=</v>
      </c>
      <c r="L11" s="37" t="str">
        <f t="shared" si="3"/>
        <v>SJPNeRzjqSFs0U67SqtNssQ1veJ5pEzA+Co799DyYOQ=</v>
      </c>
      <c r="M11" s="38"/>
      <c r="N11" s="38"/>
    </row>
    <row r="12">
      <c r="A12" s="23">
        <v>8.0</v>
      </c>
      <c r="B12" s="41">
        <v>42535.0</v>
      </c>
      <c r="C12" s="27" t="s">
        <v>40</v>
      </c>
      <c r="D12" s="23" t="s">
        <v>189</v>
      </c>
      <c r="E12" s="33" t="s">
        <v>190</v>
      </c>
      <c r="F12" s="34" t="s">
        <v>179</v>
      </c>
      <c r="G12" s="35" t="str">
        <f t="shared" si="6"/>
        <v>6/2016</v>
      </c>
      <c r="H12" s="34" t="str">
        <f t="shared" si="4"/>
        <v>T</v>
      </c>
      <c r="I12" s="34"/>
      <c r="J12" s="34" t="str">
        <f t="shared" si="5"/>
        <v>SJPNeRzjqSFs0U67SqtNssQ1veJ5pEzA+Co799DyYOQ=</v>
      </c>
      <c r="K12" s="34" t="str">
        <f t="shared" si="2"/>
        <v>8 42535 暑期功輔導師
星兒教育
$ 265 / HRs
1100 - 1600
 聘用 -- Hired SJPNeRzjqSFs0U67SqtNssQ1veJ5pEzA+Co799DyYOQ=</v>
      </c>
      <c r="L12" s="37" t="str">
        <f t="shared" si="3"/>
        <v>iTLfsy5tuRmvpsvY4GitpL3xKfkfmp7nA6ni2msmgM4=</v>
      </c>
      <c r="M12" s="38"/>
      <c r="N12" s="38"/>
    </row>
    <row r="13">
      <c r="A13" s="23">
        <v>9.0</v>
      </c>
      <c r="B13" s="43">
        <v>42536.0</v>
      </c>
      <c r="C13" s="27" t="s">
        <v>53</v>
      </c>
      <c r="D13" s="23" t="s">
        <v>118</v>
      </c>
      <c r="E13" s="44" t="s">
        <v>178</v>
      </c>
      <c r="F13" s="45" t="s">
        <v>179</v>
      </c>
      <c r="G13" s="35" t="str">
        <f t="shared" si="6"/>
        <v>6/2016</v>
      </c>
      <c r="H13" s="34" t="str">
        <f t="shared" si="4"/>
        <v>T</v>
      </c>
      <c r="I13" s="34"/>
      <c r="J13" s="34" t="str">
        <f t="shared" si="5"/>
        <v>iTLfsy5tuRmvpsvY4GitpL3xKfkfmp7nA6ni2msmgM4=</v>
      </c>
      <c r="K13" s="34" t="str">
        <f t="shared" si="2"/>
        <v>9 42536 Teaching Assistant
Spark21 LTD
$90 / Hr (Offer)
No state working time, TKO 沒有回應 -- No Respond iTLfsy5tuRmvpsvY4GitpL3xKfkfmp7nA6ni2msmgM4=</v>
      </c>
      <c r="L13" s="37" t="str">
        <f t="shared" si="3"/>
        <v>xrjVuMAFG6LAaFP8AiFYhhnp0vW1WLVx5/jYDcLk3W8=</v>
      </c>
      <c r="M13" s="38"/>
      <c r="N13" s="38"/>
    </row>
    <row r="14">
      <c r="A14" s="23">
        <v>10.0</v>
      </c>
      <c r="B14" s="43">
        <v>42889.0</v>
      </c>
      <c r="C14" s="27" t="s">
        <v>55</v>
      </c>
      <c r="D14" s="23" t="s">
        <v>118</v>
      </c>
      <c r="E14" s="44" t="s">
        <v>178</v>
      </c>
      <c r="F14" s="45" t="s">
        <v>179</v>
      </c>
      <c r="G14" s="35" t="str">
        <f t="shared" si="6"/>
        <v>6/2017</v>
      </c>
      <c r="H14" s="34" t="str">
        <f t="shared" si="4"/>
        <v>T</v>
      </c>
      <c r="I14" s="34"/>
      <c r="J14" s="34" t="str">
        <f t="shared" si="5"/>
        <v>xrjVuMAFG6LAaFP8AiFYhhnp0vW1WLVx5/jYDcLk3W8=</v>
      </c>
      <c r="K14" s="34" t="str">
        <f t="shared" si="2"/>
        <v>10 42889 全職補習導師
柏毅教育
$9000 / Month
2 pm - 8pm
 沒有回應 -- No Respond xrjVuMAFG6LAaFP8AiFYhhnp0vW1WLVx5/jYDcLk3W8=</v>
      </c>
      <c r="L14" s="37" t="str">
        <f t="shared" si="3"/>
        <v>hCzKmDs9zjk8I6tZ83AytF6jsZTWLup1Tf+KQKjTZgA=</v>
      </c>
      <c r="M14" s="38"/>
      <c r="N14" s="38"/>
    </row>
    <row r="15">
      <c r="A15" s="23">
        <v>11.0</v>
      </c>
      <c r="B15" s="43">
        <v>42889.0</v>
      </c>
      <c r="C15" s="27" t="s">
        <v>56</v>
      </c>
      <c r="D15" s="23" t="s">
        <v>186</v>
      </c>
      <c r="E15" s="44" t="s">
        <v>178</v>
      </c>
      <c r="F15" s="45" t="s">
        <v>182</v>
      </c>
      <c r="G15" s="35" t="str">
        <f t="shared" si="6"/>
        <v>6/2017</v>
      </c>
      <c r="H15" s="34" t="str">
        <f t="shared" si="4"/>
        <v>T</v>
      </c>
      <c r="I15" s="34"/>
      <c r="J15" s="34" t="str">
        <f t="shared" si="5"/>
        <v>hCzKmDs9zjk8I6tZ83AytF6jsZTWLup1Tf+KQKjTZgA=</v>
      </c>
      <c r="K15" s="34" t="str">
        <f t="shared" si="2"/>
        <v>11 42889 Clerk Officer
港大醫學部 HKU-Medic
$10000 / Month
0900 - 1800
 有出席面試機會 -- Interview Attended hCzKmDs9zjk8I6tZ83AytF6jsZTWLup1Tf+KQKjTZgA=</v>
      </c>
      <c r="L15" s="37" t="str">
        <f t="shared" si="3"/>
        <v>7KOgOaKahfm8tKK3fFv77qo6VCFVcGo5mOaJJrZORlA=</v>
      </c>
      <c r="M15" s="38"/>
      <c r="N15" s="38"/>
    </row>
    <row r="16">
      <c r="A16" s="23">
        <v>12.0</v>
      </c>
      <c r="B16" s="43">
        <v>42889.0</v>
      </c>
      <c r="C16" s="27" t="s">
        <v>58</v>
      </c>
      <c r="D16" s="23" t="s">
        <v>186</v>
      </c>
      <c r="E16" s="44" t="s">
        <v>191</v>
      </c>
      <c r="F16" s="45" t="s">
        <v>182</v>
      </c>
      <c r="G16" s="35" t="str">
        <f t="shared" si="6"/>
        <v>6/2017</v>
      </c>
      <c r="H16" s="34" t="str">
        <f t="shared" si="4"/>
        <v>T</v>
      </c>
      <c r="I16" s="34"/>
      <c r="J16" s="34" t="str">
        <f t="shared" si="5"/>
        <v>7KOgOaKahfm8tKK3fFv77qo6VCFVcGo5mOaJJrZORlA=</v>
      </c>
      <c r="K16" s="34" t="str">
        <f t="shared" si="2"/>
        <v>12 42889 Library Service Assistant
香港大學圖書館 HKU - Library
$10000
0900 - 1800
 有出席面試機會 -- Interview Attended 7KOgOaKahfm8tKK3fFv77qo6VCFVcGo5mOaJJrZORlA=</v>
      </c>
      <c r="L16" s="37" t="str">
        <f t="shared" si="3"/>
        <v>TiGMhlA1f9enYSmSfTN1jRpympgxu5GhBPE7DRGLgaI=</v>
      </c>
      <c r="M16" s="38"/>
      <c r="N16" s="38"/>
    </row>
    <row r="17">
      <c r="A17" s="23">
        <v>13.0</v>
      </c>
      <c r="B17" s="25">
        <v>42895.0</v>
      </c>
      <c r="C17" s="27" t="s">
        <v>37</v>
      </c>
      <c r="D17" s="23" t="s">
        <v>188</v>
      </c>
      <c r="E17" s="33" t="s">
        <v>192</v>
      </c>
      <c r="F17" s="34" t="s">
        <v>182</v>
      </c>
      <c r="G17" s="35" t="str">
        <f t="shared" si="6"/>
        <v>6/2017</v>
      </c>
      <c r="H17" s="34" t="str">
        <f t="shared" si="4"/>
        <v>T</v>
      </c>
      <c r="I17" s="34"/>
      <c r="J17" s="34" t="str">
        <f t="shared" si="5"/>
        <v>TiGMhlA1f9enYSmSfTN1jRpympgxu5GhBPE7DRGLgaI=</v>
      </c>
      <c r="K17" s="34" t="str">
        <f t="shared" si="2"/>
        <v>13 42895 文員
將軍澳官立中學
$10950 / Month
0830 - 1800
 大材小用 -- Overqualified TiGMhlA1f9enYSmSfTN1jRpympgxu5GhBPE7DRGLgaI=</v>
      </c>
      <c r="L17" s="38" t="str">
        <f t="shared" si="3"/>
        <v>7sgxKXGes4PxWCUJAEYXtPAxxVKOdmxkAlvgmoBtHUI=</v>
      </c>
    </row>
    <row r="18">
      <c r="A18" s="23">
        <v>14.0</v>
      </c>
      <c r="B18" s="40">
        <v>42900.0</v>
      </c>
      <c r="C18" s="27" t="s">
        <v>24</v>
      </c>
      <c r="D18" s="23" t="s">
        <v>188</v>
      </c>
      <c r="E18" s="33" t="s">
        <v>193</v>
      </c>
      <c r="F18" s="34" t="s">
        <v>194</v>
      </c>
      <c r="G18" s="35" t="str">
        <f t="shared" si="6"/>
        <v>6/2017</v>
      </c>
      <c r="H18" s="34" t="str">
        <f t="shared" si="4"/>
        <v>T</v>
      </c>
      <c r="I18" s="34"/>
      <c r="J18" s="34" t="str">
        <f t="shared" si="5"/>
        <v>7sgxKXGes4PxWCUJAEYXtPAxxVKOdmxkAlvgmoBtHUI=</v>
      </c>
      <c r="K18" s="34" t="str">
        <f t="shared" si="2"/>
        <v>14 42900 Game Story Designer
Mostcore Limited 最核心
$8500 / Month
0900 - 1800
 大材小用 -- Overqualified 7sgxKXGes4PxWCUJAEYXtPAxxVKOdmxkAlvgmoBtHUI=</v>
      </c>
      <c r="L18" s="37" t="str">
        <f t="shared" si="3"/>
        <v>9i/XzlCCWminMwoG0w4EXFR5RiAnPLBKtKuQOmZTYg4=</v>
      </c>
      <c r="M18" s="38"/>
      <c r="N18" s="38"/>
    </row>
    <row r="19">
      <c r="A19" s="23">
        <v>15.0</v>
      </c>
      <c r="B19" s="43">
        <v>42900.0</v>
      </c>
      <c r="C19" s="27" t="s">
        <v>60</v>
      </c>
      <c r="D19" s="23" t="s">
        <v>186</v>
      </c>
      <c r="E19" s="44" t="s">
        <v>195</v>
      </c>
      <c r="F19" s="45" t="s">
        <v>152</v>
      </c>
      <c r="G19" s="35" t="str">
        <f t="shared" si="6"/>
        <v>6/2017</v>
      </c>
      <c r="H19" s="34" t="str">
        <f t="shared" si="4"/>
        <v>T</v>
      </c>
      <c r="I19" s="34"/>
      <c r="J19" s="34" t="str">
        <f t="shared" si="5"/>
        <v>9i/XzlCCWminMwoG0w4EXFR5RiAnPLBKtKuQOmZTYg4=</v>
      </c>
      <c r="K19" s="34" t="str">
        <f t="shared" si="2"/>
        <v>15 42900 Shopkeeper
漢榮書局
$45 / Hours
1100 - 1700
 有出席面試機會 -- Interview Attended 9i/XzlCCWminMwoG0w4EXFR5RiAnPLBKtKuQOmZTYg4=</v>
      </c>
      <c r="L19" s="37" t="str">
        <f t="shared" si="3"/>
        <v>yoyoU3uwjLxdiqQkzEQZXOyRYLSPNgJPvgFwEugccrg=</v>
      </c>
      <c r="M19" s="38"/>
      <c r="N19" s="38"/>
    </row>
    <row r="20">
      <c r="A20" s="23">
        <v>16.0</v>
      </c>
      <c r="B20" s="40">
        <v>42903.0</v>
      </c>
      <c r="C20" s="27" t="s">
        <v>21</v>
      </c>
      <c r="D20" s="23" t="s">
        <v>118</v>
      </c>
      <c r="E20" s="44" t="s">
        <v>178</v>
      </c>
      <c r="F20" s="34" t="s">
        <v>194</v>
      </c>
      <c r="G20" s="35" t="str">
        <f t="shared" si="6"/>
        <v>6/2017</v>
      </c>
      <c r="H20" s="34" t="str">
        <f t="shared" si="4"/>
        <v>T</v>
      </c>
      <c r="I20" s="34"/>
      <c r="J20" s="34" t="str">
        <f t="shared" si="5"/>
        <v>yoyoU3uwjLxdiqQkzEQZXOyRYLSPNgJPvgFwEugccrg=</v>
      </c>
      <c r="K20" s="34" t="str">
        <f t="shared" si="2"/>
        <v>16 42903 Game and Technology Programmer (Developer)
Mostcore Limited 最核心
$ 14000 / Month
0900 - 1800
 沒有回應 -- No Respond yoyoU3uwjLxdiqQkzEQZXOyRYLSPNgJPvgFwEugccrg=</v>
      </c>
      <c r="L20" s="37" t="str">
        <f t="shared" si="3"/>
        <v>XGmLN7kVzy6/jcXCkLCCnr9qVA8/01gcBH1tAcW/Xa0=</v>
      </c>
      <c r="M20" s="38"/>
      <c r="N20" s="38"/>
    </row>
    <row r="21">
      <c r="A21" s="23">
        <v>17.0</v>
      </c>
      <c r="B21" s="43">
        <v>42995.0</v>
      </c>
      <c r="C21" s="27" t="s">
        <v>62</v>
      </c>
      <c r="D21" s="23" t="s">
        <v>118</v>
      </c>
      <c r="E21" s="44" t="s">
        <v>178</v>
      </c>
      <c r="F21" s="45" t="s">
        <v>179</v>
      </c>
      <c r="G21" s="35" t="str">
        <f t="shared" si="6"/>
        <v>9/2017</v>
      </c>
      <c r="H21" s="34" t="str">
        <f t="shared" si="4"/>
        <v>T</v>
      </c>
      <c r="I21" s="34"/>
      <c r="J21" s="34" t="str">
        <f t="shared" si="5"/>
        <v>XGmLN7kVzy6/jcXCkLCCnr9qVA8/01gcBH1tAcW/Xa0=</v>
      </c>
      <c r="K21" s="34" t="str">
        <f t="shared" si="2"/>
        <v>17 42995 功輔班導師
青協黃寬洋青年空間
$105 / Hours 
3pm - 5pm
 沒有回應 -- No Respond XGmLN7kVzy6/jcXCkLCCnr9qVA8/01gcBH1tAcW/Xa0=</v>
      </c>
      <c r="L21" s="37" t="str">
        <f t="shared" si="3"/>
        <v>74H/Fb4ZuDXlA9Q4YJBs34dO6amtX7SNi5BOn3NiWXk=</v>
      </c>
      <c r="M21" s="38"/>
      <c r="N21" s="38"/>
    </row>
    <row r="22">
      <c r="A22" s="23">
        <v>18.0</v>
      </c>
      <c r="B22" s="43">
        <v>42997.0</v>
      </c>
      <c r="C22" s="27" t="s">
        <v>63</v>
      </c>
      <c r="D22" s="23" t="s">
        <v>118</v>
      </c>
      <c r="E22" s="44" t="s">
        <v>178</v>
      </c>
      <c r="F22" s="45" t="s">
        <v>179</v>
      </c>
      <c r="G22" s="35" t="str">
        <f t="shared" si="6"/>
        <v>9/2017</v>
      </c>
      <c r="H22" s="34" t="str">
        <f t="shared" si="4"/>
        <v>T</v>
      </c>
      <c r="I22" s="34"/>
      <c r="J22" s="34" t="str">
        <f t="shared" si="5"/>
        <v>74H/Fb4ZuDXlA9Q4YJBs34dO6amtX7SNi5BOn3NiWXk=</v>
      </c>
      <c r="K22" s="34" t="str">
        <f t="shared" si="2"/>
        <v>18 42997 全職補習導師
己思補習學校
$10000 - $12000 / Month
1pm-8:30pm 10am-3pm
 沒有回應 -- No Respond 74H/Fb4ZuDXlA9Q4YJBs34dO6amtX7SNi5BOn3NiWXk=</v>
      </c>
      <c r="L22" s="37" t="str">
        <f t="shared" si="3"/>
        <v>N726kxLo5Oxk4vfWl/zviAxrnjgxlDJV9W8VRvtaS6s=</v>
      </c>
      <c r="M22" s="38"/>
      <c r="N22" s="38"/>
    </row>
    <row r="23">
      <c r="A23" s="23">
        <v>19.0</v>
      </c>
      <c r="B23" s="43">
        <v>43021.0</v>
      </c>
      <c r="C23" s="27" t="s">
        <v>64</v>
      </c>
      <c r="D23" s="23" t="s">
        <v>186</v>
      </c>
      <c r="E23" s="44" t="s">
        <v>65</v>
      </c>
      <c r="F23" s="45" t="s">
        <v>196</v>
      </c>
      <c r="G23" s="35" t="str">
        <f t="shared" si="6"/>
        <v>10/2017</v>
      </c>
      <c r="H23" s="34" t="str">
        <f t="shared" si="4"/>
        <v>T</v>
      </c>
      <c r="I23" s="34"/>
      <c r="J23" s="34" t="str">
        <f t="shared" si="5"/>
        <v>N726kxLo5Oxk4vfWl/zviAxrnjgxlDJV9W8VRvtaS6s=</v>
      </c>
      <c r="K23" s="34" t="str">
        <f t="shared" si="2"/>
        <v>19 43021 臨時助理字幕主任 39265
香港電台--電視及機構業務部字幕及節目宣傳組
$10985 - 14125
0900 - 1800
 有出席面試機會 -- Interview Attended N726kxLo5Oxk4vfWl/zviAxrnjgxlDJV9W8VRvtaS6s=</v>
      </c>
      <c r="L23" s="37" t="str">
        <f t="shared" si="3"/>
        <v>0PVqnmq1pLEX8Z3raO8n5QnsMZicX8RWQgM+rbP7tGQ=</v>
      </c>
      <c r="M23" s="38"/>
      <c r="N23" s="38"/>
    </row>
    <row r="24">
      <c r="A24" s="23">
        <v>20.0</v>
      </c>
      <c r="B24" s="43">
        <v>43021.0</v>
      </c>
      <c r="C24" s="27" t="s">
        <v>66</v>
      </c>
      <c r="D24" s="23" t="s">
        <v>186</v>
      </c>
      <c r="E24" s="53" t="s">
        <v>65</v>
      </c>
      <c r="F24" s="45" t="s">
        <v>196</v>
      </c>
      <c r="G24" s="35" t="str">
        <f t="shared" si="6"/>
        <v>10/2017</v>
      </c>
      <c r="H24" s="34" t="str">
        <f t="shared" si="4"/>
        <v>T</v>
      </c>
      <c r="I24" s="34"/>
      <c r="J24" s="34" t="str">
        <f t="shared" si="5"/>
        <v>0PVqnmq1pLEX8Z3raO8n5QnsMZicX8RWQgM+rbP7tGQ=</v>
      </c>
      <c r="K24" s="34" t="str">
        <f t="shared" si="2"/>
        <v>20 43021 製作助理 39336
香港電台 -- 電台部中文台與行政及發展
$75 / Hours
0900 - 1800
 有出席面試機會 -- Interview Attended 0PVqnmq1pLEX8Z3raO8n5QnsMZicX8RWQgM+rbP7tGQ=</v>
      </c>
      <c r="L24" s="37" t="str">
        <f t="shared" si="3"/>
        <v>spdzZwUQ//nG2BZWNkpzpiFq7RfSKxLSWmBQFAE0fPY=</v>
      </c>
      <c r="M24" s="38"/>
      <c r="N24" s="38"/>
    </row>
    <row r="25">
      <c r="A25" s="23">
        <v>21.0</v>
      </c>
      <c r="B25" s="43">
        <v>43031.0</v>
      </c>
      <c r="C25" s="27" t="s">
        <v>67</v>
      </c>
      <c r="D25" s="23" t="s">
        <v>186</v>
      </c>
      <c r="E25" s="44" t="s">
        <v>197</v>
      </c>
      <c r="F25" s="45" t="s">
        <v>179</v>
      </c>
      <c r="G25" s="35" t="str">
        <f t="shared" si="6"/>
        <v>10/2017</v>
      </c>
      <c r="H25" s="34" t="str">
        <f t="shared" si="4"/>
        <v>T</v>
      </c>
      <c r="I25" s="34"/>
      <c r="J25" s="34" t="str">
        <f t="shared" si="5"/>
        <v>spdzZwUQ//nG2BZWNkpzpiFq7RfSKxLSWmBQFAE0fPY=</v>
      </c>
      <c r="K25" s="34" t="str">
        <f t="shared" si="2"/>
        <v>21 43031 功輔導師
志蓮小學
$7500 / Month
3:45 - 5:45
 有出席面試機會 -- Interview Attended spdzZwUQ//nG2BZWNkpzpiFq7RfSKxLSWmBQFAE0fPY=</v>
      </c>
      <c r="L25" s="37" t="str">
        <f t="shared" si="3"/>
        <v>y/ay0zBe172W/Q8MaacR10pYtOiL2oLNRkwLQJS4B7c=</v>
      </c>
      <c r="M25" s="38"/>
      <c r="N25" s="38"/>
    </row>
    <row r="26">
      <c r="A26" s="23">
        <v>22.0</v>
      </c>
      <c r="B26" s="43">
        <v>43119.0</v>
      </c>
      <c r="C26" s="27" t="s">
        <v>69</v>
      </c>
      <c r="D26" s="23" t="s">
        <v>198</v>
      </c>
      <c r="E26" s="44" t="s">
        <v>178</v>
      </c>
      <c r="F26" s="45" t="s">
        <v>179</v>
      </c>
      <c r="G26" s="35" t="str">
        <f t="shared" si="6"/>
        <v>1/2018</v>
      </c>
      <c r="H26" s="34" t="str">
        <f t="shared" si="4"/>
        <v>T</v>
      </c>
      <c r="I26" s="34"/>
      <c r="J26" s="34" t="str">
        <f t="shared" si="5"/>
        <v>y/ay0zBe172W/Q8MaacR10pYtOiL2oLNRkwLQJS4B7c=</v>
      </c>
      <c r="K26" s="34" t="str">
        <f t="shared" si="2"/>
        <v>22 43119 功輔導師
中聖教會有限公司
$65 - 70 /Hours
3pm-6pm
 質疑宗教與個人能力之間的關係 -- Religion Related y/ay0zBe172W/Q8MaacR10pYtOiL2oLNRkwLQJS4B7c=</v>
      </c>
      <c r="L26" s="37" t="str">
        <f t="shared" si="3"/>
        <v>xru8aY8llJPP77HafA6M7xDdJdcKIgfk7cll/vRT4/A=</v>
      </c>
      <c r="M26" s="38"/>
      <c r="N26" s="38"/>
    </row>
    <row r="27">
      <c r="A27" s="23">
        <v>23.0</v>
      </c>
      <c r="B27" s="43">
        <v>43151.0</v>
      </c>
      <c r="C27" s="27" t="s">
        <v>71</v>
      </c>
      <c r="D27" s="23" t="s">
        <v>186</v>
      </c>
      <c r="E27" s="44" t="s">
        <v>72</v>
      </c>
      <c r="F27" s="45" t="s">
        <v>196</v>
      </c>
      <c r="G27" s="35" t="str">
        <f t="shared" si="6"/>
        <v>2/2018</v>
      </c>
      <c r="H27" s="34" t="str">
        <f t="shared" si="4"/>
        <v>T</v>
      </c>
      <c r="I27" s="34"/>
      <c r="J27" s="34" t="str">
        <f t="shared" si="5"/>
        <v>xru8aY8llJPP77HafA6M7xDdJdcKIgfk7cll/vRT4/A=</v>
      </c>
      <c r="K27" s="34" t="str">
        <f t="shared" si="2"/>
        <v>23 43151 字幕系統操作員
電視部字幕及節目宣傳組，香港電台
$100/Hours
No state working hour 有出席面試機會 -- Interview Attended xru8aY8llJPP77HafA6M7xDdJdcKIgfk7cll/vRT4/A=</v>
      </c>
      <c r="L27" s="37" t="str">
        <f t="shared" si="3"/>
        <v>lEz5LmWeKvz7izO+RTRc8tbUvVKcCciqh4CceeOHlfg=</v>
      </c>
      <c r="M27" s="38"/>
      <c r="N27" s="38"/>
    </row>
    <row r="28">
      <c r="A28" s="23">
        <v>24.0</v>
      </c>
      <c r="B28" s="43">
        <v>43151.0</v>
      </c>
      <c r="C28" s="27" t="s">
        <v>73</v>
      </c>
      <c r="D28" s="23" t="s">
        <v>118</v>
      </c>
      <c r="E28" s="44" t="s">
        <v>178</v>
      </c>
      <c r="F28" s="45" t="s">
        <v>196</v>
      </c>
      <c r="G28" s="35" t="str">
        <f t="shared" si="6"/>
        <v>2/2018</v>
      </c>
      <c r="H28" s="34" t="str">
        <f t="shared" si="4"/>
        <v>T</v>
      </c>
      <c r="I28" s="34"/>
      <c r="J28" s="34" t="str">
        <f t="shared" si="5"/>
        <v>lEz5LmWeKvz7izO+RTRc8tbUvVKcCciqh4CceeOHlfg=</v>
      </c>
      <c r="K28" s="34" t="str">
        <f t="shared" si="2"/>
        <v>24 43151 Teaching Assistant
英皇書院
$15545 / Month
0830 - 1800
 沒有回應 -- No Respond lEz5LmWeKvz7izO+RTRc8tbUvVKcCciqh4CceeOHlfg=</v>
      </c>
      <c r="L28" s="37" t="str">
        <f t="shared" si="3"/>
        <v>5XK3MiIsTlU7lmnbscUTXsXjL6k/PbzwFoXJadaAuxw=</v>
      </c>
      <c r="M28" s="38"/>
      <c r="N28" s="38"/>
    </row>
    <row r="29">
      <c r="A29" s="23">
        <v>25.0</v>
      </c>
      <c r="B29" s="43">
        <v>43160.0</v>
      </c>
      <c r="C29" s="27" t="s">
        <v>74</v>
      </c>
      <c r="D29" s="23" t="s">
        <v>118</v>
      </c>
      <c r="E29" s="44" t="s">
        <v>178</v>
      </c>
      <c r="F29" s="45" t="s">
        <v>196</v>
      </c>
      <c r="G29" s="35" t="str">
        <f t="shared" si="6"/>
        <v>3/2018</v>
      </c>
      <c r="H29" s="34" t="str">
        <f t="shared" si="4"/>
        <v>T</v>
      </c>
      <c r="I29" s="34"/>
      <c r="J29" s="34" t="str">
        <f t="shared" si="5"/>
        <v>5XK3MiIsTlU7lmnbscUTXsXjL6k/PbzwFoXJadaAuxw=</v>
      </c>
      <c r="K29" s="34" t="str">
        <f t="shared" si="2"/>
        <v>25 43160 Teaching Assistant
皇仁書院
$15545 / Month
No state working hour 沒有回應 -- No Respond 5XK3MiIsTlU7lmnbscUTXsXjL6k/PbzwFoXJadaAuxw=</v>
      </c>
      <c r="L29" s="37" t="str">
        <f t="shared" si="3"/>
        <v>zlNJNmma3Z/fGQ1wfk79OwyOQJ6HefPTgTwl06yhcQc=</v>
      </c>
      <c r="M29" s="38"/>
      <c r="N29" s="38"/>
    </row>
    <row r="30">
      <c r="A30" s="23">
        <v>26.0</v>
      </c>
      <c r="B30" s="43">
        <v>43160.0</v>
      </c>
      <c r="C30" s="27" t="s">
        <v>75</v>
      </c>
      <c r="D30" s="23" t="s">
        <v>118</v>
      </c>
      <c r="E30" s="44" t="s">
        <v>178</v>
      </c>
      <c r="F30" s="45" t="s">
        <v>196</v>
      </c>
      <c r="G30" s="35" t="str">
        <f t="shared" si="6"/>
        <v>3/2018</v>
      </c>
      <c r="H30" s="34" t="str">
        <f t="shared" si="4"/>
        <v>T</v>
      </c>
      <c r="I30" s="34"/>
      <c r="J30" s="34" t="str">
        <f t="shared" si="5"/>
        <v>zlNJNmma3Z/fGQ1wfk79OwyOQJ6HefPTgTwl06yhcQc=</v>
      </c>
      <c r="K30" s="34" t="str">
        <f t="shared" si="2"/>
        <v>26 43160 Teaching Assistant
龍翔官立中學
$15545 / Month
No state work hours
 沒有回應 -- No Respond zlNJNmma3Z/fGQ1wfk79OwyOQJ6HefPTgTwl06yhcQc=</v>
      </c>
      <c r="L30" s="37" t="str">
        <f t="shared" si="3"/>
        <v>uZ2JFcYChJy3cOz5z1rW7tuPJ7WTqn4NhVHNkujL6nE=</v>
      </c>
      <c r="M30" s="38"/>
      <c r="N30" s="38"/>
    </row>
    <row r="31">
      <c r="A31" s="23">
        <v>27.0</v>
      </c>
      <c r="B31" s="43">
        <v>43171.0</v>
      </c>
      <c r="C31" s="27" t="s">
        <v>76</v>
      </c>
      <c r="D31" s="23" t="s">
        <v>118</v>
      </c>
      <c r="E31" s="44" t="s">
        <v>178</v>
      </c>
      <c r="F31" s="45" t="s">
        <v>196</v>
      </c>
      <c r="G31" s="35" t="str">
        <f t="shared" si="6"/>
        <v>3/2018</v>
      </c>
      <c r="H31" s="34" t="str">
        <f t="shared" si="4"/>
        <v>T</v>
      </c>
      <c r="I31" s="34"/>
      <c r="J31" s="34" t="str">
        <f t="shared" si="5"/>
        <v>uZ2JFcYChJy3cOz5z1rW7tuPJ7WTqn4NhVHNkujL6nE=</v>
      </c>
      <c r="K31" s="34" t="str">
        <f t="shared" si="2"/>
        <v>27 43171 Part-time Teaching Assistant
觀塘官立小學
$92 / Hours
No working hour state
 沒有回應 -- No Respond uZ2JFcYChJy3cOz5z1rW7tuPJ7WTqn4NhVHNkujL6nE=</v>
      </c>
      <c r="L31" s="37" t="str">
        <f t="shared" si="3"/>
        <v>xn+vTx0J6uUKP/1/79eZwy8rqZKjcbhDOzkYHUIRdoM=</v>
      </c>
      <c r="M31" s="38"/>
      <c r="N31" s="38"/>
    </row>
    <row r="32">
      <c r="A32" s="23">
        <v>28.0</v>
      </c>
      <c r="B32" s="43">
        <v>43172.0</v>
      </c>
      <c r="C32" s="27" t="s">
        <v>78</v>
      </c>
      <c r="D32" s="23" t="s">
        <v>186</v>
      </c>
      <c r="E32" s="54" t="s">
        <v>199</v>
      </c>
      <c r="F32" s="45" t="s">
        <v>196</v>
      </c>
      <c r="G32" s="35" t="str">
        <f t="shared" si="6"/>
        <v>3/2018</v>
      </c>
      <c r="H32" s="34" t="str">
        <f t="shared" si="4"/>
        <v>T</v>
      </c>
      <c r="I32" s="34"/>
      <c r="J32" s="34" t="str">
        <f t="shared" si="5"/>
        <v>xn+vTx0J6uUKP/1/79eZwy8rqZKjcbhDOzkYHUIRdoM=</v>
      </c>
      <c r="K32" s="34" t="str">
        <f t="shared" si="2"/>
        <v>28 43172 文員
香港南區官小
$12110 / Month
No working hour state 有出席面試機會 -- Interview Attended xn+vTx0J6uUKP/1/79eZwy8rqZKjcbhDOzkYHUIRdoM=</v>
      </c>
      <c r="L32" s="37" t="str">
        <f t="shared" si="3"/>
        <v>YehPSFwXon+foL2Jh1f+0WTBuYdJnwFZDsAfQtvqRiI=</v>
      </c>
      <c r="M32" s="38"/>
      <c r="N32" s="38"/>
    </row>
    <row r="33">
      <c r="A33" s="23">
        <v>29.0</v>
      </c>
      <c r="B33" s="43">
        <v>43193.0</v>
      </c>
      <c r="C33" s="27" t="s">
        <v>80</v>
      </c>
      <c r="D33" s="23" t="s">
        <v>118</v>
      </c>
      <c r="E33" s="44" t="s">
        <v>178</v>
      </c>
      <c r="F33" s="45" t="s">
        <v>179</v>
      </c>
      <c r="G33" s="35" t="str">
        <f t="shared" si="6"/>
        <v>4/2018</v>
      </c>
      <c r="H33" s="34" t="str">
        <f t="shared" si="4"/>
        <v>T</v>
      </c>
      <c r="I33" s="34"/>
      <c r="J33" s="34" t="str">
        <f t="shared" si="5"/>
        <v>YehPSFwXon+foL2Jh1f+0WTBuYdJnwFZDsAfQtvqRiI=</v>
      </c>
      <c r="K33" s="34" t="str">
        <f t="shared" si="2"/>
        <v>29 43193 功輔導師
HKYCA 香港青少年輔導協會
4pm - 6pm TKO
Salary Not Stated, $80 / Hour Offer
 沒有回應 -- No Respond YehPSFwXon+foL2Jh1f+0WTBuYdJnwFZDsAfQtvqRiI=</v>
      </c>
      <c r="L33" s="37" t="str">
        <f t="shared" si="3"/>
        <v>i5ygZbVLE2TfGeum2Yjqk7sA7ZFaV0vlI79FGMWx9n8=</v>
      </c>
      <c r="M33" s="38"/>
      <c r="N33" s="38"/>
    </row>
    <row r="34">
      <c r="A34" s="23">
        <v>30.0</v>
      </c>
      <c r="B34" s="41">
        <v>43268.0</v>
      </c>
      <c r="C34" s="27" t="s">
        <v>22</v>
      </c>
      <c r="D34" s="23" t="s">
        <v>200</v>
      </c>
      <c r="E34" s="44" t="s">
        <v>178</v>
      </c>
      <c r="F34" s="34" t="s">
        <v>194</v>
      </c>
      <c r="G34" s="35" t="str">
        <f t="shared" si="6"/>
        <v>6/2018</v>
      </c>
      <c r="H34" s="34" t="str">
        <f t="shared" si="4"/>
        <v>T</v>
      </c>
      <c r="I34" s="34"/>
      <c r="J34" s="34" t="str">
        <f t="shared" si="5"/>
        <v>i5ygZbVLE2TfGeum2Yjqk7sA7ZFaV0vlI79FGMWx9n8=</v>
      </c>
      <c r="K34" s="34" t="str">
        <f t="shared" si="2"/>
        <v>30 43268 Android Platform Game Developer
東方報業人事資源有限公司
$16000 / Month
0900 - 1800
 職缺已填補 -- No Vacancies i5ygZbVLE2TfGeum2Yjqk7sA7ZFaV0vlI79FGMWx9n8=</v>
      </c>
      <c r="L34" s="37" t="str">
        <f t="shared" si="3"/>
        <v>EgBRX1+nQWhWveNIW0wnbVhmpWXKJwap09yrSlXvycE=</v>
      </c>
      <c r="M34" s="38"/>
      <c r="N34" s="38"/>
    </row>
    <row r="35">
      <c r="A35" s="23">
        <v>31.0</v>
      </c>
      <c r="B35" s="41">
        <v>43269.0</v>
      </c>
      <c r="C35" s="27" t="s">
        <v>20</v>
      </c>
      <c r="D35" s="23" t="s">
        <v>118</v>
      </c>
      <c r="E35" s="44" t="s">
        <v>178</v>
      </c>
      <c r="F35" s="34" t="s">
        <v>182</v>
      </c>
      <c r="G35" s="35" t="str">
        <f t="shared" si="6"/>
        <v>6/2018</v>
      </c>
      <c r="H35" s="34" t="str">
        <f t="shared" si="4"/>
        <v>T</v>
      </c>
      <c r="I35" s="34"/>
      <c r="J35" s="34" t="str">
        <f t="shared" si="5"/>
        <v>EgBRX1+nQWhWveNIW0wnbVhmpWXKJwap09yrSlXvycE=</v>
      </c>
      <c r="K35" s="34" t="str">
        <f t="shared" si="2"/>
        <v>31 43269 青年工作員
香港青年協會
$ 13000 / Month
0930 - 1800
 沒有回應 -- No Respond EgBRX1+nQWhWveNIW0wnbVhmpWXKJwap09yrSlXvycE=</v>
      </c>
      <c r="L35" s="37" t="str">
        <f t="shared" si="3"/>
        <v>2+ZuzZMyJrYZ4azJoAPCXbdMegUmRifG+Qz4NdAAmYg=</v>
      </c>
      <c r="M35" s="38"/>
      <c r="N35" s="38"/>
    </row>
    <row r="36">
      <c r="A36" s="55">
        <v>32.0</v>
      </c>
      <c r="B36" s="56">
        <v>43329.0</v>
      </c>
      <c r="C36" s="57" t="s">
        <v>19</v>
      </c>
      <c r="D36" s="55" t="s">
        <v>118</v>
      </c>
      <c r="E36" s="58" t="s">
        <v>178</v>
      </c>
      <c r="F36" s="59" t="s">
        <v>194</v>
      </c>
      <c r="G36" s="60" t="str">
        <f t="shared" si="6"/>
        <v>8/2018</v>
      </c>
      <c r="H36" s="59" t="str">
        <f t="shared" si="4"/>
        <v>T</v>
      </c>
      <c r="I36" s="59"/>
      <c r="J36" s="59" t="str">
        <f t="shared" si="5"/>
        <v>2+ZuzZMyJrYZ4azJoAPCXbdMegUmRifG+Qz4NdAAmYg=</v>
      </c>
      <c r="K36" s="59" t="str">
        <f t="shared" si="2"/>
        <v>32 43329 Junior Mobile Game Developer
火狗工房 Firedog Studio
$13000 - $15000 / Month
1100 - 1800
 沒有回應 -- No Respond 2+ZuzZMyJrYZ4azJoAPCXbdMegUmRifG+Qz4NdAAmYg=</v>
      </c>
      <c r="L36" s="61" t="str">
        <f t="shared" si="3"/>
        <v>TPdG8cPGb+oPMObgMshPt4YaLuwMZ5EGoi/kpt48abg=</v>
      </c>
      <c r="M36" s="62"/>
      <c r="N36" s="62"/>
    </row>
    <row r="37">
      <c r="A37" s="23">
        <v>33.0</v>
      </c>
      <c r="B37" s="43">
        <v>43347.0</v>
      </c>
      <c r="C37" s="27" t="s">
        <v>82</v>
      </c>
      <c r="D37" s="23" t="s">
        <v>118</v>
      </c>
      <c r="E37" s="44" t="s">
        <v>178</v>
      </c>
      <c r="F37" s="45" t="s">
        <v>194</v>
      </c>
      <c r="G37" s="35" t="str">
        <f t="shared" si="6"/>
        <v>9/2018</v>
      </c>
      <c r="H37" s="34" t="str">
        <f t="shared" si="4"/>
        <v>T</v>
      </c>
      <c r="I37" s="34"/>
      <c r="J37" s="34" t="str">
        <f t="shared" si="5"/>
        <v>TPdG8cPGb+oPMObgMshPt4YaLuwMZ5EGoi/kpt48abg=</v>
      </c>
      <c r="K37" s="34" t="str">
        <f t="shared" si="2"/>
        <v>33 43347 Game QA Tester
Qookia
JHK100003006407576
$12500 / Month (Nego)
0900 - 1800
 沒有回應 -- No Respond TPdG8cPGb+oPMObgMshPt4YaLuwMZ5EGoi/kpt48abg=</v>
      </c>
      <c r="L37" s="37" t="str">
        <f t="shared" si="3"/>
        <v>Gt2lC4qTe8hGvwoL6YqDEBWa/S2mtzrpEmHuX/Arq8Y=</v>
      </c>
      <c r="M37" s="38"/>
      <c r="N37" s="38"/>
    </row>
    <row r="38">
      <c r="A38" s="23">
        <v>34.0</v>
      </c>
      <c r="B38" s="43">
        <v>43347.0</v>
      </c>
      <c r="C38" s="27" t="s">
        <v>83</v>
      </c>
      <c r="D38" s="23" t="s">
        <v>118</v>
      </c>
      <c r="E38" s="44" t="s">
        <v>178</v>
      </c>
      <c r="F38" s="45" t="s">
        <v>194</v>
      </c>
      <c r="G38" s="35" t="str">
        <f t="shared" si="6"/>
        <v>9/2018</v>
      </c>
      <c r="H38" s="34" t="str">
        <f t="shared" si="4"/>
        <v>T</v>
      </c>
      <c r="I38" s="34"/>
      <c r="J38" s="34" t="str">
        <f t="shared" si="5"/>
        <v>Gt2lC4qTe8hGvwoL6YqDEBWa/S2mtzrpEmHuX/Arq8Y=</v>
      </c>
      <c r="K38" s="34" t="str">
        <f t="shared" si="2"/>
        <v>34 43347 Mobile Game QA Tester
6waves Limited
JHK10000300641889
$12500 / Month (Nego)
0900 - 1800
 沒有回應 -- No Respond Gt2lC4qTe8hGvwoL6YqDEBWa/S2mtzrpEmHuX/Arq8Y=</v>
      </c>
      <c r="L38" s="37" t="str">
        <f t="shared" si="3"/>
        <v>vdXHLclFqaThwuFYmvtkTELo8lEtn6bXCU3T2UnxOiM=</v>
      </c>
      <c r="M38" s="38"/>
      <c r="N38" s="38"/>
    </row>
    <row r="39">
      <c r="A39" s="23">
        <v>35.0</v>
      </c>
      <c r="B39" s="43">
        <v>43353.0</v>
      </c>
      <c r="C39" s="27" t="s">
        <v>84</v>
      </c>
      <c r="D39" s="23" t="s">
        <v>186</v>
      </c>
      <c r="E39" s="54" t="s">
        <v>201</v>
      </c>
      <c r="F39" s="45" t="s">
        <v>194</v>
      </c>
      <c r="G39" s="35" t="str">
        <f t="shared" si="6"/>
        <v>9/2018</v>
      </c>
      <c r="H39" s="34" t="str">
        <f t="shared" si="4"/>
        <v>T</v>
      </c>
      <c r="I39" s="34"/>
      <c r="J39" s="34" t="str">
        <f t="shared" si="5"/>
        <v>vdXHLclFqaThwuFYmvtkTELo8lEtn6bXCU3T2UnxOiM=</v>
      </c>
      <c r="K39" s="34" t="str">
        <f t="shared" si="2"/>
        <v>35 43353 Game Designer
Digitcube Limited
JHK100003006472996
$13000 / Offer
0900 - 1800 Office Hour
 有出席面試機會 -- Interview Attended vdXHLclFqaThwuFYmvtkTELo8lEtn6bXCU3T2UnxOiM=</v>
      </c>
      <c r="L39" s="37" t="str">
        <f t="shared" si="3"/>
        <v>cNK4iJh3B7IBS2nsGXrc2NlBe8FlEEHI1q7C3ASxETs=</v>
      </c>
      <c r="M39" s="38"/>
      <c r="N39" s="38"/>
    </row>
    <row r="40">
      <c r="A40" s="23">
        <v>36.0</v>
      </c>
      <c r="B40" s="43">
        <v>43357.0</v>
      </c>
      <c r="C40" s="27" t="s">
        <v>86</v>
      </c>
      <c r="D40" s="23" t="s">
        <v>186</v>
      </c>
      <c r="E40" s="54" t="s">
        <v>202</v>
      </c>
      <c r="F40" s="45" t="s">
        <v>194</v>
      </c>
      <c r="G40" s="35" t="str">
        <f t="shared" si="6"/>
        <v>9/2018</v>
      </c>
      <c r="H40" s="34" t="str">
        <f t="shared" si="4"/>
        <v>T</v>
      </c>
      <c r="I40" s="34"/>
      <c r="J40" s="34" t="str">
        <f t="shared" si="5"/>
        <v>cNK4iJh3B7IBS2nsGXrc2NlBe8FlEEHI1q7C3ASxETs=</v>
      </c>
      <c r="K40" s="34" t="str">
        <f t="shared" si="2"/>
        <v>36 43357 Game Designer
On way Limited
JHK100003006434350
Negoitated
Office Hours
 有出席面試機會 -- Interview Attended cNK4iJh3B7IBS2nsGXrc2NlBe8FlEEHI1q7C3ASxETs=</v>
      </c>
      <c r="L40" s="37" t="str">
        <f t="shared" si="3"/>
        <v>xo++T7tKqahS6Fwcc6gRocE46p8f12eGhThIua/zj+s=</v>
      </c>
      <c r="M40" s="38"/>
      <c r="N40" s="38"/>
    </row>
    <row r="41">
      <c r="A41" s="23">
        <v>37.0</v>
      </c>
      <c r="B41" s="43">
        <v>43357.0</v>
      </c>
      <c r="C41" s="27" t="s">
        <v>88</v>
      </c>
      <c r="D41" s="23" t="s">
        <v>186</v>
      </c>
      <c r="E41" s="54" t="s">
        <v>202</v>
      </c>
      <c r="F41" s="45" t="s">
        <v>194</v>
      </c>
      <c r="G41" s="35" t="str">
        <f t="shared" si="6"/>
        <v>9/2018</v>
      </c>
      <c r="H41" s="34" t="str">
        <f t="shared" si="4"/>
        <v>T</v>
      </c>
      <c r="I41" s="34"/>
      <c r="J41" s="34" t="str">
        <f t="shared" si="5"/>
        <v>xo++T7tKqahS6Fwcc6gRocE46p8f12eGhThIua/zj+s=</v>
      </c>
      <c r="K41" s="34" t="str">
        <f t="shared" si="2"/>
        <v>37 43357 Game Developer
Onway Limited
JHK100003006434350
Negotiate
Office Time
 有出席面試機會 -- Interview Attended xo++T7tKqahS6Fwcc6gRocE46p8f12eGhThIua/zj+s=</v>
      </c>
      <c r="L41" s="37" t="str">
        <f t="shared" si="3"/>
        <v>IxfBoWEVUcp8XVI+yQ12jQpQ4gSbuJgMx0M3bA7NsZk=</v>
      </c>
      <c r="M41" s="38"/>
      <c r="N41" s="38"/>
    </row>
    <row r="42">
      <c r="A42" s="23">
        <v>38.0</v>
      </c>
      <c r="B42" s="41">
        <v>43397.0</v>
      </c>
      <c r="C42" s="27" t="s">
        <v>18</v>
      </c>
      <c r="D42" s="23" t="s">
        <v>203</v>
      </c>
      <c r="E42" s="44" t="s">
        <v>178</v>
      </c>
      <c r="F42" s="34" t="s">
        <v>204</v>
      </c>
      <c r="G42" s="35" t="str">
        <f t="shared" si="6"/>
        <v>10/2018</v>
      </c>
      <c r="H42" s="34" t="str">
        <f t="shared" si="4"/>
        <v>T</v>
      </c>
      <c r="I42" s="34"/>
      <c r="J42" s="34" t="str">
        <f t="shared" si="5"/>
        <v>IxfBoWEVUcp8XVI+yQ12jQpQ4gSbuJgMx0M3bA7NsZk=</v>
      </c>
      <c r="K42" s="34" t="str">
        <f t="shared" si="2"/>
        <v>38 43397 Project Startup
香港青年協會
初創見習生計劃
 已出席 -- Partake IxfBoWEVUcp8XVI+yQ12jQpQ4gSbuJgMx0M3bA7NsZk=</v>
      </c>
      <c r="L42" s="37" t="str">
        <f t="shared" si="3"/>
        <v>dVRJPyFfRE6vBgYmPd3h+dAbRPOXxO9DV5zojgYmQdU=</v>
      </c>
      <c r="M42" s="38"/>
      <c r="N42" s="38"/>
    </row>
    <row r="43">
      <c r="A43" s="23">
        <v>39.0</v>
      </c>
      <c r="B43" s="41">
        <v>43422.0</v>
      </c>
      <c r="C43" s="27" t="s">
        <v>16</v>
      </c>
      <c r="D43" s="23" t="s">
        <v>118</v>
      </c>
      <c r="E43" s="44" t="s">
        <v>178</v>
      </c>
      <c r="F43" s="34" t="s">
        <v>194</v>
      </c>
      <c r="G43" s="35" t="str">
        <f t="shared" si="6"/>
        <v>11/2018</v>
      </c>
      <c r="H43" s="34" t="str">
        <f t="shared" si="4"/>
        <v>T</v>
      </c>
      <c r="I43" s="34"/>
      <c r="J43" s="34" t="str">
        <f t="shared" si="5"/>
        <v>dVRJPyFfRE6vBgYmPd3h+dAbRPOXxO9DV5zojgYmQdU=</v>
      </c>
      <c r="K43" s="34" t="str">
        <f t="shared" si="2"/>
        <v>39 43422 初創行政見習生--遊戲開發員
香港青年協會
$11000 / Month
0900 - 1800 沒有回應 -- No Respond dVRJPyFfRE6vBgYmPd3h+dAbRPOXxO9DV5zojgYmQdU=</v>
      </c>
      <c r="L43" s="37" t="str">
        <f t="shared" si="3"/>
        <v>TwpiP622sZiInwe3U8CB9efB4G2vof2kVetoYgzhN4c=</v>
      </c>
      <c r="M43" s="38"/>
      <c r="N43" s="38"/>
    </row>
    <row r="44">
      <c r="A44" s="23">
        <v>40.0</v>
      </c>
      <c r="B44" s="43">
        <v>43422.0</v>
      </c>
      <c r="C44" s="27" t="s">
        <v>90</v>
      </c>
      <c r="D44" s="23" t="s">
        <v>205</v>
      </c>
      <c r="E44" s="54" t="s">
        <v>206</v>
      </c>
      <c r="F44" s="45" t="s">
        <v>194</v>
      </c>
      <c r="G44" s="35" t="str">
        <f t="shared" si="6"/>
        <v>11/2018</v>
      </c>
      <c r="H44" s="34" t="str">
        <f t="shared" si="4"/>
        <v>T</v>
      </c>
      <c r="I44" s="34"/>
      <c r="J44" s="34" t="str">
        <f t="shared" si="5"/>
        <v>TwpiP622sZiInwe3U8CB9efB4G2vof2kVetoYgzhN4c=</v>
      </c>
      <c r="K44" s="34" t="str">
        <f t="shared" si="2"/>
        <v>40 43422 Game Designer
XIAO MA KE JI
HK 13000 / Month
0900 - 1800 Sha Tin
 已婉拒 Refused TwpiP622sZiInwe3U8CB9efB4G2vof2kVetoYgzhN4c=</v>
      </c>
      <c r="L44" s="37" t="str">
        <f t="shared" si="3"/>
        <v>2Sm4qnfPtHvhjafl3aVc/31gFmk9JdMJ86iJBQXp91g=</v>
      </c>
      <c r="M44" s="38"/>
      <c r="N44" s="38"/>
    </row>
    <row r="45">
      <c r="A45" s="23">
        <v>41.0</v>
      </c>
      <c r="B45" s="43">
        <v>43427.0</v>
      </c>
      <c r="C45" s="27" t="s">
        <v>207</v>
      </c>
      <c r="D45" s="23" t="s">
        <v>186</v>
      </c>
      <c r="E45" s="44" t="s">
        <v>208</v>
      </c>
      <c r="F45" s="45" t="s">
        <v>194</v>
      </c>
      <c r="G45" s="35" t="str">
        <f t="shared" si="6"/>
        <v>11/2018</v>
      </c>
      <c r="H45" s="34" t="str">
        <f t="shared" si="4"/>
        <v>T</v>
      </c>
      <c r="I45" s="34"/>
      <c r="J45" s="34" t="str">
        <f t="shared" si="5"/>
        <v>2Sm4qnfPtHvhjafl3aVc/31gFmk9JdMJ86iJBQXp91g=</v>
      </c>
      <c r="K45" s="34" t="str">
        <f t="shared" si="2"/>
        <v>41 43427 Game Designer
Planet J
$14500 / Month Offer
Degree / Master Level 
0900 - 1800 Office Job 有出席面試機會 -- Interview Attended 2Sm4qnfPtHvhjafl3aVc/31gFmk9JdMJ86iJBQXp91g=</v>
      </c>
      <c r="L45" s="37" t="str">
        <f t="shared" si="3"/>
        <v>bGDdu3xld3oLexeJe8qN452XXPxudAHdt9wDZ5sZGFc=</v>
      </c>
      <c r="M45" s="38"/>
      <c r="N45" s="38"/>
    </row>
    <row r="46">
      <c r="A46" s="23">
        <v>42.0</v>
      </c>
      <c r="B46" s="41">
        <v>43440.0</v>
      </c>
      <c r="C46" s="27" t="s">
        <v>15</v>
      </c>
      <c r="D46" s="23" t="s">
        <v>203</v>
      </c>
      <c r="E46" s="44" t="s">
        <v>178</v>
      </c>
      <c r="F46" s="34" t="s">
        <v>204</v>
      </c>
      <c r="G46" s="35" t="str">
        <f t="shared" si="6"/>
        <v>12/2018</v>
      </c>
      <c r="H46" s="34" t="str">
        <f t="shared" si="4"/>
        <v>T</v>
      </c>
      <c r="I46" s="34"/>
      <c r="J46" s="34" t="str">
        <f t="shared" si="5"/>
        <v>bGDdu3xld3oLexeJe8qN452XXPxudAHdt9wDZ5sZGFc=</v>
      </c>
      <c r="K46" s="34" t="str">
        <f t="shared" si="2"/>
        <v>42 43440 香港青年協會約見 已出席 -- Partake bGDdu3xld3oLexeJe8qN452XXPxudAHdt9wDZ5sZGFc=</v>
      </c>
      <c r="L46" s="37" t="str">
        <f t="shared" si="3"/>
        <v>XavZ+8w/x//aGI9YXDSbPfXARg/KGVK/jmHVkARFm/M=</v>
      </c>
      <c r="M46" s="38"/>
      <c r="N46" s="38"/>
    </row>
    <row r="47">
      <c r="A47" s="23">
        <v>43.0</v>
      </c>
      <c r="B47" s="41">
        <v>43444.0</v>
      </c>
      <c r="C47" s="27" t="s">
        <v>12</v>
      </c>
      <c r="D47" s="23" t="s">
        <v>186</v>
      </c>
      <c r="E47" s="44" t="s">
        <v>13</v>
      </c>
      <c r="F47" s="34" t="s">
        <v>179</v>
      </c>
      <c r="G47" s="35" t="str">
        <f t="shared" si="6"/>
        <v>12/2018</v>
      </c>
      <c r="H47" s="34" t="str">
        <f t="shared" si="4"/>
        <v>T</v>
      </c>
      <c r="I47" s="34"/>
      <c r="J47" s="34" t="str">
        <f t="shared" si="5"/>
        <v>XavZ+8w/x//aGI9YXDSbPfXARg/KGVK/jmHVkARFm/M=</v>
      </c>
      <c r="K47" s="34" t="str">
        <f t="shared" si="2"/>
        <v>43 43444 數學導師
Eyelevel, JobsDB
Forgot Salary
1530 - 1700
 有出席面試機會 -- Interview Attended XavZ+8w/x//aGI9YXDSbPfXARg/KGVK/jmHVkARFm/M=</v>
      </c>
      <c r="L47" s="37" t="str">
        <f t="shared" si="3"/>
        <v>u3RbyueoPoLWsXPg2U7gBNOjKFvSJgZlTAue0w1JuDU=</v>
      </c>
      <c r="M47" s="38"/>
      <c r="N47" s="38"/>
    </row>
    <row r="48">
      <c r="A48" s="23">
        <v>44.0</v>
      </c>
      <c r="B48" s="41">
        <v>43444.0</v>
      </c>
      <c r="C48" s="27" t="s">
        <v>14</v>
      </c>
      <c r="D48" s="23" t="s">
        <v>203</v>
      </c>
      <c r="E48" s="44" t="s">
        <v>178</v>
      </c>
      <c r="F48" s="34" t="s">
        <v>204</v>
      </c>
      <c r="G48" s="35" t="str">
        <f t="shared" si="6"/>
        <v>12/2018</v>
      </c>
      <c r="H48" s="34" t="str">
        <f t="shared" si="4"/>
        <v>T</v>
      </c>
      <c r="I48" s="34"/>
      <c r="J48" s="34" t="str">
        <f t="shared" si="5"/>
        <v>u3RbyueoPoLWsXPg2U7gBNOjKFvSJgZlTAue0w1JuDU=</v>
      </c>
      <c r="K48" s="34" t="str">
        <f t="shared" si="2"/>
        <v>44 43444 3rd Grad-support @ HKDEA 已出席 -- Partake u3RbyueoPoLWsXPg2U7gBNOjKFvSJgZlTAue0w1JuDU=</v>
      </c>
      <c r="L48" s="37" t="str">
        <f t="shared" si="3"/>
        <v>QoSzLFdkmsP8CPfWpXXs/5NEQdZ5do8h61Wl3Gg0Mm0=</v>
      </c>
      <c r="M48" s="38"/>
      <c r="N48" s="38"/>
    </row>
    <row r="49">
      <c r="A49" s="23">
        <v>45.0</v>
      </c>
      <c r="B49" s="41">
        <v>43447.0</v>
      </c>
      <c r="C49" s="27" t="s">
        <v>11</v>
      </c>
      <c r="D49" s="23" t="s">
        <v>118</v>
      </c>
      <c r="E49" s="44" t="s">
        <v>178</v>
      </c>
      <c r="F49" s="34" t="s">
        <v>182</v>
      </c>
      <c r="G49" s="35" t="str">
        <f t="shared" si="6"/>
        <v>12/2018</v>
      </c>
      <c r="H49" s="34" t="str">
        <f t="shared" si="4"/>
        <v>T</v>
      </c>
      <c r="I49" s="34"/>
      <c r="J49" s="34" t="str">
        <f t="shared" si="5"/>
        <v>QoSzLFdkmsP8CPfWpXXs/5NEQdZ5do8h61Wl3Gg0Mm0=</v>
      </c>
      <c r="K49" s="34" t="str">
        <f t="shared" si="2"/>
        <v>45 43447 福利工作員
香港小童群益會
$13000 / Month
No state working time 沒有回應 -- No Respond QoSzLFdkmsP8CPfWpXXs/5NEQdZ5do8h61Wl3Gg0Mm0=</v>
      </c>
      <c r="L49" s="37" t="str">
        <f t="shared" si="3"/>
        <v>/n3DBPrP1V24sAsULCOFFMfDLsryk4XKgRtpuXaiGas=</v>
      </c>
      <c r="M49" s="38"/>
      <c r="N49" s="38"/>
    </row>
    <row r="50">
      <c r="A50" s="23">
        <v>46.0</v>
      </c>
      <c r="B50" s="41">
        <v>43448.0</v>
      </c>
      <c r="C50" s="27" t="s">
        <v>9</v>
      </c>
      <c r="D50" s="23" t="s">
        <v>203</v>
      </c>
      <c r="E50" s="44" t="s">
        <v>178</v>
      </c>
      <c r="F50" s="34" t="s">
        <v>209</v>
      </c>
      <c r="G50" s="35" t="str">
        <f t="shared" si="6"/>
        <v>12/2018</v>
      </c>
      <c r="H50" s="34" t="str">
        <f t="shared" si="4"/>
        <v>T</v>
      </c>
      <c r="I50" s="34"/>
      <c r="J50" s="34" t="str">
        <f t="shared" si="5"/>
        <v>/n3DBPrP1V24sAsULCOFFMfDLsryk4XKgRtpuXaiGas=</v>
      </c>
      <c r="K50" s="34" t="str">
        <f t="shared" si="2"/>
        <v>46 43448 Phone call in
IT Position
Six DegreeLink 已出席 -- Partake /n3DBPrP1V24sAsULCOFFMfDLsryk4XKgRtpuXaiGas=</v>
      </c>
      <c r="L50" s="37" t="str">
        <f t="shared" si="3"/>
        <v>x8bkxsa5mAivQwFvy3uZtwnCIg7ZAE1/Pm7CVwObiM4=</v>
      </c>
      <c r="M50" s="38"/>
      <c r="N50" s="38"/>
    </row>
    <row r="51">
      <c r="A51" s="23">
        <v>47.0</v>
      </c>
      <c r="B51" s="41">
        <v>43451.0</v>
      </c>
      <c r="C51" s="27" t="s">
        <v>210</v>
      </c>
      <c r="D51" s="23" t="s">
        <v>205</v>
      </c>
      <c r="E51" s="44" t="s">
        <v>206</v>
      </c>
      <c r="F51" s="34" t="s">
        <v>209</v>
      </c>
      <c r="G51" s="35" t="str">
        <f t="shared" si="6"/>
        <v>12/2018</v>
      </c>
      <c r="H51" s="34" t="str">
        <f t="shared" si="4"/>
        <v>T</v>
      </c>
      <c r="I51" s="34"/>
      <c r="J51" s="34" t="str">
        <f t="shared" si="5"/>
        <v>x8bkxsa5mAivQwFvy3uZtwnCIg7ZAE1/Pm7CVwObiM4=</v>
      </c>
      <c r="K51" s="34" t="str">
        <f t="shared" si="2"/>
        <v>47 43451 [Invited]
Programmer
BIAO XI Technology Limited
Missing Salary
Missing Working Time
 已婉拒 Refused x8bkxsa5mAivQwFvy3uZtwnCIg7ZAE1/Pm7CVwObiM4=</v>
      </c>
      <c r="L51" s="37" t="str">
        <f t="shared" si="3"/>
        <v>shqFeEctihfU20+ABm0zK7amzC41M9cJM6Q22nbz+vc=</v>
      </c>
      <c r="M51" s="38"/>
      <c r="N51" s="38"/>
    </row>
    <row r="52">
      <c r="A52" s="23">
        <v>48.0</v>
      </c>
      <c r="B52" s="41">
        <v>43457.0</v>
      </c>
      <c r="C52" s="27" t="s">
        <v>5</v>
      </c>
      <c r="D52" s="23" t="s">
        <v>118</v>
      </c>
      <c r="E52" s="44" t="s">
        <v>178</v>
      </c>
      <c r="F52" s="34" t="s">
        <v>209</v>
      </c>
      <c r="G52" s="35" t="str">
        <f t="shared" si="6"/>
        <v>12/2018</v>
      </c>
      <c r="H52" s="34" t="str">
        <f t="shared" si="4"/>
        <v>T</v>
      </c>
      <c r="I52" s="34"/>
      <c r="J52" s="34" t="str">
        <f t="shared" si="5"/>
        <v>shqFeEctihfU20+ABm0zK7amzC41M9cJM6Q22nbz+vc=</v>
      </c>
      <c r="K52" s="34" t="str">
        <f t="shared" si="2"/>
        <v>48 43457 IT Support
香港小童群益會
$ 15000 / Month
0900 - 1730 沒有回應 -- No Respond shqFeEctihfU20+ABm0zK7amzC41M9cJM6Q22nbz+vc=</v>
      </c>
      <c r="L52" s="37" t="str">
        <f t="shared" si="3"/>
        <v>qjyd5MI32eBuZzQFIhbHS9RXtNPZ86CXgN4C9ajM80U=</v>
      </c>
      <c r="M52" s="38"/>
      <c r="N52" s="38"/>
    </row>
    <row r="53">
      <c r="A53" s="23">
        <v>49.0</v>
      </c>
      <c r="B53" s="43">
        <v>43472.0</v>
      </c>
      <c r="C53" s="27" t="s">
        <v>94</v>
      </c>
      <c r="D53" s="23" t="s">
        <v>203</v>
      </c>
      <c r="E53" s="44" t="s">
        <v>178</v>
      </c>
      <c r="F53" s="34" t="s">
        <v>204</v>
      </c>
      <c r="G53" s="35" t="str">
        <f t="shared" si="6"/>
        <v>1/2019</v>
      </c>
      <c r="H53" s="34" t="str">
        <f t="shared" si="4"/>
        <v>T</v>
      </c>
      <c r="I53" s="34"/>
      <c r="J53" s="34" t="str">
        <f t="shared" si="5"/>
        <v>qjyd5MI32eBuZzQFIhbHS9RXtNPZ86CXgN4C9ajM80U=</v>
      </c>
      <c r="K53" s="34" t="str">
        <f t="shared" si="2"/>
        <v>49 43472 青協 珊姑約見
旺角青年就業起點
 已出席 -- Partake qjyd5MI32eBuZzQFIhbHS9RXtNPZ86CXgN4C9ajM80U=</v>
      </c>
      <c r="L53" s="37" t="str">
        <f t="shared" si="3"/>
        <v>Xwcy0LqpH9Phf6aUIVNrvZL63WHE/MVN3ugEQaLmGPo=</v>
      </c>
      <c r="M53" s="38"/>
      <c r="N53" s="38"/>
    </row>
    <row r="54">
      <c r="A54" s="23">
        <v>50.0</v>
      </c>
      <c r="B54" s="43">
        <v>43472.0</v>
      </c>
      <c r="C54" s="27" t="s">
        <v>96</v>
      </c>
      <c r="D54" s="23" t="s">
        <v>203</v>
      </c>
      <c r="E54" s="44" t="s">
        <v>178</v>
      </c>
      <c r="F54" s="34" t="s">
        <v>204</v>
      </c>
      <c r="G54" s="35" t="str">
        <f t="shared" si="6"/>
        <v>1/2019</v>
      </c>
      <c r="H54" s="34" t="str">
        <f t="shared" si="4"/>
        <v>T</v>
      </c>
      <c r="I54" s="34"/>
      <c r="J54" s="34" t="str">
        <f t="shared" si="5"/>
        <v>Xwcy0LqpH9Phf6aUIVNrvZL63WHE/MVN3ugEQaLmGPo=</v>
      </c>
      <c r="K54" s="34" t="str">
        <f t="shared" si="2"/>
        <v>50 43472 旺角青年就業起點
網絡安全講座 報名 已出席 -- Partake Xwcy0LqpH9Phf6aUIVNrvZL63WHE/MVN3ugEQaLmGPo=</v>
      </c>
      <c r="L54" s="37" t="str">
        <f t="shared" si="3"/>
        <v>q7y8kATMlBRx2rJk5iShFKGHAnM05eztIq0Q8xnA5gI=</v>
      </c>
      <c r="M54" s="38"/>
      <c r="N54" s="38"/>
    </row>
    <row r="55">
      <c r="A55" s="23">
        <v>51.0</v>
      </c>
      <c r="B55" s="43">
        <v>43472.0</v>
      </c>
      <c r="C55" s="27" t="s">
        <v>99</v>
      </c>
      <c r="D55" s="23" t="s">
        <v>203</v>
      </c>
      <c r="E55" s="44" t="s">
        <v>178</v>
      </c>
      <c r="F55" s="34" t="s">
        <v>204</v>
      </c>
      <c r="G55" s="35" t="str">
        <f t="shared" si="6"/>
        <v>1/2019</v>
      </c>
      <c r="H55" s="34" t="str">
        <f t="shared" si="4"/>
        <v>T</v>
      </c>
      <c r="I55" s="34"/>
      <c r="J55" s="34" t="str">
        <f t="shared" si="5"/>
        <v>q7y8kATMlBRx2rJk5iShFKGHAnM05eztIq0Q8xnA5gI=</v>
      </c>
      <c r="K55" s="34" t="str">
        <f t="shared" si="2"/>
        <v>51 43472 旺角青年就業起點
桌遊導師證書課程報名 已出席 -- Partake q7y8kATMlBRx2rJk5iShFKGHAnM05eztIq0Q8xnA5gI=</v>
      </c>
      <c r="L55" s="37" t="str">
        <f t="shared" si="3"/>
        <v>kxGL+0+JS+nyHAuVj2TauZrhwnPACr+48KdmVXaIdg4=</v>
      </c>
      <c r="M55" s="38"/>
      <c r="N55" s="38"/>
    </row>
    <row r="56">
      <c r="A56" s="23">
        <v>52.0</v>
      </c>
      <c r="B56" s="43">
        <v>43473.0</v>
      </c>
      <c r="C56" s="27" t="s">
        <v>102</v>
      </c>
      <c r="D56" s="23" t="s">
        <v>186</v>
      </c>
      <c r="E56" s="54" t="s">
        <v>211</v>
      </c>
      <c r="F56" s="45" t="s">
        <v>196</v>
      </c>
      <c r="G56" s="35" t="str">
        <f t="shared" si="6"/>
        <v>1/2019</v>
      </c>
      <c r="H56" s="34" t="str">
        <f t="shared" si="4"/>
        <v>T</v>
      </c>
      <c r="I56" s="34"/>
      <c r="J56" s="34" t="str">
        <f t="shared" si="5"/>
        <v>kxGL+0+JS+nyHAuVj2TauZrhwnPACr+48KdmVXaIdg4=</v>
      </c>
      <c r="K56" s="34" t="str">
        <f t="shared" si="2"/>
        <v>52 43473 選民登記助理 41554
西貢民政事務處
$56.5 / Hour (Additional $3.6 per form; Ceil to $992 )
0900 - 2300pm (8Hours)
 有出席面試機會 -- Interview Attended kxGL+0+JS+nyHAuVj2TauZrhwnPACr+48KdmVXaIdg4=</v>
      </c>
      <c r="L56" s="37" t="str">
        <f t="shared" si="3"/>
        <v>TQ+VyDjS799r99lzIdcxpOkVtdJoluJDvUoKvwXuI9s=</v>
      </c>
      <c r="M56" s="38"/>
      <c r="N56" s="38"/>
    </row>
    <row r="57">
      <c r="A57" s="23">
        <v>53.0</v>
      </c>
      <c r="B57" s="43">
        <v>43477.0</v>
      </c>
      <c r="C57" s="27" t="s">
        <v>104</v>
      </c>
      <c r="D57" s="23" t="s">
        <v>203</v>
      </c>
      <c r="E57" s="44" t="s">
        <v>178</v>
      </c>
      <c r="F57" s="34" t="s">
        <v>204</v>
      </c>
      <c r="G57" s="35" t="str">
        <f t="shared" si="6"/>
        <v>1/2019</v>
      </c>
      <c r="H57" s="34" t="str">
        <f t="shared" si="4"/>
        <v>T</v>
      </c>
      <c r="I57" s="34"/>
      <c r="J57" s="34" t="str">
        <f t="shared" si="5"/>
        <v>TQ+VyDjS799r99lzIdcxpOkVtdJoluJDvUoKvwXuI9s=</v>
      </c>
      <c r="K57" s="34" t="str">
        <f t="shared" si="2"/>
        <v>53 43477 葵芳青年就業起點
網絡安全講座 已出席 -- Partake TQ+VyDjS799r99lzIdcxpOkVtdJoluJDvUoKvwXuI9s=</v>
      </c>
      <c r="L57" s="37" t="str">
        <f t="shared" si="3"/>
        <v>1Hk8u6ruoxfSGwMjSp7PufBhVX+W4rxpGjbTJAf+gio=</v>
      </c>
      <c r="M57" s="38"/>
      <c r="N57" s="38"/>
    </row>
    <row r="58">
      <c r="A58" s="23">
        <v>54.0</v>
      </c>
      <c r="B58" s="43">
        <v>43477.0</v>
      </c>
      <c r="C58" s="27" t="s">
        <v>105</v>
      </c>
      <c r="D58" s="23" t="s">
        <v>203</v>
      </c>
      <c r="E58" s="44" t="s">
        <v>178</v>
      </c>
      <c r="F58" s="34" t="s">
        <v>204</v>
      </c>
      <c r="G58" s="35" t="str">
        <f t="shared" si="6"/>
        <v>1/2019</v>
      </c>
      <c r="H58" s="34" t="str">
        <f t="shared" si="4"/>
        <v>T</v>
      </c>
      <c r="I58" s="34"/>
      <c r="J58" s="34" t="str">
        <f t="shared" si="5"/>
        <v>1Hk8u6ruoxfSGwMjSp7PufBhVX+W4rxpGjbTJAf+gio=</v>
      </c>
      <c r="K58" s="34" t="str">
        <f t="shared" si="2"/>
        <v>54 43477 葵芳青年就業起點
職業潛能評估 已出席 -- Partake 1Hk8u6ruoxfSGwMjSp7PufBhVX+W4rxpGjbTJAf+gio=</v>
      </c>
      <c r="L58" s="37" t="str">
        <f t="shared" si="3"/>
        <v>OMZaiV8Fb1Lc/1SsVh8jC2E9w6ya4n97FOUimKlgPCA=</v>
      </c>
      <c r="M58" s="38"/>
      <c r="N58" s="38"/>
    </row>
    <row r="59">
      <c r="A59" s="23">
        <v>55.0</v>
      </c>
      <c r="B59" s="43">
        <v>43480.0</v>
      </c>
      <c r="C59" s="27" t="s">
        <v>106</v>
      </c>
      <c r="D59" s="23" t="s">
        <v>107</v>
      </c>
      <c r="E59" s="44" t="s">
        <v>178</v>
      </c>
      <c r="F59" s="45" t="s">
        <v>212</v>
      </c>
      <c r="G59" s="35" t="str">
        <f t="shared" si="6"/>
        <v>1/2019</v>
      </c>
      <c r="H59" s="34" t="str">
        <f t="shared" si="4"/>
        <v>T</v>
      </c>
      <c r="I59" s="34"/>
      <c r="J59" s="34" t="str">
        <f t="shared" si="5"/>
        <v>OMZaiV8Fb1Lc/1SsVh8jC2E9w6ya4n97FOUimKlgPCA=</v>
      </c>
      <c r="K59" s="34" t="str">
        <f t="shared" si="2"/>
        <v>55 43480 城市大學 SCOPE
初級網頁設計人員基礎證書
筆試 面試 通過 Pass OMZaiV8Fb1Lc/1SsVh8jC2E9w6ya4n97FOUimKlgPCA=</v>
      </c>
      <c r="L59" s="37" t="str">
        <f t="shared" si="3"/>
        <v>vyReAdsO4v4LdylhnrYBXZ1BtQcL13G8VhRT9WPMGwc=</v>
      </c>
      <c r="M59" s="38"/>
      <c r="N59" s="38"/>
    </row>
    <row r="60">
      <c r="A60" s="23">
        <v>56.0</v>
      </c>
      <c r="B60" s="43">
        <v>43484.0</v>
      </c>
      <c r="C60" s="27" t="s">
        <v>108</v>
      </c>
      <c r="D60" s="23" t="s">
        <v>107</v>
      </c>
      <c r="E60" s="44" t="s">
        <v>178</v>
      </c>
      <c r="F60" s="34" t="s">
        <v>204</v>
      </c>
      <c r="G60" s="35" t="str">
        <f t="shared" si="6"/>
        <v>1/2019</v>
      </c>
      <c r="H60" s="34" t="str">
        <f t="shared" si="4"/>
        <v>T</v>
      </c>
      <c r="I60" s="34"/>
      <c r="J60" s="34" t="str">
        <f t="shared" si="5"/>
        <v>vyReAdsO4v4LdylhnrYBXZ1BtQcL13G8VhRT9WPMGwc=</v>
      </c>
      <c r="K60" s="34" t="str">
        <f t="shared" si="2"/>
        <v>56 43484 遴選
葵芳青年就業起點
網絡安全 課程 通過 Pass vyReAdsO4v4LdylhnrYBXZ1BtQcL13G8VhRT9WPMGwc=</v>
      </c>
      <c r="L60" s="37" t="str">
        <f t="shared" si="3"/>
        <v>K4VkvwmyMkJ2b9mRTkjkzGXDxf/BghD2QraGaC8p734=</v>
      </c>
      <c r="M60" s="38"/>
      <c r="N60" s="38"/>
    </row>
    <row r="61">
      <c r="A61" s="23">
        <v>57.0</v>
      </c>
      <c r="B61" s="43">
        <v>43508.0</v>
      </c>
      <c r="C61" s="27" t="s">
        <v>109</v>
      </c>
      <c r="D61" s="23" t="s">
        <v>213</v>
      </c>
      <c r="E61" s="44" t="s">
        <v>214</v>
      </c>
      <c r="F61" s="45" t="s">
        <v>212</v>
      </c>
      <c r="G61" s="35" t="str">
        <f t="shared" si="6"/>
        <v>2/2019</v>
      </c>
      <c r="H61" s="34" t="str">
        <f t="shared" si="4"/>
        <v>T</v>
      </c>
      <c r="I61" s="34"/>
      <c r="J61" s="34" t="str">
        <f t="shared" si="5"/>
        <v>K4VkvwmyMkJ2b9mRTkjkzGXDxf/BghD2QraGaC8p734=</v>
      </c>
      <c r="K61" s="34" t="str">
        <f t="shared" si="2"/>
        <v>57 43508 甲子園 展翅合辦
資訊科技助理證書課程 家人拒絕 -- Family Refused K4VkvwmyMkJ2b9mRTkjkzGXDxf/BghD2QraGaC8p734=</v>
      </c>
      <c r="L61" s="37" t="str">
        <f t="shared" si="3"/>
        <v>jjL6LgzEN+noOkr6z0kwBWPU2lwM+6nD8/s1XyzrzOQ=</v>
      </c>
      <c r="M61" s="38"/>
      <c r="N61" s="38"/>
    </row>
    <row r="62">
      <c r="A62" s="23">
        <v>58.0</v>
      </c>
      <c r="B62" s="43">
        <v>43518.0</v>
      </c>
      <c r="C62" s="27" t="s">
        <v>113</v>
      </c>
      <c r="D62" s="23" t="s">
        <v>118</v>
      </c>
      <c r="E62" s="44" t="s">
        <v>178</v>
      </c>
      <c r="F62" s="45" t="s">
        <v>179</v>
      </c>
      <c r="G62" s="35" t="str">
        <f t="shared" si="6"/>
        <v>2/2019</v>
      </c>
      <c r="H62" s="34" t="str">
        <f t="shared" si="4"/>
        <v>T</v>
      </c>
      <c r="I62" s="34"/>
      <c r="J62" s="34" t="str">
        <f t="shared" si="5"/>
        <v>jjL6LgzEN+noOkr6z0kwBWPU2lwM+6nD8/s1XyzrzOQ=</v>
      </c>
      <c r="K62" s="34" t="str">
        <f t="shared" si="2"/>
        <v>58 43518 功輔班導師
青協黃寬洋青年空間
$112 / Hours
3pm - 5pm
 沒有回應 -- No Respond jjL6LgzEN+noOkr6z0kwBWPU2lwM+6nD8/s1XyzrzOQ=</v>
      </c>
      <c r="L62" s="37" t="str">
        <f t="shared" si="3"/>
        <v>Mt4kVLtH4mvtILgtfVXHntEUdvPwTJBHPusPSJE7e/A=</v>
      </c>
      <c r="M62" s="38"/>
      <c r="N62" s="38"/>
    </row>
    <row r="63">
      <c r="A63" s="23">
        <v>59.0</v>
      </c>
      <c r="B63" s="43">
        <v>43518.0</v>
      </c>
      <c r="C63" s="27" t="s">
        <v>114</v>
      </c>
      <c r="D63" s="23" t="s">
        <v>118</v>
      </c>
      <c r="E63" s="44" t="s">
        <v>178</v>
      </c>
      <c r="F63" s="45" t="s">
        <v>179</v>
      </c>
      <c r="G63" s="35" t="str">
        <f t="shared" si="6"/>
        <v>2/2019</v>
      </c>
      <c r="H63" s="34" t="str">
        <f t="shared" si="4"/>
        <v>T</v>
      </c>
      <c r="I63" s="34"/>
      <c r="J63" s="34" t="str">
        <f t="shared" si="5"/>
        <v>Mt4kVLtH4mvtILgtfVXHntEUdvPwTJBHPusPSJE7e/A=</v>
      </c>
      <c r="K63" s="34" t="str">
        <f t="shared" si="2"/>
        <v>59 43518 功輔班導師
青協將軍澳青年空間
$75 / Hours 
3pm - 5pm
 沒有回應 -- No Respond Mt4kVLtH4mvtILgtfVXHntEUdvPwTJBHPusPSJE7e/A=</v>
      </c>
      <c r="L63" s="37" t="str">
        <f t="shared" si="3"/>
        <v>80B9Fhog8hiBS4PByWUwHS/OeqtuHS8knouW+DDXrzU=</v>
      </c>
      <c r="M63" s="38"/>
      <c r="N63" s="38"/>
    </row>
    <row r="64">
      <c r="A64" s="23">
        <v>60.0</v>
      </c>
      <c r="B64" s="43">
        <v>43519.0</v>
      </c>
      <c r="C64" s="27" t="s">
        <v>111</v>
      </c>
      <c r="D64" s="23" t="s">
        <v>203</v>
      </c>
      <c r="E64" s="44" t="s">
        <v>112</v>
      </c>
      <c r="F64" s="34" t="s">
        <v>204</v>
      </c>
      <c r="G64" s="35" t="str">
        <f t="shared" si="6"/>
        <v>2/2019</v>
      </c>
      <c r="H64" s="34" t="str">
        <f t="shared" si="4"/>
        <v>T</v>
      </c>
      <c r="I64" s="34"/>
      <c r="J64" s="34" t="str">
        <f t="shared" si="5"/>
        <v>80B9Fhog8hiBS4PByWUwHS/OeqtuHS8knouW+DDXrzU=</v>
      </c>
      <c r="K64" s="34" t="str">
        <f t="shared" si="2"/>
        <v>60 43519 葵芳青年就業起點
中英文辦工室應用及打字比賽
 已出席 -- Partake 80B9Fhog8hiBS4PByWUwHS/OeqtuHS8knouW+DDXrzU=</v>
      </c>
      <c r="L64" s="37" t="str">
        <f t="shared" si="3"/>
        <v>cjhTDnkMefj3j2okWa16whZOiBYgEv3xAPGmSQITjiQ=</v>
      </c>
      <c r="M64" s="38"/>
      <c r="N64" s="38"/>
    </row>
    <row r="65">
      <c r="A65" s="23">
        <v>61.0</v>
      </c>
      <c r="B65" s="43">
        <v>43522.0</v>
      </c>
      <c r="C65" s="27" t="s">
        <v>115</v>
      </c>
      <c r="D65" s="23" t="s">
        <v>118</v>
      </c>
      <c r="E65" s="44" t="s">
        <v>178</v>
      </c>
      <c r="F65" s="45" t="s">
        <v>179</v>
      </c>
      <c r="G65" s="35" t="str">
        <f t="shared" si="6"/>
        <v>2/2019</v>
      </c>
      <c r="H65" s="34" t="str">
        <f t="shared" si="4"/>
        <v>T</v>
      </c>
      <c r="I65" s="34"/>
      <c r="J65" s="34" t="str">
        <f t="shared" si="5"/>
        <v>cjhTDnkMefj3j2okWa16whZOiBYgEv3xAPGmSQITjiQ=</v>
      </c>
      <c r="K65" s="34" t="str">
        <f t="shared" si="2"/>
        <v>61 43522 Teacher / Tutor
童行社
3pm - 4:30pm
$ 80 - 150 / Hours
 沒有回應 -- No Respond cjhTDnkMefj3j2okWa16whZOiBYgEv3xAPGmSQITjiQ=</v>
      </c>
      <c r="L65" s="37" t="str">
        <f t="shared" si="3"/>
        <v>P3pqOQ1vVl5hI3MR9/zOZqiknCUPPkbB2CCUJ9ksUA0=</v>
      </c>
      <c r="M65" s="38"/>
      <c r="N65" s="38"/>
    </row>
    <row r="66">
      <c r="A66" s="23">
        <v>62.0</v>
      </c>
      <c r="B66" s="43">
        <v>43525.0</v>
      </c>
      <c r="C66" s="27" t="s">
        <v>116</v>
      </c>
      <c r="D66" s="23" t="s">
        <v>205</v>
      </c>
      <c r="E66" s="54" t="s">
        <v>215</v>
      </c>
      <c r="F66" s="45" t="s">
        <v>179</v>
      </c>
      <c r="G66" s="35" t="str">
        <f t="shared" si="6"/>
        <v>3/2019</v>
      </c>
      <c r="H66" s="34" t="str">
        <f t="shared" si="4"/>
        <v>T</v>
      </c>
      <c r="I66" s="34"/>
      <c r="J66" s="34" t="str">
        <f t="shared" si="5"/>
        <v>P3pqOQ1vVl5hI3MR9/zOZqiknCUPPkbB2CCUJ9ksUA0=</v>
      </c>
      <c r="K66" s="34" t="str">
        <f t="shared" si="2"/>
        <v>62 43525 Part-time Tutor TKO
One Plus one Educational Center
$50 - 70 / Hours
4pm - 8pm
 已婉拒 Refused P3pqOQ1vVl5hI3MR9/zOZqiknCUPPkbB2CCUJ9ksUA0=</v>
      </c>
      <c r="L66" s="37" t="str">
        <f t="shared" si="3"/>
        <v>3oHRZYqRoFYgl2Ba6mIdYxnSvOw8w8x1cRTpVSYI+Ps=</v>
      </c>
      <c r="M66" s="38"/>
      <c r="N66" s="38"/>
    </row>
    <row r="67">
      <c r="A67" s="23">
        <v>63.0</v>
      </c>
      <c r="B67" s="43">
        <v>43526.0</v>
      </c>
      <c r="C67" s="27" t="s">
        <v>119</v>
      </c>
      <c r="D67" s="23" t="s">
        <v>186</v>
      </c>
      <c r="E67" s="54" t="s">
        <v>216</v>
      </c>
      <c r="F67" s="45" t="s">
        <v>209</v>
      </c>
      <c r="G67" s="35" t="str">
        <f t="shared" si="6"/>
        <v>3/2019</v>
      </c>
      <c r="H67" s="34" t="str">
        <f t="shared" si="4"/>
        <v>T</v>
      </c>
      <c r="I67" s="34"/>
      <c r="J67" s="34" t="str">
        <f t="shared" si="5"/>
        <v>3oHRZYqRoFYgl2Ba6mIdYxnSvOw8w8x1cRTpVSYI+Ps=</v>
      </c>
      <c r="K67" s="34" t="str">
        <f t="shared" si="2"/>
        <v>63 43526 Cyberport Jobs Fair
Unity Game Developer (Analysis Programmer)
Anchor Point Limited
$23000 / Month
0900 - 1800 有出席面試機會 -- Interview Attended 3oHRZYqRoFYgl2Ba6mIdYxnSvOw8w8x1cRTpVSYI+Ps=</v>
      </c>
      <c r="L67" s="37" t="str">
        <f t="shared" si="3"/>
        <v>4ATvwdKIRaOWsTJcwrLHk6J34Rd8DLdxurt15xZPvCc=</v>
      </c>
      <c r="M67" s="38"/>
      <c r="N67" s="38"/>
    </row>
    <row r="68">
      <c r="A68" s="23">
        <v>64.0</v>
      </c>
      <c r="B68" s="43">
        <v>43526.0</v>
      </c>
      <c r="C68" s="27" t="s">
        <v>121</v>
      </c>
      <c r="D68" s="23" t="s">
        <v>186</v>
      </c>
      <c r="E68" s="54" t="s">
        <v>217</v>
      </c>
      <c r="F68" s="45" t="s">
        <v>209</v>
      </c>
      <c r="G68" s="35" t="str">
        <f t="shared" si="6"/>
        <v>3/2019</v>
      </c>
      <c r="H68" s="34" t="str">
        <f t="shared" si="4"/>
        <v>T</v>
      </c>
      <c r="I68" s="34"/>
      <c r="J68" s="34" t="str">
        <f t="shared" si="5"/>
        <v>4ATvwdKIRaOWsTJcwrLHk6J34Rd8DLdxurt15xZPvCc=</v>
      </c>
      <c r="K68" s="34" t="str">
        <f t="shared" si="2"/>
        <v>64 43526 Cyberport Jobs Fair
Unity Game Developer
ESport International Group
Not state salary
Not State working time
 有出席面試機會 -- Interview Attended 4ATvwdKIRaOWsTJcwrLHk6J34Rd8DLdxurt15xZPvCc=</v>
      </c>
      <c r="L68" s="37" t="str">
        <f t="shared" si="3"/>
        <v>UR6cP4EBOvv3UvxEiy7PD13b5ZWTOZ6Cyim8ueQGGJ8=</v>
      </c>
      <c r="M68" s="38"/>
      <c r="N68" s="38"/>
    </row>
    <row r="69">
      <c r="A69" s="23">
        <v>65.0</v>
      </c>
      <c r="B69" s="43">
        <v>43526.0</v>
      </c>
      <c r="C69" s="27" t="s">
        <v>123</v>
      </c>
      <c r="D69" s="23" t="s">
        <v>118</v>
      </c>
      <c r="E69" s="44" t="s">
        <v>178</v>
      </c>
      <c r="F69" s="45" t="s">
        <v>209</v>
      </c>
      <c r="G69" s="35" t="str">
        <f t="shared" si="6"/>
        <v>3/2019</v>
      </c>
      <c r="H69" s="34" t="str">
        <f t="shared" si="4"/>
        <v>T</v>
      </c>
      <c r="I69" s="34"/>
      <c r="J69" s="34" t="str">
        <f t="shared" si="5"/>
        <v>UR6cP4EBOvv3UvxEiy7PD13b5ZWTOZ6Cyim8ueQGGJ8=</v>
      </c>
      <c r="K69" s="34" t="str">
        <f t="shared" si="2"/>
        <v>65 43526 Cyberport Jobs Fair
Internship of Developer
AVA Technology
Not state working time and salary
 沒有回應 -- No Respond UR6cP4EBOvv3UvxEiy7PD13b5ZWTOZ6Cyim8ueQGGJ8=</v>
      </c>
      <c r="L69" s="37" t="str">
        <f t="shared" si="3"/>
        <v>eO06VPR1mZnkPrtsEFB2G1/79V/G9Hh4j8LHpNzP/JU=</v>
      </c>
      <c r="M69" s="38"/>
      <c r="N69" s="38"/>
    </row>
    <row r="70">
      <c r="A70" s="23">
        <v>66.0</v>
      </c>
      <c r="B70" s="43">
        <v>43526.0</v>
      </c>
      <c r="C70" s="27" t="s">
        <v>124</v>
      </c>
      <c r="D70" s="23" t="s">
        <v>118</v>
      </c>
      <c r="E70" s="44" t="s">
        <v>178</v>
      </c>
      <c r="F70" s="45" t="s">
        <v>194</v>
      </c>
      <c r="G70" s="35" t="str">
        <f t="shared" si="6"/>
        <v>3/2019</v>
      </c>
      <c r="H70" s="34" t="str">
        <f t="shared" si="4"/>
        <v>T</v>
      </c>
      <c r="I70" s="34"/>
      <c r="J70" s="34" t="str">
        <f t="shared" si="5"/>
        <v>eO06VPR1mZnkPrtsEFB2G1/79V/G9Hh4j8LHpNzP/JU=</v>
      </c>
      <c r="K70" s="34" t="str">
        <f t="shared" si="2"/>
        <v>66 43526 Cyberport Jobs Fair
Game Designer
Gamespace Limited
$15000 / Month
0900 - 1800 @Cyberport
 沒有回應 -- No Respond eO06VPR1mZnkPrtsEFB2G1/79V/G9Hh4j8LHpNzP/JU=</v>
      </c>
      <c r="L70" s="37" t="str">
        <f t="shared" si="3"/>
        <v>1DMH8mJIhoZdopdhVA2dFxYcAK0RArPZpcSXQntVeAE=</v>
      </c>
      <c r="M70" s="38"/>
      <c r="N70" s="38"/>
    </row>
    <row r="71">
      <c r="A71" s="23">
        <v>67.0</v>
      </c>
      <c r="B71" s="43">
        <v>43526.0</v>
      </c>
      <c r="C71" s="27" t="s">
        <v>125</v>
      </c>
      <c r="D71" s="23" t="s">
        <v>118</v>
      </c>
      <c r="E71" s="44" t="s">
        <v>178</v>
      </c>
      <c r="F71" s="45" t="s">
        <v>194</v>
      </c>
      <c r="G71" s="35" t="str">
        <f t="shared" si="6"/>
        <v>3/2019</v>
      </c>
      <c r="H71" s="34" t="str">
        <f t="shared" si="4"/>
        <v>T</v>
      </c>
      <c r="I71" s="34"/>
      <c r="J71" s="34" t="str">
        <f t="shared" si="5"/>
        <v>1DMH8mJIhoZdopdhVA2dFxYcAK0RArPZpcSXQntVeAE=</v>
      </c>
      <c r="K71" s="34" t="str">
        <f t="shared" si="2"/>
        <v>67 43526 Cyberport Jobs Fair
Game Developer
Gamespace Limited
$16500 / Month
0900 - 1800 @Cyberport
 沒有回應 -- No Respond 1DMH8mJIhoZdopdhVA2dFxYcAK0RArPZpcSXQntVeAE=</v>
      </c>
      <c r="L71" s="37" t="str">
        <f t="shared" si="3"/>
        <v>FUv/XuB4j8r06QYpj2Lsy1N7baqLADiArTltfqiklgk=</v>
      </c>
      <c r="M71" s="38"/>
      <c r="N71" s="38"/>
    </row>
    <row r="72">
      <c r="A72" s="23">
        <v>68.0</v>
      </c>
      <c r="B72" s="43">
        <v>43531.0</v>
      </c>
      <c r="C72" s="27" t="s">
        <v>127</v>
      </c>
      <c r="D72" s="23" t="s">
        <v>186</v>
      </c>
      <c r="E72" s="44" t="s">
        <v>178</v>
      </c>
      <c r="F72" s="45" t="s">
        <v>179</v>
      </c>
      <c r="G72" s="35" t="str">
        <f t="shared" si="6"/>
        <v>3/2019</v>
      </c>
      <c r="H72" s="34" t="str">
        <f t="shared" si="4"/>
        <v>T</v>
      </c>
      <c r="I72" s="34"/>
      <c r="J72" s="34" t="str">
        <f t="shared" si="5"/>
        <v>FUv/XuB4j8r06QYpj2Lsy1N7baqLADiArTltfqiklgk=</v>
      </c>
      <c r="K72" s="34" t="str">
        <f t="shared" si="2"/>
        <v>68 43531 Teacher / Tutor
Baptist Oi Kwan Social Service HKE Family Dev Service CTR
$70 - $140 / Hours,  TKO
3pm - 6pm
 有出席面試機會 -- Interview Attended FUv/XuB4j8r06QYpj2Lsy1N7baqLADiArTltfqiklgk=</v>
      </c>
      <c r="L72" s="37" t="str">
        <f t="shared" si="3"/>
        <v>XuAecsf19cAGVUur2SwWaGltsL9J063iAyCzgFl7xq4=</v>
      </c>
      <c r="M72" s="38"/>
      <c r="N72" s="38"/>
    </row>
    <row r="73">
      <c r="A73" s="23">
        <v>69.0</v>
      </c>
      <c r="B73" s="43">
        <v>43533.0</v>
      </c>
      <c r="C73" s="27" t="s">
        <v>129</v>
      </c>
      <c r="D73" s="63" t="s">
        <v>218</v>
      </c>
      <c r="E73" s="44" t="s">
        <v>178</v>
      </c>
      <c r="F73" s="34" t="s">
        <v>204</v>
      </c>
      <c r="G73" s="35" t="str">
        <f t="shared" si="6"/>
        <v>3/2019</v>
      </c>
      <c r="H73" s="34" t="str">
        <f t="shared" si="4"/>
        <v>T</v>
      </c>
      <c r="I73" s="34"/>
      <c r="J73" s="34" t="str">
        <f t="shared" si="5"/>
        <v>XuAecsf19cAGVUur2SwWaGltsL9J063iAyCzgFl7xq4=</v>
      </c>
      <c r="K73" s="34" t="str">
        <f t="shared" si="2"/>
        <v>69 43533 遴選
葵芳青年就業起點
桌遊導師證書課程 不通過 Fail XuAecsf19cAGVUur2SwWaGltsL9J063iAyCzgFl7xq4=</v>
      </c>
      <c r="L73" s="37" t="str">
        <f t="shared" si="3"/>
        <v>smoQobmoMlJqsOrZlND2tjCKeKvLX1IxI4PhnKQOjRA=</v>
      </c>
      <c r="M73" s="38"/>
      <c r="N73" s="38"/>
    </row>
    <row r="74">
      <c r="A74" s="23">
        <v>70.0</v>
      </c>
      <c r="B74" s="43">
        <v>43534.0</v>
      </c>
      <c r="C74" s="27" t="s">
        <v>131</v>
      </c>
      <c r="D74" s="23" t="s">
        <v>203</v>
      </c>
      <c r="E74" s="44" t="s">
        <v>178</v>
      </c>
      <c r="F74" s="34" t="s">
        <v>204</v>
      </c>
      <c r="G74" s="35" t="str">
        <f t="shared" si="6"/>
        <v>3/2019</v>
      </c>
      <c r="H74" s="34" t="str">
        <f t="shared" si="4"/>
        <v>T</v>
      </c>
      <c r="I74" s="34"/>
      <c r="J74" s="34" t="str">
        <f t="shared" si="5"/>
        <v>smoQobmoMlJqsOrZlND2tjCKeKvLX1IxI4PhnKQOjRA=</v>
      </c>
      <c r="K74" s="34" t="str">
        <f t="shared" si="2"/>
        <v>70 43534 民政事務總署
中文寫作比賽 2019 已出席 -- Partake smoQobmoMlJqsOrZlND2tjCKeKvLX1IxI4PhnKQOjRA=</v>
      </c>
      <c r="L74" s="37" t="str">
        <f t="shared" si="3"/>
        <v>/Ck3As+nfbws4hW3OC1Cwt7T4xixh7oPRCOQ1YnAgWg=</v>
      </c>
      <c r="M74" s="38"/>
      <c r="N74" s="38"/>
    </row>
    <row r="75">
      <c r="A75" s="23">
        <v>71.0</v>
      </c>
      <c r="B75" s="43">
        <v>43537.0</v>
      </c>
      <c r="C75" s="27" t="s">
        <v>132</v>
      </c>
      <c r="D75" s="23" t="s">
        <v>205</v>
      </c>
      <c r="E75" s="54" t="s">
        <v>219</v>
      </c>
      <c r="F75" s="45" t="s">
        <v>179</v>
      </c>
      <c r="G75" s="35" t="str">
        <f t="shared" si="6"/>
        <v>3/2019</v>
      </c>
      <c r="H75" s="34" t="str">
        <f t="shared" si="4"/>
        <v>T</v>
      </c>
      <c r="I75" s="34"/>
      <c r="J75" s="34" t="str">
        <f t="shared" si="5"/>
        <v>/Ck3As+nfbws4hW3OC1Cwt7T4xixh7oPRCOQ1YnAgWg=</v>
      </c>
      <c r="K75" s="34" t="str">
        <f t="shared" si="2"/>
        <v>71 43537 Tutor
Beanstalk Education
$50 - $ 80 / Hours
2pm - 6pm
 已婉拒 Refused /Ck3As+nfbws4hW3OC1Cwt7T4xixh7oPRCOQ1YnAgWg=</v>
      </c>
      <c r="L75" s="37" t="str">
        <f t="shared" si="3"/>
        <v>VWkW2srxeVHVRbpdUUYyg9/QhARfJwXbgw88IaGvvOo=</v>
      </c>
      <c r="M75" s="38"/>
      <c r="N75" s="38"/>
    </row>
    <row r="76">
      <c r="A76" s="23">
        <v>72.0</v>
      </c>
      <c r="B76" s="43">
        <v>43537.0</v>
      </c>
      <c r="C76" s="27" t="s">
        <v>134</v>
      </c>
      <c r="D76" s="23" t="s">
        <v>118</v>
      </c>
      <c r="E76" s="44" t="s">
        <v>178</v>
      </c>
      <c r="F76" s="45" t="s">
        <v>179</v>
      </c>
      <c r="G76" s="35" t="str">
        <f t="shared" si="6"/>
        <v>3/2019</v>
      </c>
      <c r="H76" s="34" t="str">
        <f t="shared" si="4"/>
        <v>T</v>
      </c>
      <c r="I76" s="34"/>
      <c r="J76" s="34" t="str">
        <f t="shared" si="5"/>
        <v>VWkW2srxeVHVRbpdUUYyg9/QhARfJwXbgw88IaGvvOo=</v>
      </c>
      <c r="K76" s="34" t="str">
        <f t="shared" si="2"/>
        <v>72 43537 半職導師
名賢教育有限公司
$6000 - 7000
4pm - 8pm
 沒有回應 -- No Respond VWkW2srxeVHVRbpdUUYyg9/QhARfJwXbgw88IaGvvOo=</v>
      </c>
      <c r="L76" s="37" t="str">
        <f t="shared" si="3"/>
        <v>aFKogSvJYhrbWmaSaqjqpJ+LcVVkwEYtrSslGuyzTUI=</v>
      </c>
      <c r="M76" s="38"/>
      <c r="N76" s="38"/>
    </row>
    <row r="77">
      <c r="A77" s="23">
        <v>73.0</v>
      </c>
      <c r="B77" s="43">
        <v>43537.0</v>
      </c>
      <c r="C77" s="27" t="s">
        <v>135</v>
      </c>
      <c r="D77" s="23" t="s">
        <v>205</v>
      </c>
      <c r="E77" s="54" t="s">
        <v>220</v>
      </c>
      <c r="F77" s="45" t="s">
        <v>179</v>
      </c>
      <c r="G77" s="35" t="str">
        <f t="shared" si="6"/>
        <v>3/2019</v>
      </c>
      <c r="H77" s="34" t="str">
        <f t="shared" si="4"/>
        <v>T</v>
      </c>
      <c r="I77" s="34"/>
      <c r="J77" s="34" t="str">
        <f t="shared" si="5"/>
        <v>aFKogSvJYhrbWmaSaqjqpJ+LcVVkwEYtrSslGuyzTUI=</v>
      </c>
      <c r="K77" s="34" t="str">
        <f t="shared" si="2"/>
        <v>73 43537 Tutor
1+1 Education Lim TKO
$ 70 / Hour
3pm - 6pm
 已婉拒 Refused aFKogSvJYhrbWmaSaqjqpJ+LcVVkwEYtrSslGuyzTUI=</v>
      </c>
      <c r="L77" s="37" t="str">
        <f t="shared" si="3"/>
        <v>HVccWkPO8p4agmfmHFATpFDJbz9m47PcWNaMrDtw7sY=</v>
      </c>
      <c r="M77" s="38"/>
      <c r="N77" s="38"/>
    </row>
    <row r="78">
      <c r="A78" s="23">
        <v>74.0</v>
      </c>
      <c r="B78" s="43">
        <v>43537.0</v>
      </c>
      <c r="C78" s="27" t="s">
        <v>137</v>
      </c>
      <c r="D78" s="23" t="s">
        <v>186</v>
      </c>
      <c r="E78" s="54" t="s">
        <v>221</v>
      </c>
      <c r="F78" s="45" t="s">
        <v>179</v>
      </c>
      <c r="G78" s="35" t="str">
        <f t="shared" si="6"/>
        <v>3/2019</v>
      </c>
      <c r="H78" s="34" t="str">
        <f t="shared" si="4"/>
        <v>T</v>
      </c>
      <c r="I78" s="34"/>
      <c r="J78" s="34" t="str">
        <f t="shared" si="5"/>
        <v>HVccWkPO8p4agmfmHFATpFDJbz9m47PcWNaMrDtw7sY=</v>
      </c>
      <c r="K78" s="34" t="str">
        <f t="shared" si="2"/>
        <v>74 43537 Teacher
德田補習學校
$55 - 70 / Hours
4pm - 8pm
 有出席面試機會 -- Interview Attended HVccWkPO8p4agmfmHFATpFDJbz9m47PcWNaMrDtw7sY=</v>
      </c>
      <c r="L78" s="37" t="str">
        <f t="shared" si="3"/>
        <v>rteWPA77qqqG3dH7KMlpZEyAcNpf0GNqIVMXRdhPRhc=</v>
      </c>
      <c r="M78" s="38"/>
      <c r="N78" s="38"/>
    </row>
    <row r="79">
      <c r="A79" s="23">
        <v>75.0</v>
      </c>
      <c r="B79" s="43">
        <v>43541.0</v>
      </c>
      <c r="C79" s="27" t="s">
        <v>139</v>
      </c>
      <c r="D79" s="23" t="s">
        <v>188</v>
      </c>
      <c r="E79" s="44" t="s">
        <v>178</v>
      </c>
      <c r="F79" s="45" t="s">
        <v>179</v>
      </c>
      <c r="G79" s="35" t="str">
        <f t="shared" si="6"/>
        <v>3/2019</v>
      </c>
      <c r="H79" s="34" t="str">
        <f t="shared" si="4"/>
        <v>T</v>
      </c>
      <c r="I79" s="34"/>
      <c r="J79" s="34" t="str">
        <f t="shared" si="5"/>
        <v>rteWPA77qqqG3dH7KMlpZEyAcNpf0GNqIVMXRdhPRhc=</v>
      </c>
      <c r="K79" s="34" t="str">
        <f t="shared" si="2"/>
        <v>75 43541 Maths Tutor
數研俊彥補習中心
$12000 - 14000 / Month
1:45pm - 8pm
 大材小用 -- Overqualified rteWPA77qqqG3dH7KMlpZEyAcNpf0GNqIVMXRdhPRhc=</v>
      </c>
      <c r="L79" s="37" t="str">
        <f t="shared" si="3"/>
        <v>o22Qek5WNprrENqPyjV6mJrS28fh7kz3X9X0Ah9HpgA=</v>
      </c>
      <c r="M79" s="38"/>
      <c r="N79" s="38"/>
    </row>
    <row r="80">
      <c r="A80" s="23">
        <v>76.0</v>
      </c>
      <c r="B80" s="43">
        <v>43541.0</v>
      </c>
      <c r="C80" s="27" t="s">
        <v>142</v>
      </c>
      <c r="D80" s="23" t="s">
        <v>188</v>
      </c>
      <c r="E80" s="44" t="s">
        <v>178</v>
      </c>
      <c r="F80" s="45" t="s">
        <v>179</v>
      </c>
      <c r="G80" s="35" t="str">
        <f t="shared" si="6"/>
        <v>3/2019</v>
      </c>
      <c r="H80" s="34" t="str">
        <f t="shared" si="4"/>
        <v>T</v>
      </c>
      <c r="I80" s="34"/>
      <c r="J80" s="34" t="str">
        <f t="shared" si="5"/>
        <v>o22Qek5WNprrENqPyjV6mJrS28fh7kz3X9X0Ah9HpgA=</v>
      </c>
      <c r="K80" s="34" t="str">
        <f t="shared" si="2"/>
        <v>76 43541 Maths Tutor
數研陽光(天晉)補習中心
$12000 - $15000 / Month
10 am - 7:45pm
 大材小用 -- Overqualified o22Qek5WNprrENqPyjV6mJrS28fh7kz3X9X0Ah9HpgA=</v>
      </c>
      <c r="L80" s="37" t="str">
        <f t="shared" si="3"/>
        <v>WmkDyoDEpcC7c+3Adf7bWVSiMTh92PMtw3uQ7RW4yKA=</v>
      </c>
      <c r="M80" s="38"/>
      <c r="N80" s="38"/>
    </row>
    <row r="81">
      <c r="A81" s="23">
        <v>77.0</v>
      </c>
      <c r="B81" s="43">
        <v>43544.0</v>
      </c>
      <c r="C81" s="27" t="s">
        <v>146</v>
      </c>
      <c r="D81" s="23" t="s">
        <v>118</v>
      </c>
      <c r="E81" s="54" t="s">
        <v>178</v>
      </c>
      <c r="F81" s="45" t="s">
        <v>196</v>
      </c>
      <c r="G81" s="35" t="str">
        <f t="shared" si="6"/>
        <v>3/2019</v>
      </c>
      <c r="H81" s="34" t="str">
        <f t="shared" si="4"/>
        <v>T</v>
      </c>
      <c r="I81" s="34"/>
      <c r="J81" s="34" t="str">
        <f t="shared" si="5"/>
        <v>WmkDyoDEpcC7c+3Adf7bWVSiMTh92PMtw3uQ7RW4yKA=</v>
      </c>
      <c r="K81" s="34" t="str">
        <f t="shared" si="2"/>
        <v>77 43544 一級技術支援服務主任
炮台山金文泰中學
$15186 / Month
Gov Office Hours 沒有回應 -- No Respond WmkDyoDEpcC7c+3Adf7bWVSiMTh92PMtw3uQ7RW4yKA=</v>
      </c>
      <c r="L81" s="37" t="str">
        <f t="shared" si="3"/>
        <v>ltb/izOl3oqNkoWN4u7ZqO9WsAijfXx7JL4uUowEnr4=</v>
      </c>
      <c r="M81" s="38"/>
      <c r="N81" s="38"/>
    </row>
    <row r="82">
      <c r="A82" s="23">
        <v>78.0</v>
      </c>
      <c r="B82" s="43">
        <v>43547.0</v>
      </c>
      <c r="C82" s="27" t="s">
        <v>143</v>
      </c>
      <c r="D82" s="23" t="s">
        <v>118</v>
      </c>
      <c r="E82" s="44" t="s">
        <v>178</v>
      </c>
      <c r="F82" s="45" t="s">
        <v>196</v>
      </c>
      <c r="G82" s="35" t="str">
        <f t="shared" si="6"/>
        <v>3/2019</v>
      </c>
      <c r="H82" s="34" t="str">
        <f t="shared" si="4"/>
        <v>T</v>
      </c>
      <c r="I82" s="34"/>
      <c r="J82" s="34" t="str">
        <f t="shared" si="5"/>
        <v>ltb/izOl3oqNkoWN4u7ZqO9WsAijfXx7JL4uUowEnr4=</v>
      </c>
      <c r="K82" s="34" t="str">
        <f t="shared" si="2"/>
        <v>78 43547 合約文員 41517
大學教育資助委員會秘書處
$13435  / Month
Gov Office Hours
 沒有回應 -- No Respond ltb/izOl3oqNkoWN4u7ZqO9WsAijfXx7JL4uUowEnr4=</v>
      </c>
      <c r="L82" s="37" t="str">
        <f t="shared" si="3"/>
        <v>owAdG6hne7rXyHkWNCAokQNf6wzHpMGd5Ty3INjQ9WE=</v>
      </c>
      <c r="M82" s="38"/>
      <c r="N82" s="38"/>
    </row>
    <row r="83">
      <c r="A83" s="23">
        <v>79.0</v>
      </c>
      <c r="B83" s="64">
        <v>43547.0</v>
      </c>
      <c r="C83" s="65" t="s">
        <v>144</v>
      </c>
      <c r="D83" s="66" t="s">
        <v>222</v>
      </c>
      <c r="E83" s="66" t="s">
        <v>145</v>
      </c>
      <c r="F83" s="67" t="s">
        <v>196</v>
      </c>
      <c r="G83" s="35" t="str">
        <f t="shared" si="6"/>
        <v>3/2019</v>
      </c>
      <c r="H83" s="34" t="str">
        <f t="shared" si="4"/>
        <v>T</v>
      </c>
      <c r="I83" s="34"/>
      <c r="J83" s="34" t="str">
        <f t="shared" si="5"/>
        <v>owAdG6hne7rXyHkWNCAokQNf6wzHpMGd5Ty3INjQ9WE=</v>
      </c>
      <c r="K83" s="34" t="str">
        <f t="shared" si="2"/>
        <v>79 43547 常務助理
政制及內地事務局--選舉事務處所屬
$12270 / Month
0900 - 1800
 已收到申請 Acknowledgement of Application owAdG6hne7rXyHkWNCAokQNf6wzHpMGd5Ty3INjQ9WE=</v>
      </c>
      <c r="L83" s="37" t="str">
        <f t="shared" si="3"/>
        <v>r2Fk5uz0Yd39b7pa90wKPT0QQ8NPCFPBhwp5WvRmHp4=</v>
      </c>
      <c r="M83" s="38"/>
      <c r="N83" s="38"/>
    </row>
    <row r="84">
      <c r="A84" s="23">
        <v>80.0</v>
      </c>
      <c r="B84" s="43">
        <v>43548.0</v>
      </c>
      <c r="C84" s="27" t="s">
        <v>166</v>
      </c>
      <c r="D84" s="66" t="s">
        <v>222</v>
      </c>
      <c r="E84" s="23" t="s">
        <v>167</v>
      </c>
      <c r="F84" s="45" t="s">
        <v>196</v>
      </c>
      <c r="G84" s="35" t="str">
        <f t="shared" si="6"/>
        <v>3/2019</v>
      </c>
      <c r="H84" s="34" t="str">
        <f t="shared" si="4"/>
        <v>T</v>
      </c>
      <c r="I84" s="34"/>
      <c r="J84" s="34" t="str">
        <f t="shared" si="5"/>
        <v>r2Fk5uz0Yd39b7pa90wKPT0QQ8NPCFPBhwp5WvRmHp4=</v>
      </c>
      <c r="K84" s="34" t="str">
        <f t="shared" si="2"/>
        <v>80 43548 常務助理
選舉事務處 政制及內地事務局
$12270 / Month
Gov Office Time
 已收到申請 Acknowledgement of Application r2Fk5uz0Yd39b7pa90wKPT0QQ8NPCFPBhwp5WvRmHp4=</v>
      </c>
      <c r="L84" s="37" t="str">
        <f t="shared" si="3"/>
        <v>SOQoDdxn4zb4rgUP0HTIn+XRDfGUMedL4lDByzn3hW4=</v>
      </c>
      <c r="M84" s="38"/>
      <c r="N84" s="38"/>
    </row>
    <row r="85">
      <c r="A85" s="23">
        <v>81.0</v>
      </c>
      <c r="B85" s="43">
        <v>43556.0</v>
      </c>
      <c r="C85" s="27" t="s">
        <v>148</v>
      </c>
      <c r="D85" s="23" t="s">
        <v>223</v>
      </c>
      <c r="E85" s="54" t="s">
        <v>149</v>
      </c>
      <c r="F85" s="45"/>
      <c r="G85" s="35" t="str">
        <f t="shared" si="6"/>
        <v>4/2019</v>
      </c>
      <c r="H85" s="34" t="str">
        <f t="shared" si="4"/>
        <v>T</v>
      </c>
      <c r="I85" s="34"/>
      <c r="J85" s="34" t="str">
        <f t="shared" si="5"/>
        <v>SOQoDdxn4zb4rgUP0HTIn+XRDfGUMedL4lDByzn3hW4=</v>
      </c>
      <c r="K85" s="34" t="str">
        <f t="shared" si="2"/>
        <v>81 43556 CRE / BLT Application 主辦方拒絕 Host Rejected SOQoDdxn4zb4rgUP0HTIn+XRDfGUMedL4lDByzn3hW4=</v>
      </c>
      <c r="L85" s="37" t="str">
        <f t="shared" si="3"/>
        <v>IF/XUBDBlobcwP9OCX1GF2JUlQhDsovmmhVmEzn2cw8=</v>
      </c>
      <c r="M85" s="38"/>
      <c r="N85" s="38"/>
    </row>
    <row r="86">
      <c r="A86" s="23">
        <v>82.0</v>
      </c>
      <c r="B86" s="64">
        <v>43557.0</v>
      </c>
      <c r="C86" s="65" t="s">
        <v>150</v>
      </c>
      <c r="D86" s="66" t="s">
        <v>222</v>
      </c>
      <c r="E86" s="68" t="s">
        <v>224</v>
      </c>
      <c r="F86" s="67" t="s">
        <v>196</v>
      </c>
      <c r="G86" s="35" t="str">
        <f t="shared" si="6"/>
        <v>4/2019</v>
      </c>
      <c r="H86" s="34" t="str">
        <f t="shared" si="4"/>
        <v>T</v>
      </c>
      <c r="I86" s="34"/>
      <c r="J86" s="34" t="str">
        <f t="shared" si="5"/>
        <v>IF/XUBDBlobcwP9OCX1GF2JUlQhDsovmmhVmEzn2cw8=</v>
      </c>
      <c r="K86" s="34" t="str">
        <f t="shared" si="2"/>
        <v>82 43557 合約文員
民政事務總處——專責事務組
$12170/Month
0900 - 1800
 已收到申請 Acknowledgement of Application IF/XUBDBlobcwP9OCX1GF2JUlQhDsovmmhVmEzn2cw8=</v>
      </c>
      <c r="L86" s="37" t="str">
        <f t="shared" si="3"/>
        <v>B+3+iX7ikZfHoi5bdcncsXRDIX2Jb6xf4Zr5cPgLgzU=</v>
      </c>
      <c r="M86" s="38"/>
      <c r="N86" s="38"/>
    </row>
    <row r="87">
      <c r="A87" s="23">
        <v>83.0</v>
      </c>
      <c r="B87" s="43">
        <v>43557.0</v>
      </c>
      <c r="C87" s="27" t="s">
        <v>169</v>
      </c>
      <c r="D87" s="66" t="s">
        <v>222</v>
      </c>
      <c r="E87" s="54" t="s">
        <v>225</v>
      </c>
      <c r="F87" s="45" t="s">
        <v>196</v>
      </c>
      <c r="G87" s="35" t="str">
        <f t="shared" si="6"/>
        <v>4/2019</v>
      </c>
      <c r="H87" s="34" t="str">
        <f t="shared" si="4"/>
        <v>T</v>
      </c>
      <c r="I87" s="34"/>
      <c r="J87" s="34" t="str">
        <f t="shared" si="5"/>
        <v>B+3+iX7ikZfHoi5bdcncsXRDIX2Jb6xf4Zr5cPgLgzU=</v>
      </c>
      <c r="K87" s="34" t="str">
        <f t="shared" si="2"/>
        <v>83 43557 合約文員 41565
專責事務組 民政事務總署
$12170 / Month
Gov Office Time 已收到申請 Acknowledgement of Application B+3+iX7ikZfHoi5bdcncsXRDIX2Jb6xf4Zr5cPgLgzU=</v>
      </c>
      <c r="L87" s="37" t="str">
        <f t="shared" si="3"/>
        <v>rWB161V3z0KJFcCrmsn3MfH7QzuCmbnPFUPi/7UUfyA=</v>
      </c>
      <c r="M87" s="38"/>
      <c r="N87" s="38"/>
    </row>
    <row r="88">
      <c r="A88" s="23">
        <v>84.0</v>
      </c>
      <c r="B88" s="43">
        <v>43567.0</v>
      </c>
      <c r="C88" s="27" t="s">
        <v>153</v>
      </c>
      <c r="D88" s="23" t="s">
        <v>213</v>
      </c>
      <c r="E88" s="54" t="s">
        <v>178</v>
      </c>
      <c r="F88" s="45" t="s">
        <v>196</v>
      </c>
      <c r="G88" s="35" t="str">
        <f t="shared" si="6"/>
        <v>4/2019</v>
      </c>
      <c r="H88" s="34" t="str">
        <f t="shared" si="4"/>
        <v>T</v>
      </c>
      <c r="I88" s="34"/>
      <c r="J88" s="34" t="str">
        <f t="shared" si="5"/>
        <v>rWB161V3z0KJFcCrmsn3MfH7QzuCmbnPFUPi/7UUfyA=</v>
      </c>
      <c r="K88" s="34" t="str">
        <f t="shared" si="2"/>
        <v>84 43567 Data Center Operations Assistant
HKEAA
Salary and working time not stated
Contract up to 31 Aug 2019
 家人拒絕 -- Family Refused rWB161V3z0KJFcCrmsn3MfH7QzuCmbnPFUPi/7UUfyA=</v>
      </c>
      <c r="L88" s="37" t="str">
        <f t="shared" si="3"/>
        <v>n6M/KiuVQJmz8iig9G0i1uqL9S84iOotbFqwKTpvCDs=</v>
      </c>
      <c r="M88" s="38"/>
      <c r="N88" s="38"/>
    </row>
    <row r="89">
      <c r="A89" s="23">
        <v>85.0</v>
      </c>
      <c r="B89" s="43">
        <v>43567.0</v>
      </c>
      <c r="C89" s="27" t="s">
        <v>155</v>
      </c>
      <c r="D89" s="23" t="s">
        <v>118</v>
      </c>
      <c r="E89" s="54" t="s">
        <v>178</v>
      </c>
      <c r="F89" s="45" t="s">
        <v>196</v>
      </c>
      <c r="G89" s="35" t="str">
        <f t="shared" si="6"/>
        <v>4/2019</v>
      </c>
      <c r="H89" s="34" t="str">
        <f t="shared" si="4"/>
        <v>T</v>
      </c>
      <c r="I89" s="34"/>
      <c r="J89" s="34" t="str">
        <f t="shared" si="5"/>
        <v>n6M/KiuVQJmz8iig9G0i1uqL9S84iOotbFqwKTpvCDs=</v>
      </c>
      <c r="K89" s="34" t="str">
        <f t="shared" si="2"/>
        <v>85 43567 兼職中心助理 (將軍澳)
HKEAA 考評局
Salary and working time not stated
 沒有回應 -- No Respond n6M/KiuVQJmz8iig9G0i1uqL9S84iOotbFqwKTpvCDs=</v>
      </c>
      <c r="L89" s="37" t="str">
        <f t="shared" si="3"/>
        <v>aWG6z9MWqz8pJErGkB6EKNlZ57qLxO2rSTbYIBGE9l4=</v>
      </c>
      <c r="M89" s="38"/>
      <c r="N89" s="38"/>
    </row>
    <row r="90">
      <c r="A90" s="23">
        <v>86.0</v>
      </c>
      <c r="B90" s="43">
        <v>43567.0</v>
      </c>
      <c r="C90" s="27" t="s">
        <v>171</v>
      </c>
      <c r="D90" s="23" t="s">
        <v>186</v>
      </c>
      <c r="E90" s="54" t="s">
        <v>226</v>
      </c>
      <c r="F90" s="45" t="s">
        <v>182</v>
      </c>
      <c r="G90" s="35" t="str">
        <f t="shared" si="6"/>
        <v>4/2019</v>
      </c>
      <c r="H90" s="34" t="str">
        <f t="shared" si="4"/>
        <v>T</v>
      </c>
      <c r="I90" s="34"/>
      <c r="J90" s="34" t="str">
        <f t="shared" si="5"/>
        <v>aWG6z9MWqz8pJErGkB6EKNlZ57qLxO2rSTbYIBGE9l4=</v>
      </c>
      <c r="K90" s="34" t="str">
        <f t="shared" si="2"/>
        <v>86 43567 Term Executive Assistant II/III
O/LVL/Term EA2_3/04/19
HKIVE (Lee Wai Lee)
Salary not stated (Offer $14000)
Working Time Not Stated
 有出席面試機會 -- Interview Attended aWG6z9MWqz8pJErGkB6EKNlZ57qLxO2rSTbYIBGE9l4=</v>
      </c>
      <c r="L90" s="37" t="str">
        <f t="shared" si="3"/>
        <v>X/EcvrozqMGQROSq9lQ9o/X4lFFyqODNDYO4Y1fj0wE=</v>
      </c>
      <c r="M90" s="38"/>
      <c r="N90" s="38"/>
    </row>
    <row r="91">
      <c r="A91" s="23">
        <v>87.0</v>
      </c>
      <c r="B91" s="43">
        <v>43577.0</v>
      </c>
      <c r="C91" s="27" t="s">
        <v>156</v>
      </c>
      <c r="D91" s="23" t="s">
        <v>118</v>
      </c>
      <c r="E91" s="54" t="s">
        <v>178</v>
      </c>
      <c r="F91" s="45" t="s">
        <v>196</v>
      </c>
      <c r="G91" s="35" t="str">
        <f t="shared" si="6"/>
        <v>4/2019</v>
      </c>
      <c r="H91" s="34" t="str">
        <f t="shared" si="4"/>
        <v>T</v>
      </c>
      <c r="I91" s="34"/>
      <c r="J91" s="34" t="str">
        <f t="shared" si="5"/>
        <v>X/EcvrozqMGQROSq9lQ9o/X4lFFyqODNDYO4Y1fj0wE=</v>
      </c>
      <c r="K91" s="34" t="str">
        <f t="shared" si="2"/>
        <v>87 43577 Internship of Assessment Technology and Research
HKEAA
Salary and working time not stated
 沒有回應 -- No Respond X/EcvrozqMGQROSq9lQ9o/X4lFFyqODNDYO4Y1fj0wE=</v>
      </c>
      <c r="L91" s="37" t="str">
        <f t="shared" si="3"/>
        <v>xS1WSNC5DWCesLCsNYbw3hEv/YLS5nxJscmg9lumfPE=</v>
      </c>
      <c r="M91" s="38"/>
      <c r="N91" s="38"/>
    </row>
    <row r="92">
      <c r="A92" s="23">
        <v>88.0</v>
      </c>
      <c r="B92" s="43">
        <v>43577.0</v>
      </c>
      <c r="C92" s="27" t="s">
        <v>157</v>
      </c>
      <c r="D92" s="66" t="s">
        <v>222</v>
      </c>
      <c r="E92" s="54" t="s">
        <v>227</v>
      </c>
      <c r="F92" s="34" t="s">
        <v>204</v>
      </c>
      <c r="G92" s="35" t="str">
        <f t="shared" si="6"/>
        <v>4/2019</v>
      </c>
      <c r="H92" s="34" t="str">
        <f t="shared" si="4"/>
        <v>T</v>
      </c>
      <c r="I92" s="34"/>
      <c r="J92" s="34" t="str">
        <f t="shared" si="5"/>
        <v>xS1WSNC5DWCesLCsNYbw3hEv/YLS5nxJscmg9lumfPE=</v>
      </c>
      <c r="K92" s="34" t="str">
        <f t="shared" si="2"/>
        <v>88 43577 WorldSkills 2019 Application
1) Game Level Programming
2) 3D Modelling and Art 已收到申請 Acknowledgement of Application xS1WSNC5DWCesLCsNYbw3hEv/YLS5nxJscmg9lumfPE=</v>
      </c>
      <c r="L92" s="37" t="str">
        <f t="shared" si="3"/>
        <v>Rr/o2OnBjgshpXUJVDUNYduWPUpDNUsC/kCHZ+fIEmU=</v>
      </c>
      <c r="M92" s="38"/>
      <c r="N92" s="38"/>
    </row>
    <row r="93">
      <c r="A93" s="23">
        <v>89.0</v>
      </c>
      <c r="B93" s="43">
        <v>43577.0</v>
      </c>
      <c r="C93" s="27" t="s">
        <v>160</v>
      </c>
      <c r="D93" s="23" t="s">
        <v>186</v>
      </c>
      <c r="E93" s="54" t="s">
        <v>228</v>
      </c>
      <c r="F93" s="45" t="s">
        <v>194</v>
      </c>
      <c r="G93" s="35" t="str">
        <f t="shared" si="6"/>
        <v>4/2019</v>
      </c>
      <c r="H93" s="34" t="str">
        <f t="shared" si="4"/>
        <v>T</v>
      </c>
      <c r="I93" s="34"/>
      <c r="J93" s="34" t="str">
        <f t="shared" si="5"/>
        <v>Rr/o2OnBjgshpXUJVDUNYduWPUpDNUsC/kCHZ+fIEmU=</v>
      </c>
      <c r="K93" s="34" t="str">
        <f t="shared" si="2"/>
        <v>89 43577 手機遊戲測試員
利達網絡有限公司 CR 2593244
Latersoft
$500 / Day
10am - 6pm
1wk working contract
 有出席面試機會 -- Interview Attended Rr/o2OnBjgshpXUJVDUNYduWPUpDNUsC/kCHZ+fIEmU=</v>
      </c>
      <c r="L93" s="37" t="str">
        <f t="shared" si="3"/>
        <v>DZVoV6t+xgwQRzbG2hPZ7ZqNPgtXDxar/2z/amSvTSQ=</v>
      </c>
      <c r="M93" s="38"/>
      <c r="N93" s="38"/>
    </row>
    <row r="94">
      <c r="A94" s="23">
        <v>90.0</v>
      </c>
      <c r="B94" s="43">
        <v>43578.0</v>
      </c>
      <c r="C94" s="27" t="s">
        <v>159</v>
      </c>
      <c r="D94" s="23" t="s">
        <v>118</v>
      </c>
      <c r="E94" s="54" t="s">
        <v>178</v>
      </c>
      <c r="F94" s="45" t="s">
        <v>196</v>
      </c>
      <c r="G94" s="35" t="str">
        <f t="shared" si="6"/>
        <v>4/2019</v>
      </c>
      <c r="H94" s="34" t="str">
        <f t="shared" si="4"/>
        <v>T</v>
      </c>
      <c r="I94" s="34"/>
      <c r="J94" s="34" t="str">
        <f t="shared" si="5"/>
        <v>DZVoV6t+xgwQRzbG2hPZ7ZqNPgtXDxar/2z/amSvTSQ=</v>
      </c>
      <c r="K94" s="34" t="str">
        <f t="shared" si="2"/>
        <v>90 43578 項目統籌
觀塘民政事務署--民政事務總署
$15650 / Month
Gov Office Time
 沒有回應 -- No Respond DZVoV6t+xgwQRzbG2hPZ7ZqNPgtXDxar/2z/amSvTSQ=</v>
      </c>
      <c r="L94" s="37" t="str">
        <f t="shared" si="3"/>
        <v>4MU7zrLZePf9f8nJZ9jikaOrKCmF/W/nOEiCFdb+l6o=</v>
      </c>
      <c r="M94" s="38"/>
      <c r="N94" s="38"/>
    </row>
    <row r="95">
      <c r="A95" s="23">
        <v>91.0</v>
      </c>
      <c r="B95" s="43">
        <v>43579.0</v>
      </c>
      <c r="C95" s="27" t="s">
        <v>164</v>
      </c>
      <c r="D95" s="23" t="s">
        <v>186</v>
      </c>
      <c r="E95" s="54" t="s">
        <v>165</v>
      </c>
      <c r="F95" s="45" t="s">
        <v>182</v>
      </c>
      <c r="G95" s="35" t="str">
        <f t="shared" si="6"/>
        <v>4/2019</v>
      </c>
      <c r="H95" s="34" t="str">
        <f t="shared" si="4"/>
        <v>T</v>
      </c>
      <c r="I95" s="34"/>
      <c r="J95" s="34" t="str">
        <f t="shared" si="5"/>
        <v>4MU7zrLZePf9f8nJZ9jikaOrKCmF/W/nOEiCFdb+l6o=</v>
      </c>
      <c r="K95" s="34" t="str">
        <f t="shared" si="2"/>
        <v>91 43579 圖書館助理
基督教宣道會宣基小學
$12000 - 13000
0800 - 1700 長短週
 有出席面試機會 -- Interview Attended 4MU7zrLZePf9f8nJZ9jikaOrKCmF/W/nOEiCFdb+l6o=</v>
      </c>
      <c r="L95" s="37" t="str">
        <f t="shared" si="3"/>
        <v>eAHcSuPRI8I2DYwXr41IGB70lasD3iCFtbOAVwENIWE=</v>
      </c>
      <c r="M95" s="38"/>
      <c r="N95" s="38"/>
    </row>
    <row r="96">
      <c r="A96" s="23">
        <v>92.0</v>
      </c>
      <c r="B96" s="43">
        <v>43580.0</v>
      </c>
      <c r="C96" s="27" t="s">
        <v>162</v>
      </c>
      <c r="D96" s="23" t="s">
        <v>205</v>
      </c>
      <c r="E96" s="54" t="s">
        <v>229</v>
      </c>
      <c r="F96" s="45" t="s">
        <v>196</v>
      </c>
      <c r="G96" s="35" t="str">
        <f t="shared" si="6"/>
        <v>4/2019</v>
      </c>
      <c r="H96" s="34" t="str">
        <f t="shared" si="4"/>
        <v>T</v>
      </c>
      <c r="I96" s="34"/>
      <c r="J96" s="34" t="str">
        <f t="shared" si="5"/>
        <v>eAHcSuPRI8I2DYwXr41IGB70lasD3iCFtbOAVwENIWE=</v>
      </c>
      <c r="K96" s="34" t="str">
        <f t="shared" si="2"/>
        <v>92 43580 YETP office, Government Call-in
We have two jobs want to introduce to you.
I) Internship of Airplane Maintenance -- Chek Lap Kok --  $10840 / Month
II) Internship of Storage Operator (II) -- Yeun Long -- $9800 / Month 已婉拒 Refused eAHcSuPRI8I2DYwXr41IGB70lasD3iCFtbOAVwENIWE=</v>
      </c>
      <c r="L96" s="37" t="str">
        <f t="shared" si="3"/>
        <v>RTuPpjNIWNAokrHJFGevHrGwrKW8oq7d5DfPnrhzNsU=</v>
      </c>
      <c r="M96" s="38"/>
      <c r="N96" s="38"/>
    </row>
    <row r="97">
      <c r="A97" s="23">
        <v>93.0</v>
      </c>
      <c r="B97" s="43">
        <v>43580.0</v>
      </c>
      <c r="C97" s="27" t="s">
        <v>183</v>
      </c>
      <c r="D97" s="15" t="s">
        <v>230</v>
      </c>
      <c r="E97" s="54" t="s">
        <v>178</v>
      </c>
      <c r="F97" s="34" t="s">
        <v>204</v>
      </c>
      <c r="G97" s="35" t="str">
        <f t="shared" si="6"/>
        <v>4/2019</v>
      </c>
      <c r="H97" s="34" t="str">
        <f t="shared" si="4"/>
        <v>T</v>
      </c>
      <c r="I97" s="34"/>
      <c r="J97" s="34" t="str">
        <f t="shared" si="5"/>
        <v>RTuPpjNIWNAokrHJFGevHrGwrKW8oq7d5DfPnrhzNsU=</v>
      </c>
      <c r="K97" s="34" t="str">
        <f t="shared" si="2"/>
        <v>93 43580 葵芳青年就業起點
CV360
11052019 1430-1630
 主動取消 Cancelled (Self) RTuPpjNIWNAokrHJFGevHrGwrKW8oq7d5DfPnrhzNsU=</v>
      </c>
      <c r="L97" s="37" t="str">
        <f t="shared" si="3"/>
        <v>p2RUv6I8E/b3jFqlk2ajFs/YTmwtNiZpW1vIrQQ5bK4=</v>
      </c>
      <c r="M97" s="38"/>
      <c r="N97" s="38"/>
    </row>
    <row r="98">
      <c r="A98" s="23">
        <v>94.0</v>
      </c>
      <c r="B98" s="43">
        <v>43582.0</v>
      </c>
      <c r="C98" s="27" t="s">
        <v>231</v>
      </c>
      <c r="D98" s="23" t="s">
        <v>118</v>
      </c>
      <c r="E98" s="54" t="s">
        <v>178</v>
      </c>
      <c r="F98" s="45" t="s">
        <v>196</v>
      </c>
      <c r="G98" s="35" t="str">
        <f t="shared" si="6"/>
        <v>4/2019</v>
      </c>
      <c r="H98" s="34" t="str">
        <f t="shared" si="4"/>
        <v>T</v>
      </c>
      <c r="I98" s="34"/>
      <c r="J98" s="34" t="str">
        <f t="shared" si="5"/>
        <v>p2RUv6I8E/b3jFqlk2ajFs/YTmwtNiZpW1vIrQQ5bK4=</v>
      </c>
      <c r="K98" s="34" t="str">
        <f t="shared" si="2"/>
        <v>94 43582 文員 41696
政府統計處--普查人口統計科/
策劃科(I/II)/貿易資料處理組/住戶開支統計審查組
$13430
Gov Office Time 沒有回應 -- No Respond p2RUv6I8E/b3jFqlk2ajFs/YTmwtNiZpW1vIrQQ5bK4=</v>
      </c>
      <c r="L98" s="37" t="str">
        <f t="shared" si="3"/>
        <v>v5sRkSRz/WU6fGtMyoI3OLSHT1+nTZeIOahzRqZ9h4w=</v>
      </c>
      <c r="M98" s="38"/>
      <c r="N98" s="38"/>
    </row>
    <row r="99">
      <c r="A99" s="23">
        <v>95.0</v>
      </c>
      <c r="B99" s="43">
        <v>43583.0</v>
      </c>
      <c r="C99" s="27" t="s">
        <v>173</v>
      </c>
      <c r="D99" s="15" t="s">
        <v>232</v>
      </c>
      <c r="E99" s="23" t="s">
        <v>233</v>
      </c>
      <c r="F99" s="45" t="s">
        <v>196</v>
      </c>
      <c r="G99" s="35" t="str">
        <f t="shared" si="6"/>
        <v>4/2019</v>
      </c>
      <c r="H99" s="34" t="str">
        <f t="shared" si="4"/>
        <v>T</v>
      </c>
      <c r="I99" s="34"/>
      <c r="J99" s="34" t="str">
        <f t="shared" si="5"/>
        <v>v5sRkSRz/WU6fGtMyoI3OLSHT1+nTZeIOahzRqZ9h4w=</v>
      </c>
      <c r="K99" s="34" t="str">
        <f t="shared" si="2"/>
        <v>95 43583 產品分類助理
VAC0113842
貿易發展局
$12000 / Month
Gov Office Time 仍在發展 -- Developmenting v5sRkSRz/WU6fGtMyoI3OLSHT1+nTZeIOahzRqZ9h4w=</v>
      </c>
      <c r="L99" s="37" t="str">
        <f t="shared" si="3"/>
        <v>JKdJd3xdSloFXUjt4IsZHaKePhfngRxkTLmJ2dujtqE=</v>
      </c>
      <c r="M99" s="38"/>
      <c r="N99" s="38"/>
    </row>
    <row r="100">
      <c r="A100" s="23">
        <v>96.0</v>
      </c>
      <c r="B100" s="43">
        <v>43583.0</v>
      </c>
      <c r="C100" s="27" t="s">
        <v>175</v>
      </c>
      <c r="D100" s="15" t="s">
        <v>232</v>
      </c>
      <c r="E100" s="23" t="s">
        <v>233</v>
      </c>
      <c r="F100" s="45" t="s">
        <v>196</v>
      </c>
      <c r="G100" s="35" t="str">
        <f t="shared" si="6"/>
        <v>4/2019</v>
      </c>
      <c r="H100" s="34" t="str">
        <f t="shared" si="4"/>
        <v>T</v>
      </c>
      <c r="I100" s="34"/>
      <c r="J100" s="34" t="str">
        <f t="shared" si="5"/>
        <v>JKdJd3xdSloFXUjt4IsZHaKePhfngRxkTLmJ2dujtqE=</v>
      </c>
      <c r="K100" s="34" t="str">
        <f t="shared" si="2"/>
        <v>96 43583 網頁編輯員
VAC0113844
貿易發展局
$12000 / Month
Gov Office Time
 仍在發展 -- Developmenting JKdJd3xdSloFXUjt4IsZHaKePhfngRxkTLmJ2dujtqE=</v>
      </c>
      <c r="L100" s="37" t="str">
        <f t="shared" si="3"/>
        <v>6hxaGEPNZC311gYD6MC5COK3fcQFT3dsOyllLY0Xk/E=</v>
      </c>
      <c r="M100" s="38"/>
      <c r="N100" s="38"/>
    </row>
    <row r="101">
      <c r="A101" s="23">
        <v>97.0</v>
      </c>
      <c r="B101" s="64">
        <v>43586.0</v>
      </c>
      <c r="C101" s="65" t="s">
        <v>176</v>
      </c>
      <c r="D101" s="66" t="s">
        <v>222</v>
      </c>
      <c r="E101" s="54" t="s">
        <v>234</v>
      </c>
      <c r="F101" s="45" t="s">
        <v>196</v>
      </c>
      <c r="G101" s="35" t="str">
        <f t="shared" si="6"/>
        <v>5/2019</v>
      </c>
      <c r="H101" s="34" t="str">
        <f t="shared" si="4"/>
        <v>T</v>
      </c>
      <c r="I101" s="34"/>
      <c r="J101" s="34" t="str">
        <f t="shared" si="5"/>
        <v>6hxaGEPNZC311gYD6MC5COK3fcQFT3dsOyllLY0Xk/E=</v>
      </c>
      <c r="K101" s="34" t="str">
        <f t="shared" si="2"/>
        <v>97 43586 Transport Services Assistant (I)
Transport Department, HKSARG
$ 13260 / Month
5 day; 44 hours
 已收到申請 Acknowledgement of Application 6hxaGEPNZC311gYD6MC5COK3fcQFT3dsOyllLY0Xk/E=</v>
      </c>
      <c r="L101" s="37" t="str">
        <f t="shared" si="3"/>
        <v>Oft9HvG7e6LxKPD6EGDfc+hlNKvar2Inwgs82IQd/F8=</v>
      </c>
      <c r="M101" s="38"/>
      <c r="N101" s="38"/>
    </row>
    <row r="102">
      <c r="A102" s="23">
        <v>98.0</v>
      </c>
      <c r="B102" s="43">
        <v>43589.0</v>
      </c>
      <c r="C102" s="27" t="s">
        <v>180</v>
      </c>
      <c r="D102" s="23" t="s">
        <v>235</v>
      </c>
      <c r="E102" s="54" t="s">
        <v>181</v>
      </c>
      <c r="F102" s="34" t="s">
        <v>204</v>
      </c>
      <c r="G102" s="35" t="str">
        <f t="shared" si="6"/>
        <v>5/2019</v>
      </c>
      <c r="H102" s="34" t="str">
        <f t="shared" si="4"/>
        <v>T</v>
      </c>
      <c r="I102" s="34"/>
      <c r="J102" s="34" t="str">
        <f t="shared" si="5"/>
        <v>Oft9HvG7e6LxKPD6EGDfc+hlNKvar2Inwgs82IQd/F8=</v>
      </c>
      <c r="K102" s="34" t="str">
        <f t="shared" si="2"/>
        <v>98 43589 葵芳青年就業起點
管理及策略團隊培訓 桌遊活動
04/05/2019 1130-1830 主辦取消 Cancelled (Org) Oft9HvG7e6LxKPD6EGDfc+hlNKvar2Inwgs82IQd/F8=</v>
      </c>
      <c r="L102" s="37" t="str">
        <f t="shared" si="3"/>
        <v>12XwhSxvrARy4XcQI4kAa6VqU75OJSTXRBdD2zqOFUc=</v>
      </c>
      <c r="M102" s="38"/>
      <c r="N102" s="38"/>
    </row>
    <row r="103">
      <c r="A103" s="23"/>
      <c r="B103" s="3"/>
      <c r="C103" s="5"/>
      <c r="D103" s="7"/>
      <c r="E103" s="9"/>
      <c r="F103" s="11"/>
      <c r="G103" s="13"/>
      <c r="H103" s="38"/>
      <c r="I103" s="38"/>
      <c r="J103" s="38"/>
      <c r="K103" s="38"/>
      <c r="L103" s="37"/>
      <c r="M103" s="38"/>
      <c r="N103" s="38"/>
    </row>
    <row r="104">
      <c r="A104" s="23"/>
      <c r="B104" s="3"/>
      <c r="C104" s="5"/>
      <c r="D104" s="7"/>
      <c r="E104" s="9"/>
      <c r="F104" s="11"/>
      <c r="G104" s="13"/>
      <c r="H104" s="38"/>
      <c r="I104" s="38"/>
      <c r="J104" s="38"/>
      <c r="K104" s="38"/>
      <c r="L104" s="37"/>
      <c r="M104" s="38"/>
      <c r="N104" s="38"/>
    </row>
  </sheetData>
  <conditionalFormatting sqref="E1:E43 F1:F22 G1:H102 E45:E47 E52:E55 E57:E65 E69:E74 E76 E79:E82">
    <cfRule type="cellIs" dxfId="0" priority="1" operator="equal">
      <formula>"T"</formula>
    </cfRule>
  </conditionalFormatting>
  <conditionalFormatting sqref="E1:E43 F1:F22 G1:H102 E45:E47 E52:E55 E57:E65 E69:E74 E76 E79:E82">
    <cfRule type="cellIs" dxfId="1" priority="2" operator="equal">
      <formula>"F"</formula>
    </cfRule>
  </conditionalFormatting>
  <conditionalFormatting sqref="D1:D104 E83:E84 E99:E100">
    <cfRule type="cellIs" dxfId="2" priority="3" operator="equal">
      <formula>"沒有回應 -- No Respond"</formula>
    </cfRule>
  </conditionalFormatting>
  <conditionalFormatting sqref="D1:D104 E83:E84 E99:E100">
    <cfRule type="cellIs" dxfId="3" priority="4" operator="equal">
      <formula>"有出席面試機會 -- Interview Attended"</formula>
    </cfRule>
  </conditionalFormatting>
  <conditionalFormatting sqref="D1:D104 E83:E84 E99:E100">
    <cfRule type="cellIs" dxfId="0" priority="5" operator="equal">
      <formula>"通過 Pass"</formula>
    </cfRule>
  </conditionalFormatting>
  <conditionalFormatting sqref="D1:D104 E83:E84 E99:E100">
    <cfRule type="cellIs" dxfId="1" priority="6" operator="equal">
      <formula>"不通過 Fail"</formula>
    </cfRule>
  </conditionalFormatting>
  <conditionalFormatting sqref="D1:D104 E83:E84 E99:E100">
    <cfRule type="cellIs" dxfId="4" priority="7" operator="equal">
      <formula>"主動取消 Cancelled (Self)"</formula>
    </cfRule>
  </conditionalFormatting>
  <conditionalFormatting sqref="D1:D104 E83:E84 E99:E100">
    <cfRule type="cellIs" dxfId="5" priority="8" operator="equal">
      <formula>"已婉拒 Refused"</formula>
    </cfRule>
  </conditionalFormatting>
  <conditionalFormatting sqref="D1:D104 E83:E84 E99:E100">
    <cfRule type="cellIs" dxfId="4" priority="9" operator="equal">
      <formula>"主辦取消 Cancelled (Org)"</formula>
    </cfRule>
  </conditionalFormatting>
  <conditionalFormatting sqref="D1:D104 E83:E84 E99:E100">
    <cfRule type="cellIs" dxfId="3" priority="10" operator="equal">
      <formula>"已收到申請 Acknowledgement of Application"</formula>
    </cfRule>
  </conditionalFormatting>
  <conditionalFormatting sqref="D1:D104 E83:E84 E99:E100">
    <cfRule type="cellIs" dxfId="6" priority="11" operator="equal">
      <formula>"主辦方拒絕 Host Rejected"</formula>
    </cfRule>
  </conditionalFormatting>
  <conditionalFormatting sqref="D1:D104 E83:E84 E99:E100">
    <cfRule type="cellIs" dxfId="7" priority="12" operator="equal">
      <formula>"大材小用 -- Overqualified"</formula>
    </cfRule>
  </conditionalFormatting>
  <conditionalFormatting sqref="D12">
    <cfRule type="cellIs" dxfId="0" priority="13" operator="equal">
      <formula>"聘用 -- Hired"</formula>
    </cfRule>
  </conditionalFormatting>
  <conditionalFormatting sqref="D1:D104 E83:E84 E99:E100">
    <cfRule type="cellIs" dxfId="8" priority="14" operator="equal">
      <formula>"質疑宗教與個人能力之間的關係 -- Religion Related"</formula>
    </cfRule>
  </conditionalFormatting>
  <conditionalFormatting sqref="D34">
    <cfRule type="cellIs" dxfId="9" priority="15" operator="equal">
      <formula>"職缺已填補 -- No Vacancies"</formula>
    </cfRule>
  </conditionalFormatting>
  <conditionalFormatting sqref="D42 D46 D48 D50 D53:D55 D57:D58 D64 D74">
    <cfRule type="cellIs" dxfId="10" priority="16" operator="equal">
      <formula>"已出席 -- Partake"</formula>
    </cfRule>
  </conditionalFormatting>
  <conditionalFormatting sqref="D99:D100">
    <cfRule type="cellIs" dxfId="11" priority="17" operator="equal">
      <formula>"仍在發展 -- Developmenting"</formula>
    </cfRule>
  </conditionalFormatting>
  <conditionalFormatting sqref="D61 D88">
    <cfRule type="cellIs" dxfId="4" priority="18" operator="equal">
      <formula>"家人拒絕 -- Family Refused"</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0"/>
    <col customWidth="1" min="2" max="2" width="23.57"/>
    <col customWidth="1" min="3" max="3" width="53.29"/>
    <col customWidth="1" min="4" max="4" width="25.0"/>
    <col customWidth="1" min="5" max="5" width="21.57"/>
  </cols>
  <sheetData>
    <row r="1">
      <c r="A1" s="2" t="s">
        <v>0</v>
      </c>
      <c r="B1" s="4" t="s">
        <v>1</v>
      </c>
      <c r="C1" s="6" t="s">
        <v>2</v>
      </c>
      <c r="D1" s="8" t="s">
        <v>3</v>
      </c>
      <c r="E1" s="2" t="s">
        <v>4</v>
      </c>
    </row>
    <row r="2" ht="50.25" customHeight="1">
      <c r="A2" s="10">
        <v>43593.01536780092</v>
      </c>
      <c r="B2" s="12">
        <v>43457.0</v>
      </c>
      <c r="C2" s="14" t="s">
        <v>5</v>
      </c>
      <c r="D2" s="14" t="s">
        <v>6</v>
      </c>
      <c r="E2" s="14">
        <v>16.0</v>
      </c>
    </row>
    <row r="3" ht="56.25" customHeight="1">
      <c r="A3" s="10">
        <v>43593.00798149305</v>
      </c>
      <c r="B3" s="12">
        <v>43451.0</v>
      </c>
      <c r="C3" s="14" t="s">
        <v>7</v>
      </c>
      <c r="D3" s="14" t="s">
        <v>8</v>
      </c>
      <c r="E3" s="14">
        <v>11.0</v>
      </c>
    </row>
    <row r="4">
      <c r="A4" s="10">
        <v>43593.01099784722</v>
      </c>
      <c r="B4" s="12">
        <v>43448.0</v>
      </c>
      <c r="C4" s="14" t="s">
        <v>9</v>
      </c>
      <c r="D4" s="14" t="s">
        <v>10</v>
      </c>
      <c r="E4" s="14">
        <v>14.0</v>
      </c>
    </row>
    <row r="5">
      <c r="A5" s="10">
        <v>43593.014714756944</v>
      </c>
      <c r="B5" s="12">
        <v>43447.0</v>
      </c>
      <c r="C5" s="14" t="s">
        <v>11</v>
      </c>
      <c r="D5" s="14" t="s">
        <v>6</v>
      </c>
      <c r="E5" s="14">
        <v>15.0</v>
      </c>
    </row>
    <row r="6">
      <c r="A6" s="10">
        <v>43593.00941277778</v>
      </c>
      <c r="B6" s="12">
        <v>43444.0</v>
      </c>
      <c r="C6" s="14" t="s">
        <v>12</v>
      </c>
      <c r="D6" s="14" t="s">
        <v>13</v>
      </c>
      <c r="E6" s="14">
        <v>12.0</v>
      </c>
    </row>
    <row r="7">
      <c r="A7" s="10">
        <v>43593.010064953705</v>
      </c>
      <c r="B7" s="12">
        <v>43444.0</v>
      </c>
      <c r="C7" s="14" t="s">
        <v>14</v>
      </c>
      <c r="D7" s="14" t="s">
        <v>10</v>
      </c>
      <c r="E7" s="14">
        <v>13.0</v>
      </c>
    </row>
    <row r="8">
      <c r="A8" s="10">
        <v>43593.00619384259</v>
      </c>
      <c r="B8" s="12">
        <v>43440.0</v>
      </c>
      <c r="C8" s="14" t="s">
        <v>15</v>
      </c>
      <c r="D8" s="14" t="s">
        <v>10</v>
      </c>
      <c r="E8" s="14">
        <v>10.0</v>
      </c>
    </row>
    <row r="9">
      <c r="A9" s="10">
        <v>43593.004256886576</v>
      </c>
      <c r="B9" s="12">
        <v>43422.0</v>
      </c>
      <c r="C9" s="14" t="s">
        <v>16</v>
      </c>
      <c r="D9" s="14" t="s">
        <v>17</v>
      </c>
      <c r="E9" s="14">
        <v>9.0</v>
      </c>
    </row>
    <row r="10">
      <c r="A10" s="10">
        <v>43593.000784178235</v>
      </c>
      <c r="B10" s="12">
        <v>43397.0</v>
      </c>
      <c r="C10" s="14" t="s">
        <v>18</v>
      </c>
      <c r="D10" s="14" t="s">
        <v>10</v>
      </c>
      <c r="E10" s="14">
        <v>8.0</v>
      </c>
    </row>
    <row r="11">
      <c r="A11" s="10">
        <v>43592.94551346065</v>
      </c>
      <c r="B11" s="12">
        <v>43329.0</v>
      </c>
      <c r="C11" s="14" t="s">
        <v>19</v>
      </c>
      <c r="D11" s="14" t="s">
        <v>6</v>
      </c>
      <c r="E11" s="14">
        <v>7.0</v>
      </c>
    </row>
    <row r="12">
      <c r="A12" s="10">
        <v>43592.94319334491</v>
      </c>
      <c r="B12" s="12">
        <v>42904.0</v>
      </c>
      <c r="C12" s="14" t="s">
        <v>20</v>
      </c>
      <c r="D12" s="14" t="s">
        <v>6</v>
      </c>
      <c r="E12" s="14">
        <v>5.0</v>
      </c>
    </row>
    <row r="13">
      <c r="A13" s="10">
        <v>43592.93715534722</v>
      </c>
      <c r="B13" s="12">
        <v>42903.0</v>
      </c>
      <c r="C13" s="14" t="s">
        <v>21</v>
      </c>
      <c r="D13" s="14" t="s">
        <v>6</v>
      </c>
      <c r="E13" s="14">
        <v>4.0</v>
      </c>
    </row>
    <row r="14">
      <c r="A14" s="10">
        <v>43592.94236508102</v>
      </c>
      <c r="B14" s="12">
        <v>42903.0</v>
      </c>
      <c r="C14" s="14" t="s">
        <v>22</v>
      </c>
      <c r="D14" s="14" t="s">
        <v>23</v>
      </c>
      <c r="E14" s="14">
        <v>6.0</v>
      </c>
    </row>
    <row r="15">
      <c r="A15" s="10">
        <v>43592.935959375</v>
      </c>
      <c r="B15" s="12">
        <v>42900.0</v>
      </c>
      <c r="C15" s="14" t="s">
        <v>24</v>
      </c>
      <c r="D15" s="14" t="s">
        <v>25</v>
      </c>
      <c r="E15" s="14">
        <v>3.0</v>
      </c>
    </row>
    <row r="16">
      <c r="A16" s="19">
        <v>43595.09903174768</v>
      </c>
      <c r="B16" s="21">
        <v>42895.0</v>
      </c>
      <c r="C16" s="24" t="s">
        <v>37</v>
      </c>
      <c r="D16" s="24" t="s">
        <v>39</v>
      </c>
      <c r="E16" s="24">
        <v>17.0</v>
      </c>
    </row>
    <row r="17">
      <c r="A17" s="10">
        <v>43592.93474895833</v>
      </c>
      <c r="B17" s="12">
        <v>42535.0</v>
      </c>
      <c r="C17" s="14" t="s">
        <v>40</v>
      </c>
      <c r="D17" s="14" t="s">
        <v>41</v>
      </c>
      <c r="E17" s="14">
        <v>2.0</v>
      </c>
    </row>
    <row r="18">
      <c r="A18" s="10">
        <v>43592.92849284722</v>
      </c>
      <c r="B18" s="12">
        <v>42148.0</v>
      </c>
      <c r="C18" s="14" t="s">
        <v>42</v>
      </c>
      <c r="D18" s="14" t="s">
        <v>6</v>
      </c>
      <c r="E18" s="14">
        <v>1.0</v>
      </c>
    </row>
    <row r="19">
      <c r="A19" s="26">
        <v>43651.0</v>
      </c>
      <c r="B19" s="28">
        <v>42041.0</v>
      </c>
      <c r="C19" s="29" t="s">
        <v>44</v>
      </c>
      <c r="D19" s="29" t="s">
        <v>6</v>
      </c>
      <c r="E19" s="30">
        <v>0.0</v>
      </c>
    </row>
    <row r="20">
      <c r="A20" s="31">
        <v>43601.017518043984</v>
      </c>
      <c r="B20" s="21">
        <v>42505.0</v>
      </c>
      <c r="C20" s="24" t="s">
        <v>45</v>
      </c>
      <c r="D20" s="24" t="s">
        <v>46</v>
      </c>
      <c r="E20" s="32"/>
    </row>
    <row r="21">
      <c r="A21" s="31">
        <v>43601.018403055554</v>
      </c>
      <c r="B21" s="21">
        <v>42509.0</v>
      </c>
      <c r="C21" s="24" t="s">
        <v>47</v>
      </c>
      <c r="D21" s="24" t="s">
        <v>6</v>
      </c>
      <c r="E21" s="32"/>
    </row>
    <row r="22">
      <c r="A22" s="31">
        <v>43601.019320277774</v>
      </c>
      <c r="B22" s="21">
        <v>42505.0</v>
      </c>
      <c r="C22" s="24" t="s">
        <v>48</v>
      </c>
      <c r="D22" s="24" t="s">
        <v>6</v>
      </c>
      <c r="E22" s="32"/>
    </row>
    <row r="23">
      <c r="A23" s="31">
        <v>43601.020611643515</v>
      </c>
      <c r="B23" s="21">
        <v>42511.0</v>
      </c>
      <c r="C23" s="24" t="s">
        <v>49</v>
      </c>
      <c r="D23" s="24" t="s">
        <v>50</v>
      </c>
      <c r="E23" s="32"/>
    </row>
    <row r="24">
      <c r="A24" s="31">
        <v>43601.02143969908</v>
      </c>
      <c r="B24" s="21">
        <v>42511.0</v>
      </c>
      <c r="C24" s="24" t="s">
        <v>51</v>
      </c>
      <c r="D24" s="24" t="s">
        <v>52</v>
      </c>
      <c r="E24" s="32"/>
    </row>
    <row r="25">
      <c r="A25" s="31">
        <v>43601.02200048611</v>
      </c>
      <c r="B25" s="21">
        <v>42536.0</v>
      </c>
      <c r="C25" s="24" t="s">
        <v>53</v>
      </c>
      <c r="D25" s="24" t="s">
        <v>6</v>
      </c>
      <c r="E25" s="32"/>
    </row>
    <row r="26">
      <c r="A26" s="31">
        <v>43601.02332152778</v>
      </c>
      <c r="B26" s="21">
        <v>42889.0</v>
      </c>
      <c r="C26" s="24" t="s">
        <v>55</v>
      </c>
      <c r="D26" s="24" t="s">
        <v>6</v>
      </c>
      <c r="E26" s="32"/>
    </row>
    <row r="27">
      <c r="A27" s="31">
        <v>43601.02420555556</v>
      </c>
      <c r="B27" s="21">
        <v>42889.0</v>
      </c>
      <c r="C27" s="24" t="s">
        <v>56</v>
      </c>
      <c r="D27" s="24" t="s">
        <v>57</v>
      </c>
      <c r="E27" s="32"/>
    </row>
    <row r="28">
      <c r="A28" s="31">
        <v>43601.024918333336</v>
      </c>
      <c r="B28" s="21">
        <v>42889.0</v>
      </c>
      <c r="C28" s="24" t="s">
        <v>58</v>
      </c>
      <c r="D28" s="24" t="s">
        <v>59</v>
      </c>
      <c r="E28" s="32"/>
    </row>
    <row r="29">
      <c r="A29" s="31">
        <v>43601.02575962963</v>
      </c>
      <c r="B29" s="21">
        <v>42900.0</v>
      </c>
      <c r="C29" s="24" t="s">
        <v>60</v>
      </c>
      <c r="D29" s="24" t="s">
        <v>61</v>
      </c>
      <c r="E29" s="32"/>
    </row>
    <row r="30">
      <c r="A30" s="31">
        <v>43601.02666325231</v>
      </c>
      <c r="B30" s="21">
        <v>42995.0</v>
      </c>
      <c r="C30" s="24" t="s">
        <v>62</v>
      </c>
      <c r="D30" s="24" t="s">
        <v>6</v>
      </c>
      <c r="E30" s="32"/>
    </row>
    <row r="31">
      <c r="A31" s="31">
        <v>43601.02765376157</v>
      </c>
      <c r="B31" s="21">
        <v>42997.0</v>
      </c>
      <c r="C31" s="24" t="s">
        <v>63</v>
      </c>
      <c r="D31" s="24" t="s">
        <v>6</v>
      </c>
      <c r="E31" s="32"/>
    </row>
    <row r="32">
      <c r="A32" s="31">
        <v>43601.04417706019</v>
      </c>
      <c r="B32" s="21">
        <v>43021.0</v>
      </c>
      <c r="C32" s="24" t="s">
        <v>64</v>
      </c>
      <c r="D32" s="24" t="s">
        <v>65</v>
      </c>
      <c r="E32" s="36"/>
    </row>
    <row r="33">
      <c r="A33" s="31">
        <v>43601.04550759259</v>
      </c>
      <c r="B33" s="21">
        <v>43021.0</v>
      </c>
      <c r="C33" s="24" t="s">
        <v>66</v>
      </c>
      <c r="D33" s="24" t="s">
        <v>65</v>
      </c>
      <c r="E33" s="32"/>
    </row>
    <row r="34">
      <c r="A34" s="31">
        <v>43601.02835815972</v>
      </c>
      <c r="B34" s="21">
        <v>43031.0</v>
      </c>
      <c r="C34" s="24" t="s">
        <v>67</v>
      </c>
      <c r="D34" s="24" t="s">
        <v>68</v>
      </c>
      <c r="E34" s="32"/>
    </row>
    <row r="35">
      <c r="A35" s="31">
        <v>43601.02926284722</v>
      </c>
      <c r="B35" s="21">
        <v>43119.0</v>
      </c>
      <c r="C35" s="24" t="s">
        <v>69</v>
      </c>
      <c r="D35" s="24" t="s">
        <v>70</v>
      </c>
      <c r="E35" s="24"/>
    </row>
    <row r="36">
      <c r="A36" s="19">
        <v>43596.036284050926</v>
      </c>
      <c r="B36" s="21">
        <v>43151.0</v>
      </c>
      <c r="C36" s="24" t="s">
        <v>71</v>
      </c>
      <c r="D36" s="24" t="s">
        <v>72</v>
      </c>
      <c r="E36" s="32"/>
    </row>
    <row r="37">
      <c r="A37" s="19">
        <v>43596.057872164354</v>
      </c>
      <c r="B37" s="21">
        <v>43151.0</v>
      </c>
      <c r="C37" s="24" t="s">
        <v>73</v>
      </c>
      <c r="D37" s="24" t="s">
        <v>46</v>
      </c>
      <c r="E37" s="32"/>
    </row>
    <row r="38">
      <c r="A38" s="19">
        <v>43596.13622461805</v>
      </c>
      <c r="B38" s="21">
        <v>43160.0</v>
      </c>
      <c r="C38" s="24" t="s">
        <v>74</v>
      </c>
      <c r="D38" s="24" t="s">
        <v>6</v>
      </c>
      <c r="E38" s="32"/>
    </row>
    <row r="39">
      <c r="A39" s="19">
        <v>43596.13725662037</v>
      </c>
      <c r="B39" s="21">
        <v>43160.0</v>
      </c>
      <c r="C39" s="24" t="s">
        <v>75</v>
      </c>
      <c r="D39" s="24" t="s">
        <v>6</v>
      </c>
      <c r="E39" s="32"/>
    </row>
    <row r="40">
      <c r="A40" s="19">
        <v>43596.138302638894</v>
      </c>
      <c r="B40" s="21">
        <v>43171.0</v>
      </c>
      <c r="C40" s="24" t="s">
        <v>76</v>
      </c>
      <c r="D40" s="24" t="s">
        <v>6</v>
      </c>
      <c r="E40" s="32"/>
    </row>
    <row r="41">
      <c r="A41" s="19">
        <v>43596.1390825</v>
      </c>
      <c r="B41" s="21">
        <v>43172.0</v>
      </c>
      <c r="C41" s="24" t="s">
        <v>78</v>
      </c>
      <c r="D41" s="24" t="s">
        <v>79</v>
      </c>
      <c r="E41" s="32"/>
    </row>
    <row r="42">
      <c r="A42" s="31">
        <v>43601.03067423611</v>
      </c>
      <c r="B42" s="21">
        <v>43193.0</v>
      </c>
      <c r="C42" s="24" t="s">
        <v>80</v>
      </c>
      <c r="D42" s="36" t="s">
        <v>81</v>
      </c>
      <c r="E42" s="24"/>
    </row>
    <row r="43">
      <c r="A43" s="19">
        <v>43596.14059956018</v>
      </c>
      <c r="B43" s="21">
        <v>43347.0</v>
      </c>
      <c r="C43" s="24" t="s">
        <v>82</v>
      </c>
      <c r="D43" s="24" t="s">
        <v>6</v>
      </c>
      <c r="E43" s="32"/>
    </row>
    <row r="44">
      <c r="A44" s="19">
        <v>43596.14123170139</v>
      </c>
      <c r="B44" s="21">
        <v>43347.0</v>
      </c>
      <c r="C44" s="24" t="s">
        <v>83</v>
      </c>
      <c r="D44" s="24" t="s">
        <v>6</v>
      </c>
      <c r="E44" s="32"/>
    </row>
    <row r="45">
      <c r="A45" s="31">
        <v>43600.84438743055</v>
      </c>
      <c r="B45" s="21">
        <v>43353.0</v>
      </c>
      <c r="C45" s="24" t="s">
        <v>84</v>
      </c>
      <c r="D45" s="24" t="s">
        <v>85</v>
      </c>
      <c r="E45" s="32"/>
    </row>
    <row r="46">
      <c r="A46" s="31">
        <v>43600.845505370366</v>
      </c>
      <c r="B46" s="21">
        <v>43357.0</v>
      </c>
      <c r="C46" s="24" t="s">
        <v>86</v>
      </c>
      <c r="D46" s="24" t="s">
        <v>87</v>
      </c>
      <c r="E46" s="32"/>
    </row>
    <row r="47">
      <c r="A47" s="31">
        <v>43600.84637422454</v>
      </c>
      <c r="B47" s="21">
        <v>43357.0</v>
      </c>
      <c r="C47" s="24" t="s">
        <v>88</v>
      </c>
      <c r="D47" s="24" t="s">
        <v>89</v>
      </c>
      <c r="E47" s="32"/>
    </row>
    <row r="48">
      <c r="A48" s="31">
        <v>43600.847379224535</v>
      </c>
      <c r="B48" s="21">
        <v>43432.0</v>
      </c>
      <c r="C48" s="24" t="s">
        <v>90</v>
      </c>
      <c r="D48" s="24" t="s">
        <v>91</v>
      </c>
      <c r="E48" s="32"/>
    </row>
    <row r="49">
      <c r="A49" s="31">
        <v>43600.84834012731</v>
      </c>
      <c r="B49" s="21">
        <v>43427.0</v>
      </c>
      <c r="C49" s="24" t="s">
        <v>92</v>
      </c>
      <c r="D49" s="24" t="s">
        <v>93</v>
      </c>
      <c r="E49" s="32"/>
    </row>
    <row r="50">
      <c r="A50" s="31">
        <v>43601.04833435186</v>
      </c>
      <c r="B50" s="21">
        <v>43472.0</v>
      </c>
      <c r="C50" s="24" t="s">
        <v>94</v>
      </c>
      <c r="D50" s="24" t="s">
        <v>95</v>
      </c>
      <c r="E50" s="32"/>
    </row>
    <row r="51">
      <c r="A51" s="31">
        <v>43601.049077592594</v>
      </c>
      <c r="B51" s="21">
        <v>43472.0</v>
      </c>
      <c r="C51" s="24" t="s">
        <v>96</v>
      </c>
      <c r="D51" s="24" t="s">
        <v>97</v>
      </c>
      <c r="E51" s="24" t="s">
        <v>98</v>
      </c>
    </row>
    <row r="52">
      <c r="A52" s="31">
        <v>43601.04962561342</v>
      </c>
      <c r="B52" s="21">
        <v>43472.0</v>
      </c>
      <c r="C52" s="24" t="s">
        <v>99</v>
      </c>
      <c r="D52" s="24" t="s">
        <v>100</v>
      </c>
      <c r="E52" s="24" t="s">
        <v>101</v>
      </c>
    </row>
    <row r="53">
      <c r="A53" s="31">
        <v>43601.05347162037</v>
      </c>
      <c r="B53" s="21">
        <v>43473.0</v>
      </c>
      <c r="C53" s="24" t="s">
        <v>102</v>
      </c>
      <c r="D53" s="24" t="s">
        <v>103</v>
      </c>
      <c r="E53" s="32"/>
    </row>
    <row r="54">
      <c r="A54" s="31">
        <v>43601.056187395836</v>
      </c>
      <c r="B54" s="21">
        <v>43477.0</v>
      </c>
      <c r="C54" s="24" t="s">
        <v>104</v>
      </c>
      <c r="D54" s="24" t="s">
        <v>97</v>
      </c>
      <c r="E54" s="32"/>
    </row>
    <row r="55">
      <c r="A55" s="31">
        <v>43601.05658986111</v>
      </c>
      <c r="B55" s="21">
        <v>43477.0</v>
      </c>
      <c r="C55" s="24" t="s">
        <v>105</v>
      </c>
      <c r="D55" s="24" t="s">
        <v>100</v>
      </c>
      <c r="E55" s="32"/>
    </row>
    <row r="56">
      <c r="A56" s="31">
        <v>43601.057417662036</v>
      </c>
      <c r="B56" s="21">
        <v>43480.0</v>
      </c>
      <c r="C56" s="24" t="s">
        <v>106</v>
      </c>
      <c r="D56" s="24" t="s">
        <v>107</v>
      </c>
      <c r="E56" s="32"/>
    </row>
    <row r="57">
      <c r="A57" s="31">
        <v>43601.05798241898</v>
      </c>
      <c r="B57" s="21">
        <v>43484.0</v>
      </c>
      <c r="C57" s="24" t="s">
        <v>108</v>
      </c>
      <c r="D57" s="24" t="s">
        <v>107</v>
      </c>
      <c r="E57" s="32"/>
    </row>
    <row r="58">
      <c r="A58" s="31">
        <v>43601.061901608795</v>
      </c>
      <c r="B58" s="21">
        <v>43508.0</v>
      </c>
      <c r="C58" s="24" t="s">
        <v>109</v>
      </c>
      <c r="D58" s="24" t="s">
        <v>110</v>
      </c>
      <c r="E58" s="32"/>
    </row>
    <row r="59">
      <c r="A59" s="31">
        <v>43601.062849594906</v>
      </c>
      <c r="B59" s="21">
        <v>43519.0</v>
      </c>
      <c r="C59" s="24" t="s">
        <v>111</v>
      </c>
      <c r="D59" s="24" t="s">
        <v>112</v>
      </c>
      <c r="E59" s="32"/>
    </row>
    <row r="60">
      <c r="A60" s="31">
        <v>43601.08384516204</v>
      </c>
      <c r="B60" s="21">
        <v>43518.0</v>
      </c>
      <c r="C60" s="24" t="s">
        <v>113</v>
      </c>
      <c r="D60" s="24" t="s">
        <v>6</v>
      </c>
      <c r="E60" s="32"/>
    </row>
    <row r="61">
      <c r="A61" s="31">
        <v>43601.08418142361</v>
      </c>
      <c r="B61" s="21">
        <v>43518.0</v>
      </c>
      <c r="C61" s="24" t="s">
        <v>114</v>
      </c>
      <c r="D61" s="24" t="s">
        <v>6</v>
      </c>
      <c r="E61" s="32"/>
    </row>
    <row r="62">
      <c r="A62" s="31">
        <v>43601.08522271991</v>
      </c>
      <c r="B62" s="21">
        <v>43522.0</v>
      </c>
      <c r="C62" s="24" t="s">
        <v>115</v>
      </c>
      <c r="D62" s="24" t="s">
        <v>6</v>
      </c>
      <c r="E62" s="32"/>
    </row>
    <row r="63">
      <c r="A63" s="31">
        <v>43601.08722715278</v>
      </c>
      <c r="B63" s="21">
        <v>43525.0</v>
      </c>
      <c r="C63" s="24" t="s">
        <v>116</v>
      </c>
      <c r="D63" s="24" t="s">
        <v>117</v>
      </c>
      <c r="E63" s="32"/>
    </row>
    <row r="64">
      <c r="A64" s="31">
        <v>43601.11123660879</v>
      </c>
      <c r="B64" s="21">
        <v>43526.0</v>
      </c>
      <c r="C64" s="24" t="s">
        <v>119</v>
      </c>
      <c r="D64" s="24" t="s">
        <v>120</v>
      </c>
      <c r="E64" s="32"/>
    </row>
    <row r="65">
      <c r="A65" s="31">
        <v>43601.114197013885</v>
      </c>
      <c r="B65" s="21">
        <v>43526.0</v>
      </c>
      <c r="C65" s="24" t="s">
        <v>121</v>
      </c>
      <c r="D65" s="24" t="s">
        <v>122</v>
      </c>
      <c r="E65" s="32"/>
    </row>
    <row r="66">
      <c r="A66" s="31">
        <v>43601.115317766205</v>
      </c>
      <c r="B66" s="21">
        <v>43526.0</v>
      </c>
      <c r="C66" s="24" t="s">
        <v>123</v>
      </c>
      <c r="D66" s="24" t="s">
        <v>6</v>
      </c>
      <c r="E66" s="32"/>
    </row>
    <row r="67">
      <c r="A67" s="31">
        <v>43601.11622725695</v>
      </c>
      <c r="B67" s="21">
        <v>43526.0</v>
      </c>
      <c r="C67" s="24" t="s">
        <v>124</v>
      </c>
      <c r="D67" s="24" t="s">
        <v>6</v>
      </c>
      <c r="E67" s="32"/>
    </row>
    <row r="68">
      <c r="A68" s="31">
        <v>43601.11651760417</v>
      </c>
      <c r="B68" s="21">
        <v>43526.0</v>
      </c>
      <c r="C68" s="24" t="s">
        <v>125</v>
      </c>
      <c r="D68" s="24" t="s">
        <v>6</v>
      </c>
      <c r="E68" s="32"/>
    </row>
    <row r="69">
      <c r="A69" s="31">
        <v>43601.1178209375</v>
      </c>
      <c r="B69" s="21">
        <v>43531.0</v>
      </c>
      <c r="C69" s="24" t="s">
        <v>127</v>
      </c>
      <c r="D69" s="24" t="s">
        <v>57</v>
      </c>
      <c r="E69" s="24" t="s">
        <v>128</v>
      </c>
    </row>
    <row r="70">
      <c r="A70" s="31">
        <v>43601.14771563657</v>
      </c>
      <c r="B70" s="21">
        <v>43533.0</v>
      </c>
      <c r="C70" s="24" t="s">
        <v>129</v>
      </c>
      <c r="D70" s="24" t="s">
        <v>130</v>
      </c>
      <c r="E70" s="32"/>
    </row>
    <row r="71">
      <c r="A71" s="31">
        <v>43601.11858009259</v>
      </c>
      <c r="B71" s="21">
        <v>43534.0</v>
      </c>
      <c r="C71" s="24" t="s">
        <v>131</v>
      </c>
      <c r="D71" s="24" t="s">
        <v>10</v>
      </c>
      <c r="E71" s="32"/>
    </row>
    <row r="72">
      <c r="A72" s="31">
        <v>43601.15021291666</v>
      </c>
      <c r="B72" s="21">
        <v>43537.0</v>
      </c>
      <c r="C72" s="24" t="s">
        <v>132</v>
      </c>
      <c r="D72" s="24" t="s">
        <v>133</v>
      </c>
      <c r="E72" s="32"/>
    </row>
    <row r="73">
      <c r="A73" s="31">
        <v>43601.151110555555</v>
      </c>
      <c r="B73" s="21">
        <v>43537.0</v>
      </c>
      <c r="C73" s="24" t="s">
        <v>134</v>
      </c>
      <c r="D73" s="24" t="s">
        <v>6</v>
      </c>
      <c r="E73" s="32"/>
    </row>
    <row r="74">
      <c r="A74" s="31">
        <v>43601.15247971065</v>
      </c>
      <c r="B74" s="21">
        <v>43537.0</v>
      </c>
      <c r="C74" s="24" t="s">
        <v>135</v>
      </c>
      <c r="D74" s="24" t="s">
        <v>136</v>
      </c>
      <c r="E74" s="32"/>
    </row>
    <row r="75">
      <c r="A75" s="31">
        <v>43601.153372685185</v>
      </c>
      <c r="B75" s="21">
        <v>43537.0</v>
      </c>
      <c r="C75" s="24" t="s">
        <v>137</v>
      </c>
      <c r="D75" s="24" t="s">
        <v>138</v>
      </c>
      <c r="E75" s="32"/>
    </row>
    <row r="76">
      <c r="A76" s="31">
        <v>43601.154617754626</v>
      </c>
      <c r="B76" s="21">
        <v>43541.0</v>
      </c>
      <c r="C76" s="24" t="s">
        <v>139</v>
      </c>
      <c r="D76" s="24" t="s">
        <v>140</v>
      </c>
      <c r="E76" s="24" t="s">
        <v>141</v>
      </c>
    </row>
    <row r="77">
      <c r="A77" s="31">
        <v>43601.155448125</v>
      </c>
      <c r="B77" s="21">
        <v>43541.0</v>
      </c>
      <c r="C77" s="24" t="s">
        <v>142</v>
      </c>
      <c r="D77" s="24" t="s">
        <v>140</v>
      </c>
      <c r="E77" s="32"/>
    </row>
    <row r="78">
      <c r="A78" s="31">
        <v>43601.157167881945</v>
      </c>
      <c r="B78" s="21">
        <v>43547.0</v>
      </c>
      <c r="C78" s="24" t="s">
        <v>143</v>
      </c>
      <c r="D78" s="24" t="s">
        <v>6</v>
      </c>
      <c r="E78" s="32"/>
    </row>
    <row r="79">
      <c r="A79" s="19">
        <v>43595.08923359954</v>
      </c>
      <c r="B79" s="21">
        <v>43547.0</v>
      </c>
      <c r="C79" s="24" t="s">
        <v>144</v>
      </c>
      <c r="D79" s="24" t="s">
        <v>145</v>
      </c>
      <c r="E79" s="32"/>
    </row>
    <row r="80">
      <c r="A80" s="31">
        <v>43601.15812440972</v>
      </c>
      <c r="B80" s="21">
        <v>43544.0</v>
      </c>
      <c r="C80" s="24" t="s">
        <v>146</v>
      </c>
      <c r="D80" s="24" t="s">
        <v>6</v>
      </c>
      <c r="E80" s="24" t="s">
        <v>147</v>
      </c>
    </row>
    <row r="81">
      <c r="A81" s="31">
        <v>43601.15956240741</v>
      </c>
      <c r="B81" s="21">
        <v>43556.0</v>
      </c>
      <c r="C81" s="24" t="s">
        <v>148</v>
      </c>
      <c r="D81" s="24" t="s">
        <v>149</v>
      </c>
      <c r="E81" s="32"/>
    </row>
    <row r="82">
      <c r="A82" s="19">
        <v>43595.09070443287</v>
      </c>
      <c r="B82" s="21">
        <v>43557.0</v>
      </c>
      <c r="C82" s="24" t="s">
        <v>150</v>
      </c>
      <c r="D82" s="42" t="s">
        <v>151</v>
      </c>
      <c r="E82" s="32"/>
    </row>
    <row r="83">
      <c r="A83" s="31">
        <v>43601.16065142361</v>
      </c>
      <c r="B83" s="21">
        <v>43567.0</v>
      </c>
      <c r="C83" s="24" t="s">
        <v>153</v>
      </c>
      <c r="D83" s="24" t="s">
        <v>154</v>
      </c>
      <c r="E83" s="32"/>
    </row>
    <row r="84">
      <c r="A84" s="31">
        <v>43601.161413912036</v>
      </c>
      <c r="B84" s="21">
        <v>43567.0</v>
      </c>
      <c r="C84" s="24" t="s">
        <v>155</v>
      </c>
      <c r="D84" s="24" t="s">
        <v>6</v>
      </c>
      <c r="E84" s="32"/>
    </row>
    <row r="85">
      <c r="A85" s="31">
        <v>43601.16225778935</v>
      </c>
      <c r="B85" s="21">
        <v>43577.0</v>
      </c>
      <c r="C85" s="24" t="s">
        <v>156</v>
      </c>
      <c r="D85" s="24" t="s">
        <v>6</v>
      </c>
      <c r="E85" s="32"/>
    </row>
    <row r="86">
      <c r="A86" s="31">
        <v>43601.1641854051</v>
      </c>
      <c r="B86" s="21">
        <v>43577.0</v>
      </c>
      <c r="C86" s="24" t="s">
        <v>157</v>
      </c>
      <c r="D86" s="24" t="s">
        <v>158</v>
      </c>
      <c r="E86" s="32"/>
    </row>
    <row r="87">
      <c r="A87" s="31">
        <v>43601.165225185185</v>
      </c>
      <c r="B87" s="21">
        <v>43578.0</v>
      </c>
      <c r="C87" s="24" t="s">
        <v>159</v>
      </c>
      <c r="D87" s="24" t="s">
        <v>6</v>
      </c>
      <c r="E87" s="32"/>
    </row>
    <row r="88">
      <c r="A88" s="31">
        <v>43601.16819237269</v>
      </c>
      <c r="B88" s="21">
        <v>43577.0</v>
      </c>
      <c r="C88" s="24" t="s">
        <v>160</v>
      </c>
      <c r="D88" s="24" t="s">
        <v>161</v>
      </c>
      <c r="E88" s="32"/>
    </row>
    <row r="89">
      <c r="A89" s="31">
        <v>43601.170351782406</v>
      </c>
      <c r="B89" s="21">
        <v>43580.0</v>
      </c>
      <c r="C89" s="24" t="s">
        <v>162</v>
      </c>
      <c r="D89" s="24" t="s">
        <v>163</v>
      </c>
      <c r="E89" s="32"/>
    </row>
    <row r="90">
      <c r="A90" s="31">
        <v>43601.17225771991</v>
      </c>
      <c r="B90" s="21">
        <v>43579.0</v>
      </c>
      <c r="C90" s="24" t="s">
        <v>164</v>
      </c>
      <c r="D90" s="24" t="s">
        <v>165</v>
      </c>
      <c r="E90" s="32"/>
    </row>
    <row r="91">
      <c r="A91" s="31">
        <v>43601.173334074076</v>
      </c>
      <c r="B91" s="21">
        <v>43548.0</v>
      </c>
      <c r="C91" s="24" t="s">
        <v>166</v>
      </c>
      <c r="D91" s="24" t="s">
        <v>167</v>
      </c>
      <c r="E91" s="24" t="s">
        <v>168</v>
      </c>
    </row>
    <row r="92">
      <c r="A92" s="31">
        <v>43601.174861770836</v>
      </c>
      <c r="B92" s="21">
        <v>43557.0</v>
      </c>
      <c r="C92" s="24" t="s">
        <v>169</v>
      </c>
      <c r="D92" s="24" t="s">
        <v>170</v>
      </c>
      <c r="E92" s="32"/>
    </row>
    <row r="93">
      <c r="A93" s="31">
        <v>43601.17675327546</v>
      </c>
      <c r="B93" s="21">
        <v>43567.0</v>
      </c>
      <c r="C93" s="24" t="s">
        <v>171</v>
      </c>
      <c r="D93" s="24" t="s">
        <v>172</v>
      </c>
      <c r="E93" s="32"/>
    </row>
    <row r="94">
      <c r="A94" s="31">
        <v>43601.178004166664</v>
      </c>
      <c r="B94" s="21">
        <v>43583.0</v>
      </c>
      <c r="C94" s="24" t="s">
        <v>173</v>
      </c>
      <c r="D94" s="24" t="s">
        <v>174</v>
      </c>
      <c r="E94" s="32"/>
    </row>
    <row r="95">
      <c r="A95" s="31">
        <v>43601.17862934028</v>
      </c>
      <c r="B95" s="21">
        <v>43583.0</v>
      </c>
      <c r="C95" s="24" t="s">
        <v>175</v>
      </c>
      <c r="D95" s="24" t="s">
        <v>174</v>
      </c>
      <c r="E95" s="32"/>
    </row>
    <row r="96">
      <c r="A96" s="19">
        <v>43596.02983118055</v>
      </c>
      <c r="B96" s="21">
        <v>43586.0</v>
      </c>
      <c r="C96" s="24" t="s">
        <v>176</v>
      </c>
      <c r="D96" s="24" t="s">
        <v>177</v>
      </c>
      <c r="E96" s="32"/>
    </row>
    <row r="97">
      <c r="A97" s="46">
        <v>43602.02010652778</v>
      </c>
      <c r="B97" s="47">
        <v>43589.0</v>
      </c>
      <c r="C97" s="48" t="s">
        <v>180</v>
      </c>
      <c r="D97" s="48" t="s">
        <v>181</v>
      </c>
    </row>
    <row r="98">
      <c r="A98" s="46">
        <v>43602.02104236111</v>
      </c>
      <c r="B98" s="47">
        <v>43580.0</v>
      </c>
      <c r="C98" s="48" t="s">
        <v>183</v>
      </c>
      <c r="D98" s="48" t="s">
        <v>184</v>
      </c>
    </row>
    <row r="99">
      <c r="A99" s="46">
        <v>43602.02283436342</v>
      </c>
      <c r="B99" s="47">
        <v>43582.0</v>
      </c>
      <c r="C99" s="48" t="s">
        <v>185</v>
      </c>
      <c r="D99" s="48" t="s">
        <v>118</v>
      </c>
    </row>
    <row r="100">
      <c r="A100" s="49"/>
      <c r="B100" s="50"/>
      <c r="C100" s="51"/>
      <c r="D100" s="51"/>
      <c r="E100" s="52"/>
    </row>
  </sheetData>
  <autoFilter ref="$A$1:$E$19"/>
  <customSheetViews>
    <customSheetView guid="{C52C7EDE-FE2F-4C2A-A955-E4EA9C4F5AAE}" filter="1" showAutoFilter="1">
      <autoFilter ref="$A$1:$A$85"/>
    </customSheetView>
  </customSheetViews>
  <drawing r:id="rId2"/>
  <legacyDrawing r:id="rId3"/>
</worksheet>
</file>