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ocherfilhonw\Desktop\"/>
    </mc:Choice>
  </mc:AlternateContent>
  <bookViews>
    <workbookView xWindow="0" yWindow="0" windowWidth="23040" windowHeight="8124" tabRatio="500" activeTab="7"/>
  </bookViews>
  <sheets>
    <sheet name="Sheet1" sheetId="1" r:id="rId1"/>
    <sheet name="Sheet2" sheetId="2" r:id="rId2"/>
    <sheet name="Sheet3" sheetId="3" r:id="rId3"/>
    <sheet name="Sheet3 (2)" sheetId="4" r:id="rId4"/>
    <sheet name="Sheet3 (3)" sheetId="6" r:id="rId5"/>
    <sheet name="Sheet1 (2)" sheetId="5" r:id="rId6"/>
    <sheet name="Sheet3 (4)" sheetId="7" r:id="rId7"/>
    <sheet name="Sheet3 (5)" sheetId="8" r:id="rId8"/>
  </sheets>
  <definedNames>
    <definedName name="aadvczcadfasfd" localSheetId="6">Sheet3!#REF!</definedName>
    <definedName name="aadvczcadfasfd" localSheetId="7">Sheet3!#REF!</definedName>
    <definedName name="aadvczcadfasfd">Sheet3!#REF!</definedName>
    <definedName name="Ax" localSheetId="3">'Sheet3 (2)'!$A$3</definedName>
    <definedName name="Ax" localSheetId="4">'Sheet3 (3)'!$A$2</definedName>
    <definedName name="Ax" localSheetId="6">'Sheet3 (4)'!$A$2</definedName>
    <definedName name="Ax" localSheetId="7">'Sheet3 (5)'!$A$3</definedName>
    <definedName name="Ax">Sheet3!$A$1</definedName>
    <definedName name="DDS" localSheetId="6">Sheet3!#REF!</definedName>
    <definedName name="DDS" localSheetId="7">Sheet3!#REF!</definedName>
    <definedName name="DDS">Sheet3!#REF!</definedName>
    <definedName name="Jx" localSheetId="5">Sheet3!#REF!</definedName>
    <definedName name="Jx" localSheetId="3">'Sheet3 (2)'!#REF!</definedName>
    <definedName name="Jx" localSheetId="4">'Sheet3 (3)'!#REF!</definedName>
    <definedName name="Jx" localSheetId="6">'Sheet3 (4)'!#REF!</definedName>
    <definedName name="Jx" localSheetId="7">'Sheet3 (5)'!#REF!</definedName>
    <definedName name="Jx">Sheet3!#REF!</definedName>
    <definedName name="Kx" localSheetId="5">Sheet3!#REF!</definedName>
    <definedName name="Kx" localSheetId="3">'Sheet3 (2)'!#REF!</definedName>
    <definedName name="Kx" localSheetId="4">'Sheet3 (3)'!#REF!</definedName>
    <definedName name="Kx" localSheetId="6">'Sheet3 (4)'!#REF!</definedName>
    <definedName name="Kx" localSheetId="7">'Sheet3 (5)'!#REF!</definedName>
    <definedName name="Kx">Sheet3!#REF!</definedName>
    <definedName name="NNA" localSheetId="7">Sheet3!#REF!</definedName>
    <definedName name="NNA">Sheet3!#REF!</definedName>
    <definedName name="Qx" localSheetId="5">Sheet3!#REF!</definedName>
    <definedName name="Qx" localSheetId="3">'Sheet3 (2)'!#REF!</definedName>
    <definedName name="Qx" localSheetId="4">'Sheet3 (3)'!#REF!</definedName>
    <definedName name="Qx" localSheetId="6">'Sheet3 (4)'!#REF!</definedName>
    <definedName name="Qx" localSheetId="7">'Sheet3 (5)'!#REF!</definedName>
    <definedName name="Qx">Sheet3!#REF!</definedName>
    <definedName name="Tx" localSheetId="5">Sheet3!#REF!</definedName>
    <definedName name="Tx" localSheetId="3">'Sheet3 (2)'!#REF!</definedName>
    <definedName name="Tx" localSheetId="4">'Sheet3 (3)'!#REF!</definedName>
    <definedName name="Tx" localSheetId="6">'Sheet3 (4)'!#REF!</definedName>
    <definedName name="Tx" localSheetId="7">'Sheet3 (5)'!#REF!</definedName>
    <definedName name="Tx">Sheet3!#REF!</definedName>
  </definedName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12" i="6" l="1"/>
  <c r="G12" i="6"/>
  <c r="H11" i="6"/>
  <c r="G11" i="6"/>
  <c r="H10" i="6"/>
  <c r="G10" i="6"/>
  <c r="K26" i="7"/>
  <c r="J26" i="7"/>
  <c r="J25" i="7"/>
  <c r="K25" i="7" s="1"/>
  <c r="K24" i="7"/>
  <c r="J24" i="7"/>
  <c r="H26" i="7"/>
  <c r="G26" i="7"/>
  <c r="G25" i="7"/>
  <c r="H25" i="7" s="1"/>
  <c r="H24" i="7"/>
  <c r="G24" i="7"/>
  <c r="G5" i="7"/>
  <c r="H26" i="6"/>
  <c r="G26" i="6"/>
  <c r="G25" i="6"/>
  <c r="H25" i="6" s="1"/>
  <c r="H24" i="6"/>
  <c r="G24" i="6"/>
  <c r="C46" i="5"/>
  <c r="B46" i="5"/>
  <c r="O20" i="5"/>
  <c r="D18" i="5"/>
  <c r="D17" i="5"/>
  <c r="D16" i="5"/>
  <c r="D15" i="5"/>
  <c r="D14" i="5"/>
  <c r="D13" i="5"/>
  <c r="D12" i="5"/>
  <c r="D11" i="5"/>
  <c r="H11" i="5"/>
  <c r="I11" i="5" s="1"/>
  <c r="D10" i="5"/>
  <c r="D9" i="5"/>
  <c r="D8" i="5"/>
  <c r="D7" i="5"/>
  <c r="H7" i="5"/>
  <c r="I7" i="5" s="1"/>
  <c r="D6" i="5"/>
  <c r="D5" i="5"/>
  <c r="H5" i="5"/>
  <c r="D4" i="5"/>
  <c r="D3" i="5"/>
  <c r="H3" i="5"/>
  <c r="I3" i="5" s="1"/>
  <c r="D2" i="5"/>
  <c r="V25" i="3"/>
  <c r="X17" i="3"/>
  <c r="X14" i="3"/>
  <c r="R8" i="3"/>
  <c r="T6" i="3"/>
  <c r="T5" i="3"/>
  <c r="T4" i="3"/>
  <c r="V2" i="3"/>
  <c r="U2" i="3"/>
  <c r="T2" i="3"/>
  <c r="S2" i="3"/>
  <c r="G27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2" i="3"/>
  <c r="I11" i="1" l="1"/>
  <c r="H11" i="1"/>
  <c r="I7" i="1"/>
  <c r="H7" i="1"/>
  <c r="H3" i="1"/>
  <c r="I3" i="1" s="1"/>
  <c r="H5" i="1"/>
  <c r="O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6" i="1"/>
  <c r="B46" i="1"/>
</calcChain>
</file>

<file path=xl/sharedStrings.xml><?xml version="1.0" encoding="utf-8"?>
<sst xmlns="http://schemas.openxmlformats.org/spreadsheetml/2006/main" count="1356" uniqueCount="250">
  <si>
    <t>A9s Call</t>
  </si>
  <si>
    <t>Flop, Cold Call, High Bet</t>
  </si>
  <si>
    <t>A9s</t>
  </si>
  <si>
    <t>AA</t>
  </si>
  <si>
    <t>JTs</t>
  </si>
  <si>
    <t>QTs</t>
  </si>
  <si>
    <t>T8s</t>
  </si>
  <si>
    <t>QJs</t>
  </si>
  <si>
    <t>J8s</t>
  </si>
  <si>
    <t>K8s</t>
  </si>
  <si>
    <t>KTs</t>
  </si>
  <si>
    <t>KJs</t>
  </si>
  <si>
    <t>KQs</t>
  </si>
  <si>
    <t>ATs</t>
  </si>
  <si>
    <t>AT</t>
  </si>
  <si>
    <t>AJs</t>
  </si>
  <si>
    <t>AJ</t>
  </si>
  <si>
    <t>TT</t>
  </si>
  <si>
    <t>AQs</t>
  </si>
  <si>
    <t>AQ</t>
  </si>
  <si>
    <t>JJ</t>
  </si>
  <si>
    <t>AKs</t>
  </si>
  <si>
    <t>AK</t>
  </si>
  <si>
    <t>QQ</t>
  </si>
  <si>
    <t>KK</t>
  </si>
  <si>
    <t>A8s</t>
  </si>
  <si>
    <t>A7s</t>
  </si>
  <si>
    <t>A6s</t>
  </si>
  <si>
    <t>A5s</t>
  </si>
  <si>
    <t>J9s</t>
  </si>
  <si>
    <t>A4s</t>
  </si>
  <si>
    <t>A3s</t>
  </si>
  <si>
    <t>A2s</t>
  </si>
  <si>
    <t>Q9s</t>
  </si>
  <si>
    <t>KQ</t>
  </si>
  <si>
    <t>Out</t>
  </si>
  <si>
    <t>K9s</t>
  </si>
  <si>
    <t>T9s</t>
  </si>
  <si>
    <t>KJ</t>
  </si>
  <si>
    <t>QJ</t>
  </si>
  <si>
    <t>AVERAGE</t>
  </si>
  <si>
    <t>BB</t>
  </si>
  <si>
    <t>Pre-Flop</t>
  </si>
  <si>
    <t>Mike</t>
  </si>
  <si>
    <t>Ted</t>
  </si>
  <si>
    <t>1st Round</t>
  </si>
  <si>
    <t>2nd Round</t>
  </si>
  <si>
    <t>Odds (Simplied)</t>
  </si>
  <si>
    <t>650-to-400</t>
  </si>
  <si>
    <t>1.625 to 1</t>
  </si>
  <si>
    <t>dog</t>
  </si>
  <si>
    <t>Check</t>
  </si>
  <si>
    <t>-</t>
  </si>
  <si>
    <t>Pot</t>
  </si>
  <si>
    <t>3050-to-2000</t>
  </si>
  <si>
    <t>1.525 to 1</t>
  </si>
  <si>
    <t>Pocket-Pair matched</t>
  </si>
  <si>
    <t>Flush-Draw</t>
  </si>
  <si>
    <t>Two Pair</t>
  </si>
  <si>
    <t>out</t>
  </si>
  <si>
    <t>Pocket-Pair</t>
  </si>
  <si>
    <t>Final Spades Huge Bet</t>
  </si>
  <si>
    <t>98s</t>
  </si>
  <si>
    <t>Pre-Flop Call</t>
  </si>
  <si>
    <t>Flop Call</t>
  </si>
  <si>
    <t>Cards</t>
  </si>
  <si>
    <t>2 plyrs</t>
  </si>
  <si>
    <t>3 plyrs</t>
  </si>
  <si>
    <t>4 plyrs</t>
  </si>
  <si>
    <t>AKo</t>
  </si>
  <si>
    <t>AQo</t>
  </si>
  <si>
    <t>AJo</t>
  </si>
  <si>
    <t>ATo</t>
  </si>
  <si>
    <t>A9o</t>
  </si>
  <si>
    <t>A8o</t>
  </si>
  <si>
    <t>A7o</t>
  </si>
  <si>
    <t>A6o</t>
  </si>
  <si>
    <t>A5o</t>
  </si>
  <si>
    <t>A4o</t>
  </si>
  <si>
    <t>A3o</t>
  </si>
  <si>
    <t>A2o</t>
  </si>
  <si>
    <t>KQo</t>
  </si>
  <si>
    <t>KJo</t>
  </si>
  <si>
    <t>KTo</t>
  </si>
  <si>
    <t>K9o</t>
  </si>
  <si>
    <t>K8o</t>
  </si>
  <si>
    <t>K7s</t>
  </si>
  <si>
    <t>K7o</t>
  </si>
  <si>
    <t>K6s</t>
  </si>
  <si>
    <t>K6o</t>
  </si>
  <si>
    <t>K5s</t>
  </si>
  <si>
    <t>K5o</t>
  </si>
  <si>
    <t>K4s</t>
  </si>
  <si>
    <t>K4o</t>
  </si>
  <si>
    <t>K3s</t>
  </si>
  <si>
    <t>K3o</t>
  </si>
  <si>
    <t>K2s</t>
  </si>
  <si>
    <t>K2o</t>
  </si>
  <si>
    <t>QJo</t>
  </si>
  <si>
    <t>QTo</t>
  </si>
  <si>
    <t>Q9o</t>
  </si>
  <si>
    <t>Q8s</t>
  </si>
  <si>
    <t>Q8o</t>
  </si>
  <si>
    <t>Q7s</t>
  </si>
  <si>
    <t>Q7o</t>
  </si>
  <si>
    <t>Q6s</t>
  </si>
  <si>
    <t>Q6o</t>
  </si>
  <si>
    <t>Q5s</t>
  </si>
  <si>
    <t>Q5o</t>
  </si>
  <si>
    <t>Q4s</t>
  </si>
  <si>
    <t>Q4o</t>
  </si>
  <si>
    <t>Q3s</t>
  </si>
  <si>
    <t>Q3o</t>
  </si>
  <si>
    <t>Q2s</t>
  </si>
  <si>
    <t>Q2o</t>
  </si>
  <si>
    <t>JTo</t>
  </si>
  <si>
    <t>J9o</t>
  </si>
  <si>
    <t>J8o</t>
  </si>
  <si>
    <t>J7s</t>
  </si>
  <si>
    <t>J7o</t>
  </si>
  <si>
    <t>J6s</t>
  </si>
  <si>
    <t>J6o</t>
  </si>
  <si>
    <t>J5s</t>
  </si>
  <si>
    <t>J5o</t>
  </si>
  <si>
    <t>J4s</t>
  </si>
  <si>
    <t>J4o</t>
  </si>
  <si>
    <t>J3s</t>
  </si>
  <si>
    <t>J3o</t>
  </si>
  <si>
    <t>J2s</t>
  </si>
  <si>
    <t>J2o</t>
  </si>
  <si>
    <t>T9o</t>
  </si>
  <si>
    <t>T8o</t>
  </si>
  <si>
    <t>T7s</t>
  </si>
  <si>
    <t>T7o</t>
  </si>
  <si>
    <t>T6s</t>
  </si>
  <si>
    <t>T6o</t>
  </si>
  <si>
    <t>T5s</t>
  </si>
  <si>
    <t>T5o</t>
  </si>
  <si>
    <t>T4s</t>
  </si>
  <si>
    <t>T4o</t>
  </si>
  <si>
    <t>T3s</t>
  </si>
  <si>
    <t>T3o</t>
  </si>
  <si>
    <t>T2s</t>
  </si>
  <si>
    <t>T2o</t>
  </si>
  <si>
    <t>98o</t>
  </si>
  <si>
    <t>97s</t>
  </si>
  <si>
    <t>97o</t>
  </si>
  <si>
    <t>96s</t>
  </si>
  <si>
    <t>96o</t>
  </si>
  <si>
    <t>95s</t>
  </si>
  <si>
    <t>95o</t>
  </si>
  <si>
    <t>94s</t>
  </si>
  <si>
    <t>94o</t>
  </si>
  <si>
    <t>93s</t>
  </si>
  <si>
    <t>93o</t>
  </si>
  <si>
    <t>92s</t>
  </si>
  <si>
    <t>92o</t>
  </si>
  <si>
    <t>87s</t>
  </si>
  <si>
    <t>87o</t>
  </si>
  <si>
    <t>86s</t>
  </si>
  <si>
    <t>86o</t>
  </si>
  <si>
    <t>85s</t>
  </si>
  <si>
    <t>85o</t>
  </si>
  <si>
    <t>84s</t>
  </si>
  <si>
    <t>84o</t>
  </si>
  <si>
    <t>83s</t>
  </si>
  <si>
    <t>83o</t>
  </si>
  <si>
    <t>82s</t>
  </si>
  <si>
    <t>82o</t>
  </si>
  <si>
    <t>76s</t>
  </si>
  <si>
    <t>76o</t>
  </si>
  <si>
    <t>75s</t>
  </si>
  <si>
    <t>75o</t>
  </si>
  <si>
    <t>74s</t>
  </si>
  <si>
    <t>74o</t>
  </si>
  <si>
    <t>73s</t>
  </si>
  <si>
    <t>73o</t>
  </si>
  <si>
    <t>72s</t>
  </si>
  <si>
    <t>72o</t>
  </si>
  <si>
    <t>65s</t>
  </si>
  <si>
    <t>65o</t>
  </si>
  <si>
    <t>64s</t>
  </si>
  <si>
    <t>64o</t>
  </si>
  <si>
    <t>63s</t>
  </si>
  <si>
    <t>63o</t>
  </si>
  <si>
    <t>62s</t>
  </si>
  <si>
    <t>62o</t>
  </si>
  <si>
    <t>54s</t>
  </si>
  <si>
    <t>54o</t>
  </si>
  <si>
    <t>53s</t>
  </si>
  <si>
    <t>53o</t>
  </si>
  <si>
    <t>52s</t>
  </si>
  <si>
    <t>52o</t>
  </si>
  <si>
    <t>43s</t>
  </si>
  <si>
    <t>43o</t>
  </si>
  <si>
    <t>42s</t>
  </si>
  <si>
    <t>42o</t>
  </si>
  <si>
    <t>32s</t>
  </si>
  <si>
    <t>32o</t>
  </si>
  <si>
    <t>Rank</t>
  </si>
  <si>
    <t>Name</t>
  </si>
  <si>
    <t>EV   </t>
  </si>
  <si>
    <t>Win %</t>
  </si>
  <si>
    <t>Tie %</t>
  </si>
  <si>
    <t>Occur %</t>
  </si>
  <si>
    <t>Cumulative %</t>
  </si>
  <si>
    <t>NN</t>
  </si>
  <si>
    <t>Pair</t>
  </si>
  <si>
    <t>K1Q1</t>
  </si>
  <si>
    <t>K2Q2</t>
  </si>
  <si>
    <t>K3Q3</t>
  </si>
  <si>
    <t>K4Q4</t>
  </si>
  <si>
    <t>K1Q2</t>
  </si>
  <si>
    <t>K1Q3</t>
  </si>
  <si>
    <t>K1Q4</t>
  </si>
  <si>
    <t>K2Q1</t>
  </si>
  <si>
    <t>K2Q3</t>
  </si>
  <si>
    <t>K2Q4</t>
  </si>
  <si>
    <t>K3Q1</t>
  </si>
  <si>
    <t>K3Q2</t>
  </si>
  <si>
    <t>K3Q4</t>
  </si>
  <si>
    <t>K4Q1</t>
  </si>
  <si>
    <t>K4Q2</t>
  </si>
  <si>
    <t>K4Q3</t>
  </si>
  <si>
    <t>A1A2</t>
  </si>
  <si>
    <t>A1A3</t>
  </si>
  <si>
    <t>A1A4</t>
  </si>
  <si>
    <t>A2A1</t>
  </si>
  <si>
    <t>A2A3</t>
  </si>
  <si>
    <t>A2A4</t>
  </si>
  <si>
    <t>A3A1</t>
  </si>
  <si>
    <t>A3A2</t>
  </si>
  <si>
    <t>A3A4</t>
  </si>
  <si>
    <t>A4A1</t>
  </si>
  <si>
    <t>A4A2</t>
  </si>
  <si>
    <t>A4A3</t>
  </si>
  <si>
    <t>Hands</t>
  </si>
  <si>
    <t>First call on pre-flop</t>
  </si>
  <si>
    <t>Call on flop</t>
  </si>
  <si>
    <t>A-Spade</t>
  </si>
  <si>
    <t>9-Spade</t>
  </si>
  <si>
    <t>8-Clubs</t>
  </si>
  <si>
    <t>Trips</t>
  </si>
  <si>
    <t>Flush-draw</t>
  </si>
  <si>
    <t>Two-pair</t>
  </si>
  <si>
    <t>Hands Left</t>
  </si>
  <si>
    <t>Big bet on River</t>
  </si>
  <si>
    <t>Top 25% of hands</t>
  </si>
  <si>
    <t>Two-pairs, trips or flush-draws</t>
  </si>
  <si>
    <t>Full-house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</si>
</sst>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  <xf numFmtId="0" fontId="0" fillId="2" borderId="0" xfId="0" applyFill="1" applyAlignment="1">
      <alignment horizontal="center" wrapText="1"/>
    </xf>
    <xf numFmtId="10" fontId="0" fillId="2" borderId="0" xfId="0" applyNumberFormat="1" applyFill="1" applyAlignment="1">
      <alignment wrapText="1"/>
    </xf>
    <xf numFmtId="0" fontId="0" fillId="2" borderId="0" xfId="0" applyFill="1"/>
    <xf numFmtId="0" fontId="0" fillId="0" borderId="0" xfId="0" applyAlignment="1"/>
    <xf numFmtId="0" fontId="0" fillId="2" borderId="0" xfId="0" applyFill="1" applyAlignment="1">
      <alignment wrapText="1"/>
    </xf>
    <xf numFmtId="165" fontId="0" fillId="0" borderId="0" xfId="0" applyNumberFormat="1" applyAlignment="1">
      <alignment wrapText="1"/>
    </xf>
    <xf numFmtId="10" fontId="0" fillId="2" borderId="0" xfId="0" applyNumberFormat="1" applyFill="1" applyAlignment="1">
      <alignment horizontal="center" wrapText="1"/>
    </xf>
    <xf numFmtId="10" fontId="0" fillId="0" borderId="0" xfId="0" applyNumberForma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atesholdem.com/pre-flop-odds.php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atesholdem.com/pre-flop-odds.ph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natesholdem.com/pre-flop-odds.ph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natesholdem.com/pre-flop-odds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natesholdem.com/pre-flop-odd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zoomScaleNormal="100" workbookViewId="0">
      <selection activeCell="C3" sqref="C3"/>
    </sheetView>
  </sheetViews>
  <sheetFormatPr defaultRowHeight="13.2" x14ac:dyDescent="0.25"/>
  <cols>
    <col min="1" max="1" width="11.5546875" style="1"/>
    <col min="2" max="2" width="11.5546875"/>
    <col min="3" max="3" width="25.109375" customWidth="1"/>
    <col min="4" max="4" width="11.5546875"/>
    <col min="5" max="5" width="21.33203125" customWidth="1"/>
    <col min="6" max="7" width="11.5546875"/>
    <col min="8" max="11" width="14.44140625" customWidth="1"/>
    <col min="12" max="1025" width="11.5546875"/>
  </cols>
  <sheetData>
    <row r="1" spans="1:19" x14ac:dyDescent="0.25">
      <c r="B1" s="2" t="s">
        <v>0</v>
      </c>
      <c r="C1" s="1" t="s">
        <v>1</v>
      </c>
      <c r="D1" t="s">
        <v>51</v>
      </c>
      <c r="E1" t="s">
        <v>61</v>
      </c>
    </row>
    <row r="2" spans="1:19" x14ac:dyDescent="0.25">
      <c r="B2" s="2"/>
      <c r="C2" s="1"/>
      <c r="N2" t="s">
        <v>41</v>
      </c>
      <c r="O2">
        <v>100</v>
      </c>
    </row>
    <row r="3" spans="1:19" x14ac:dyDescent="0.25">
      <c r="A3" s="1" t="s">
        <v>2</v>
      </c>
      <c r="B3" s="3">
        <v>7.1599999999999997E-2</v>
      </c>
      <c r="C3" s="3">
        <v>4.5499999999999999E-2</v>
      </c>
      <c r="D3" s="3">
        <f>C3</f>
        <v>4.5499999999999999E-2</v>
      </c>
      <c r="H3">
        <f>7/34</f>
        <v>0.20588235294117646</v>
      </c>
      <c r="I3">
        <f>1-H3</f>
        <v>0.79411764705882359</v>
      </c>
    </row>
    <row r="4" spans="1:19" x14ac:dyDescent="0.25">
      <c r="A4" s="1" t="s">
        <v>3</v>
      </c>
      <c r="B4" s="3">
        <v>0.1091</v>
      </c>
      <c r="C4" s="3">
        <v>4.65E-2</v>
      </c>
      <c r="D4" s="3">
        <f t="shared" ref="D4:D19" si="0">C4</f>
        <v>4.65E-2</v>
      </c>
    </row>
    <row r="5" spans="1:19" x14ac:dyDescent="0.25">
      <c r="A5" s="1">
        <v>99</v>
      </c>
      <c r="B5" s="3">
        <v>0.32529999999999998</v>
      </c>
      <c r="C5" s="3">
        <v>0.1333</v>
      </c>
      <c r="D5" s="3">
        <f t="shared" si="0"/>
        <v>0.1333</v>
      </c>
      <c r="E5" t="s">
        <v>59</v>
      </c>
      <c r="H5">
        <f>17/34</f>
        <v>0.5</v>
      </c>
    </row>
    <row r="6" spans="1:19" x14ac:dyDescent="0.25">
      <c r="A6" s="1">
        <v>88</v>
      </c>
      <c r="B6" s="3">
        <v>0.45700000000000002</v>
      </c>
      <c r="C6" s="3">
        <v>0.21310000000000001</v>
      </c>
      <c r="D6" s="3">
        <f t="shared" si="0"/>
        <v>0.21310000000000001</v>
      </c>
      <c r="N6" s="5" t="s">
        <v>42</v>
      </c>
      <c r="O6" s="5"/>
      <c r="P6" s="5" t="s">
        <v>47</v>
      </c>
      <c r="Q6" s="5"/>
    </row>
    <row r="7" spans="1:19" x14ac:dyDescent="0.25">
      <c r="A7" s="1" t="s">
        <v>4</v>
      </c>
      <c r="B7" s="3">
        <v>0.54649999999999999</v>
      </c>
      <c r="C7" s="3">
        <v>0.5131</v>
      </c>
      <c r="D7" s="3">
        <f t="shared" si="0"/>
        <v>0.5131</v>
      </c>
      <c r="E7" t="s">
        <v>59</v>
      </c>
      <c r="H7">
        <f>34/41</f>
        <v>0.82926829268292679</v>
      </c>
      <c r="I7">
        <f>1-H7</f>
        <v>0.17073170731707321</v>
      </c>
      <c r="N7" s="1" t="s">
        <v>45</v>
      </c>
      <c r="O7" s="1" t="s">
        <v>46</v>
      </c>
      <c r="P7" s="1" t="s">
        <v>45</v>
      </c>
      <c r="Q7" s="1" t="s">
        <v>46</v>
      </c>
    </row>
    <row r="8" spans="1:19" x14ac:dyDescent="0.25">
      <c r="A8" s="1" t="s">
        <v>5</v>
      </c>
      <c r="B8" s="3">
        <v>0.55569999999999997</v>
      </c>
      <c r="C8" s="3">
        <v>0.57879999999999998</v>
      </c>
      <c r="D8" s="3">
        <f t="shared" si="0"/>
        <v>0.57879999999999998</v>
      </c>
      <c r="E8" t="s">
        <v>59</v>
      </c>
      <c r="N8">
        <v>50</v>
      </c>
    </row>
    <row r="9" spans="1:19" x14ac:dyDescent="0.25">
      <c r="A9" s="1" t="s">
        <v>6</v>
      </c>
      <c r="B9" s="3">
        <v>0.58650000000000002</v>
      </c>
      <c r="C9" s="3">
        <v>0.58379999999999999</v>
      </c>
      <c r="D9" s="3">
        <f t="shared" si="0"/>
        <v>0.58379999999999999</v>
      </c>
      <c r="E9" t="s">
        <v>59</v>
      </c>
    </row>
    <row r="10" spans="1:19" x14ac:dyDescent="0.25">
      <c r="A10" s="1" t="s">
        <v>7</v>
      </c>
      <c r="B10" s="3">
        <v>0.55600000000000005</v>
      </c>
      <c r="C10" s="3">
        <v>0.58689999999999998</v>
      </c>
      <c r="D10" s="3">
        <f t="shared" si="0"/>
        <v>0.58689999999999998</v>
      </c>
      <c r="E10" t="s">
        <v>59</v>
      </c>
      <c r="M10" t="s">
        <v>43</v>
      </c>
      <c r="N10">
        <v>0</v>
      </c>
      <c r="O10">
        <v>500</v>
      </c>
    </row>
    <row r="11" spans="1:19" x14ac:dyDescent="0.25">
      <c r="A11" s="1" t="s">
        <v>8</v>
      </c>
      <c r="B11" s="3">
        <v>0.59730000000000005</v>
      </c>
      <c r="C11" s="3">
        <v>0.59189999999999998</v>
      </c>
      <c r="D11" s="3">
        <f t="shared" si="0"/>
        <v>0.59189999999999998</v>
      </c>
      <c r="E11" t="s">
        <v>59</v>
      </c>
      <c r="H11">
        <f>7/34</f>
        <v>0.20588235294117646</v>
      </c>
      <c r="I11">
        <f>1-H11</f>
        <v>0.79411764705882359</v>
      </c>
      <c r="M11" t="s">
        <v>44</v>
      </c>
      <c r="N11">
        <v>100</v>
      </c>
      <c r="O11">
        <v>400</v>
      </c>
      <c r="Q11" t="s">
        <v>48</v>
      </c>
      <c r="R11" t="s">
        <v>49</v>
      </c>
      <c r="S11" t="s">
        <v>50</v>
      </c>
    </row>
    <row r="12" spans="1:19" x14ac:dyDescent="0.25">
      <c r="A12" s="1" t="s">
        <v>9</v>
      </c>
      <c r="B12" s="3">
        <v>0.61909999999999998</v>
      </c>
      <c r="C12" s="3">
        <v>0.60809999999999997</v>
      </c>
      <c r="D12" s="3">
        <f t="shared" si="0"/>
        <v>0.60809999999999997</v>
      </c>
    </row>
    <row r="13" spans="1:19" x14ac:dyDescent="0.25">
      <c r="A13" s="1" t="s">
        <v>10</v>
      </c>
      <c r="B13" s="3">
        <v>0.56489999999999996</v>
      </c>
      <c r="C13" s="3">
        <v>0.64439999999999997</v>
      </c>
      <c r="D13" s="3">
        <f t="shared" si="0"/>
        <v>0.64439999999999997</v>
      </c>
    </row>
    <row r="14" spans="1:19" x14ac:dyDescent="0.25">
      <c r="A14" s="1" t="s">
        <v>11</v>
      </c>
      <c r="B14" s="3">
        <v>0.56520000000000004</v>
      </c>
      <c r="C14" s="3">
        <v>0.65249999999999997</v>
      </c>
      <c r="D14" s="3">
        <f t="shared" si="0"/>
        <v>0.65249999999999997</v>
      </c>
      <c r="N14" t="s">
        <v>45</v>
      </c>
      <c r="O14" t="s">
        <v>46</v>
      </c>
      <c r="P14" t="s">
        <v>53</v>
      </c>
    </row>
    <row r="15" spans="1:19" x14ac:dyDescent="0.25">
      <c r="A15" s="1" t="s">
        <v>12</v>
      </c>
      <c r="B15" s="3">
        <v>0.56559999999999999</v>
      </c>
      <c r="C15" s="3">
        <v>0.66059999999999997</v>
      </c>
      <c r="D15" s="3">
        <f t="shared" si="0"/>
        <v>0.66059999999999997</v>
      </c>
      <c r="M15" t="s">
        <v>44</v>
      </c>
      <c r="N15" t="s">
        <v>51</v>
      </c>
      <c r="O15">
        <v>2000</v>
      </c>
      <c r="P15">
        <v>1050</v>
      </c>
    </row>
    <row r="16" spans="1:19" x14ac:dyDescent="0.25">
      <c r="A16" s="1" t="s">
        <v>13</v>
      </c>
      <c r="B16" s="3">
        <v>0.26040000000000002</v>
      </c>
      <c r="C16" s="3">
        <v>0.81620000000000004</v>
      </c>
      <c r="D16" s="3">
        <f t="shared" si="0"/>
        <v>0.81620000000000004</v>
      </c>
      <c r="E16" t="s">
        <v>59</v>
      </c>
      <c r="M16" t="s">
        <v>43</v>
      </c>
      <c r="N16">
        <v>2000</v>
      </c>
      <c r="O16" t="s">
        <v>52</v>
      </c>
      <c r="Q16" t="s">
        <v>54</v>
      </c>
      <c r="R16" t="s">
        <v>55</v>
      </c>
      <c r="S16" t="s">
        <v>50</v>
      </c>
    </row>
    <row r="17" spans="1:15" x14ac:dyDescent="0.25">
      <c r="A17" s="1" t="s">
        <v>14</v>
      </c>
      <c r="B17" s="3">
        <v>0.27510000000000001</v>
      </c>
      <c r="C17" s="3">
        <v>0.81620000000000004</v>
      </c>
      <c r="D17" s="3">
        <f t="shared" si="0"/>
        <v>0.81620000000000004</v>
      </c>
      <c r="E17" t="s">
        <v>59</v>
      </c>
    </row>
    <row r="18" spans="1:15" x14ac:dyDescent="0.25">
      <c r="A18" s="1" t="s">
        <v>15</v>
      </c>
      <c r="B18" s="3">
        <v>0.26379999999999998</v>
      </c>
      <c r="C18" s="3">
        <v>0.83130000000000004</v>
      </c>
      <c r="D18" s="3">
        <f t="shared" si="0"/>
        <v>0.83130000000000004</v>
      </c>
      <c r="E18" t="s">
        <v>59</v>
      </c>
    </row>
    <row r="19" spans="1:15" x14ac:dyDescent="0.25">
      <c r="A19" s="1" t="s">
        <v>16</v>
      </c>
      <c r="B19" s="3">
        <v>0.27889999999999998</v>
      </c>
      <c r="C19" s="3">
        <v>0.83130000000000004</v>
      </c>
      <c r="D19" s="3">
        <f t="shared" si="0"/>
        <v>0.83130000000000004</v>
      </c>
      <c r="E19" t="s">
        <v>59</v>
      </c>
    </row>
    <row r="20" spans="1:15" x14ac:dyDescent="0.25">
      <c r="A20" s="1" t="s">
        <v>17</v>
      </c>
      <c r="B20" s="3">
        <v>0.31569999999999998</v>
      </c>
      <c r="C20" s="3">
        <v>0.83740000000000003</v>
      </c>
      <c r="D20" t="s">
        <v>59</v>
      </c>
      <c r="O20">
        <f>1/2.525</f>
        <v>0.39603960396039606</v>
      </c>
    </row>
    <row r="21" spans="1:15" x14ac:dyDescent="0.25">
      <c r="A21" s="1" t="s">
        <v>18</v>
      </c>
      <c r="B21" s="3">
        <v>0.26669999999999999</v>
      </c>
      <c r="C21" s="3">
        <v>0.84650000000000003</v>
      </c>
      <c r="D21" t="s">
        <v>59</v>
      </c>
    </row>
    <row r="22" spans="1:15" x14ac:dyDescent="0.25">
      <c r="A22" s="1" t="s">
        <v>19</v>
      </c>
      <c r="B22" s="3">
        <v>0.28220000000000001</v>
      </c>
      <c r="C22" s="3">
        <v>0.84650000000000003</v>
      </c>
      <c r="D22" t="s">
        <v>59</v>
      </c>
    </row>
    <row r="23" spans="1:15" x14ac:dyDescent="0.25">
      <c r="A23" s="1" t="s">
        <v>20</v>
      </c>
      <c r="B23" s="3">
        <v>0.31669999999999998</v>
      </c>
      <c r="C23" s="3">
        <v>0.85150000000000003</v>
      </c>
      <c r="D23" t="s">
        <v>59</v>
      </c>
    </row>
    <row r="24" spans="1:15" x14ac:dyDescent="0.25">
      <c r="A24" s="1" t="s">
        <v>21</v>
      </c>
      <c r="B24" s="3">
        <v>0.26669999999999999</v>
      </c>
      <c r="C24" s="3">
        <v>0.86160000000000003</v>
      </c>
      <c r="D24" t="s">
        <v>59</v>
      </c>
    </row>
    <row r="25" spans="1:15" x14ac:dyDescent="0.25">
      <c r="A25" s="1" t="s">
        <v>22</v>
      </c>
      <c r="B25" s="3">
        <v>0.28239999999999998</v>
      </c>
      <c r="C25" s="3">
        <v>0.86160000000000003</v>
      </c>
      <c r="D25" t="s">
        <v>59</v>
      </c>
    </row>
    <row r="26" spans="1:15" x14ac:dyDescent="0.25">
      <c r="A26" s="1" t="s">
        <v>23</v>
      </c>
      <c r="B26" s="3">
        <v>0.31830000000000003</v>
      </c>
      <c r="C26" s="3">
        <v>0.86570000000000003</v>
      </c>
      <c r="D26" t="s">
        <v>59</v>
      </c>
    </row>
    <row r="27" spans="1:15" x14ac:dyDescent="0.25">
      <c r="A27" s="1" t="s">
        <v>24</v>
      </c>
      <c r="B27" s="3">
        <v>0.32069999999999999</v>
      </c>
      <c r="C27" s="3">
        <v>0.87980000000000003</v>
      </c>
      <c r="D27" t="s">
        <v>59</v>
      </c>
    </row>
    <row r="28" spans="1:15" x14ac:dyDescent="0.25">
      <c r="A28" s="1" t="s">
        <v>25</v>
      </c>
      <c r="B28" s="3">
        <v>0.59660000000000002</v>
      </c>
      <c r="C28" s="3">
        <v>0.89190000000000003</v>
      </c>
      <c r="D28" t="s">
        <v>59</v>
      </c>
    </row>
    <row r="29" spans="1:15" x14ac:dyDescent="0.25">
      <c r="A29" s="1" t="s">
        <v>26</v>
      </c>
      <c r="B29" s="3">
        <v>0.59499999999999997</v>
      </c>
      <c r="C29" s="3">
        <v>0.92220000000000002</v>
      </c>
      <c r="D29" t="s">
        <v>59</v>
      </c>
    </row>
    <row r="30" spans="1:15" x14ac:dyDescent="0.25">
      <c r="A30" s="1" t="s">
        <v>27</v>
      </c>
      <c r="B30" s="3">
        <v>0.59609999999999996</v>
      </c>
      <c r="C30" s="3">
        <v>0.93740000000000001</v>
      </c>
      <c r="D30" t="s">
        <v>59</v>
      </c>
    </row>
    <row r="31" spans="1:15" x14ac:dyDescent="0.25">
      <c r="A31" s="1" t="s">
        <v>28</v>
      </c>
      <c r="B31" s="3">
        <v>0.58040000000000003</v>
      </c>
      <c r="C31" s="3">
        <v>0.95250000000000001</v>
      </c>
      <c r="D31" t="s">
        <v>59</v>
      </c>
    </row>
    <row r="32" spans="1:15" x14ac:dyDescent="0.25">
      <c r="A32" s="1" t="s">
        <v>29</v>
      </c>
      <c r="B32" s="3">
        <v>0.67449999999999999</v>
      </c>
      <c r="C32" s="3">
        <v>0.9667</v>
      </c>
      <c r="D32" t="s">
        <v>59</v>
      </c>
    </row>
    <row r="33" spans="1:4" x14ac:dyDescent="0.25">
      <c r="A33" s="1" t="s">
        <v>30</v>
      </c>
      <c r="B33" s="3">
        <v>0.58450000000000002</v>
      </c>
      <c r="C33" s="3">
        <v>0.9677</v>
      </c>
      <c r="D33" t="s">
        <v>59</v>
      </c>
    </row>
    <row r="34" spans="1:4" x14ac:dyDescent="0.25">
      <c r="A34" s="1" t="s">
        <v>31</v>
      </c>
      <c r="B34" s="3">
        <v>0.58489999999999998</v>
      </c>
      <c r="C34" s="3">
        <v>0.9677</v>
      </c>
      <c r="D34" t="s">
        <v>59</v>
      </c>
    </row>
    <row r="35" spans="1:4" x14ac:dyDescent="0.25">
      <c r="A35" s="1" t="s">
        <v>32</v>
      </c>
      <c r="B35" s="3">
        <v>0.58850000000000002</v>
      </c>
      <c r="C35" s="3">
        <v>0.9677</v>
      </c>
      <c r="D35" t="s">
        <v>59</v>
      </c>
    </row>
    <row r="36" spans="1:4" x14ac:dyDescent="0.25">
      <c r="A36" s="1" t="s">
        <v>33</v>
      </c>
      <c r="B36" s="3">
        <v>0.68779999999999997</v>
      </c>
      <c r="C36" s="3">
        <v>0.98180000000000001</v>
      </c>
      <c r="D36" t="s">
        <v>59</v>
      </c>
    </row>
    <row r="37" spans="1:4" x14ac:dyDescent="0.25">
      <c r="A37" s="1" t="s">
        <v>34</v>
      </c>
      <c r="B37" s="3">
        <v>0.6038</v>
      </c>
      <c r="C37" s="3" t="s">
        <v>35</v>
      </c>
      <c r="D37" s="3" t="s">
        <v>35</v>
      </c>
    </row>
    <row r="38" spans="1:4" x14ac:dyDescent="0.25">
      <c r="A38" s="1" t="s">
        <v>36</v>
      </c>
      <c r="B38" s="3">
        <v>0.70120000000000005</v>
      </c>
      <c r="C38" s="3" t="s">
        <v>35</v>
      </c>
      <c r="D38" s="3" t="s">
        <v>35</v>
      </c>
    </row>
    <row r="39" spans="1:4" x14ac:dyDescent="0.25">
      <c r="A39" s="1" t="s">
        <v>37</v>
      </c>
      <c r="B39" s="3">
        <v>0.6613</v>
      </c>
      <c r="C39" s="3" t="s">
        <v>35</v>
      </c>
      <c r="D39" s="3" t="s">
        <v>35</v>
      </c>
    </row>
    <row r="40" spans="1:4" x14ac:dyDescent="0.25">
      <c r="A40" s="1">
        <v>77</v>
      </c>
      <c r="B40" s="3">
        <v>0.46360000000000001</v>
      </c>
      <c r="C40" s="3" t="s">
        <v>35</v>
      </c>
      <c r="D40" s="3" t="s">
        <v>35</v>
      </c>
    </row>
    <row r="41" spans="1:4" x14ac:dyDescent="0.25">
      <c r="A41" s="1" t="s">
        <v>38</v>
      </c>
      <c r="B41" s="3">
        <v>0.56520000000000004</v>
      </c>
      <c r="C41" s="3" t="s">
        <v>35</v>
      </c>
      <c r="D41" s="3" t="s">
        <v>35</v>
      </c>
    </row>
    <row r="42" spans="1:4" x14ac:dyDescent="0.25">
      <c r="A42" s="1" t="s">
        <v>39</v>
      </c>
      <c r="B42" s="3">
        <v>0.59309999999999996</v>
      </c>
      <c r="C42" s="3" t="s">
        <v>35</v>
      </c>
      <c r="D42" s="3" t="s">
        <v>35</v>
      </c>
    </row>
    <row r="43" spans="1:4" x14ac:dyDescent="0.25">
      <c r="A43" s="1">
        <v>66</v>
      </c>
      <c r="B43" s="3">
        <v>0.46760000000000002</v>
      </c>
      <c r="C43" s="3" t="s">
        <v>35</v>
      </c>
      <c r="D43" s="3" t="s">
        <v>35</v>
      </c>
    </row>
    <row r="44" spans="1:4" x14ac:dyDescent="0.25">
      <c r="A44" s="4" t="s">
        <v>62</v>
      </c>
      <c r="B44" s="3"/>
      <c r="C44" s="3"/>
      <c r="D44" s="3"/>
    </row>
    <row r="45" spans="1:4" x14ac:dyDescent="0.25">
      <c r="A45" s="4" t="s">
        <v>8</v>
      </c>
      <c r="B45" s="3"/>
      <c r="C45" s="3"/>
      <c r="D45" s="3"/>
    </row>
    <row r="46" spans="1:4" x14ac:dyDescent="0.25">
      <c r="A46" s="1" t="s">
        <v>40</v>
      </c>
      <c r="B46" s="3">
        <f>AVERAGE(B3:B43)</f>
        <v>0.4661341463414635</v>
      </c>
      <c r="C46" s="3">
        <f>AVERAGE(C3:C36)</f>
        <v>0.72234411764705886</v>
      </c>
    </row>
    <row r="49" spans="3:4" x14ac:dyDescent="0.25">
      <c r="C49" t="s">
        <v>56</v>
      </c>
      <c r="D49" t="s">
        <v>60</v>
      </c>
    </row>
    <row r="50" spans="3:4" x14ac:dyDescent="0.25">
      <c r="C50" t="s">
        <v>57</v>
      </c>
      <c r="D50" t="s">
        <v>57</v>
      </c>
    </row>
    <row r="51" spans="3:4" x14ac:dyDescent="0.25">
      <c r="C51" t="s">
        <v>58</v>
      </c>
    </row>
  </sheetData>
  <mergeCells count="2">
    <mergeCell ref="N6:O6"/>
    <mergeCell ref="P6:Q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D8" sqref="D8"/>
    </sheetView>
  </sheetViews>
  <sheetFormatPr defaultRowHeight="13.2" x14ac:dyDescent="0.25"/>
  <cols>
    <col min="2" max="2" width="15.77734375" customWidth="1"/>
    <col min="3" max="3" width="13.109375" customWidth="1"/>
  </cols>
  <sheetData>
    <row r="1" spans="1:3" x14ac:dyDescent="0.25">
      <c r="A1" s="4"/>
      <c r="B1" s="2" t="s">
        <v>63</v>
      </c>
      <c r="C1" t="s">
        <v>64</v>
      </c>
    </row>
    <row r="2" spans="1:3" x14ac:dyDescent="0.25">
      <c r="B2" s="4">
        <v>66</v>
      </c>
    </row>
    <row r="3" spans="1:3" x14ac:dyDescent="0.25">
      <c r="B3" s="4">
        <v>77</v>
      </c>
    </row>
    <row r="4" spans="1:3" x14ac:dyDescent="0.25">
      <c r="B4" s="4">
        <v>88</v>
      </c>
    </row>
    <row r="5" spans="1:3" x14ac:dyDescent="0.25">
      <c r="B5" s="4">
        <v>99</v>
      </c>
    </row>
    <row r="6" spans="1:3" x14ac:dyDescent="0.25">
      <c r="B6" s="4" t="s">
        <v>62</v>
      </c>
    </row>
    <row r="7" spans="1:3" x14ac:dyDescent="0.25">
      <c r="B7" s="4" t="s">
        <v>32</v>
      </c>
    </row>
    <row r="8" spans="1:3" x14ac:dyDescent="0.25">
      <c r="B8" s="4" t="s">
        <v>31</v>
      </c>
    </row>
    <row r="9" spans="1:3" x14ac:dyDescent="0.25">
      <c r="B9" s="4" t="s">
        <v>30</v>
      </c>
    </row>
    <row r="10" spans="1:3" x14ac:dyDescent="0.25">
      <c r="B10" s="4" t="s">
        <v>28</v>
      </c>
    </row>
    <row r="11" spans="1:3" x14ac:dyDescent="0.25">
      <c r="B11" s="4" t="s">
        <v>27</v>
      </c>
    </row>
    <row r="12" spans="1:3" x14ac:dyDescent="0.25">
      <c r="B12" s="4" t="s">
        <v>26</v>
      </c>
    </row>
    <row r="13" spans="1:3" x14ac:dyDescent="0.25">
      <c r="B13" s="4" t="s">
        <v>25</v>
      </c>
    </row>
    <row r="14" spans="1:3" x14ac:dyDescent="0.25">
      <c r="B14" s="4" t="s">
        <v>2</v>
      </c>
    </row>
    <row r="15" spans="1:3" x14ac:dyDescent="0.25">
      <c r="B15" s="4" t="s">
        <v>3</v>
      </c>
    </row>
    <row r="16" spans="1:3" x14ac:dyDescent="0.25">
      <c r="B16" s="4" t="s">
        <v>16</v>
      </c>
    </row>
    <row r="17" spans="2:2" x14ac:dyDescent="0.25">
      <c r="B17" s="4" t="s">
        <v>15</v>
      </c>
    </row>
    <row r="18" spans="2:2" x14ac:dyDescent="0.25">
      <c r="B18" s="4" t="s">
        <v>22</v>
      </c>
    </row>
    <row r="19" spans="2:2" x14ac:dyDescent="0.25">
      <c r="B19" s="4" t="s">
        <v>21</v>
      </c>
    </row>
    <row r="20" spans="2:2" x14ac:dyDescent="0.25">
      <c r="B20" s="4" t="s">
        <v>19</v>
      </c>
    </row>
    <row r="21" spans="2:2" x14ac:dyDescent="0.25">
      <c r="B21" s="4" t="s">
        <v>18</v>
      </c>
    </row>
    <row r="22" spans="2:2" x14ac:dyDescent="0.25">
      <c r="B22" s="4" t="s">
        <v>14</v>
      </c>
    </row>
    <row r="23" spans="2:2" x14ac:dyDescent="0.25">
      <c r="B23" s="4" t="s">
        <v>13</v>
      </c>
    </row>
    <row r="24" spans="2:2" x14ac:dyDescent="0.25">
      <c r="B24" s="4" t="s">
        <v>8</v>
      </c>
    </row>
    <row r="25" spans="2:2" x14ac:dyDescent="0.25">
      <c r="B25" s="4" t="s">
        <v>8</v>
      </c>
    </row>
    <row r="26" spans="2:2" x14ac:dyDescent="0.25">
      <c r="B26" s="4" t="s">
        <v>29</v>
      </c>
    </row>
    <row r="27" spans="2:2" x14ac:dyDescent="0.25">
      <c r="B27" s="4" t="s">
        <v>20</v>
      </c>
    </row>
    <row r="28" spans="2:2" x14ac:dyDescent="0.25">
      <c r="B28" s="4" t="s">
        <v>4</v>
      </c>
    </row>
    <row r="29" spans="2:2" x14ac:dyDescent="0.25">
      <c r="B29" s="4" t="s">
        <v>9</v>
      </c>
    </row>
    <row r="30" spans="2:2" x14ac:dyDescent="0.25">
      <c r="B30" s="4" t="s">
        <v>36</v>
      </c>
    </row>
    <row r="31" spans="2:2" x14ac:dyDescent="0.25">
      <c r="B31" s="4" t="s">
        <v>38</v>
      </c>
    </row>
    <row r="32" spans="2:2" x14ac:dyDescent="0.25">
      <c r="B32" s="4" t="s">
        <v>11</v>
      </c>
    </row>
    <row r="33" spans="2:2" x14ac:dyDescent="0.25">
      <c r="B33" s="4" t="s">
        <v>24</v>
      </c>
    </row>
    <row r="34" spans="2:2" x14ac:dyDescent="0.25">
      <c r="B34" s="4" t="s">
        <v>34</v>
      </c>
    </row>
    <row r="35" spans="2:2" x14ac:dyDescent="0.25">
      <c r="B35" s="4" t="s">
        <v>12</v>
      </c>
    </row>
    <row r="36" spans="2:2" x14ac:dyDescent="0.25">
      <c r="B36" s="4" t="s">
        <v>10</v>
      </c>
    </row>
    <row r="37" spans="2:2" x14ac:dyDescent="0.25">
      <c r="B37" s="4" t="s">
        <v>33</v>
      </c>
    </row>
    <row r="38" spans="2:2" x14ac:dyDescent="0.25">
      <c r="B38" s="4" t="s">
        <v>39</v>
      </c>
    </row>
    <row r="39" spans="2:2" x14ac:dyDescent="0.25">
      <c r="B39" s="4" t="s">
        <v>7</v>
      </c>
    </row>
    <row r="40" spans="2:2" x14ac:dyDescent="0.25">
      <c r="B40" s="4" t="s">
        <v>23</v>
      </c>
    </row>
    <row r="41" spans="2:2" x14ac:dyDescent="0.25">
      <c r="B41" s="4" t="s">
        <v>5</v>
      </c>
    </row>
    <row r="42" spans="2:2" x14ac:dyDescent="0.25">
      <c r="B42" s="4" t="s">
        <v>6</v>
      </c>
    </row>
    <row r="43" spans="2:2" x14ac:dyDescent="0.25">
      <c r="B43" s="4" t="s">
        <v>37</v>
      </c>
    </row>
    <row r="44" spans="2:2" x14ac:dyDescent="0.25">
      <c r="B44" s="4" t="s">
        <v>17</v>
      </c>
    </row>
  </sheetData>
  <sortState ref="B2:B45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opLeftCell="A11" workbookViewId="0">
      <selection activeCell="E42" sqref="E42"/>
    </sheetView>
  </sheetViews>
  <sheetFormatPr defaultRowHeight="13.2" x14ac:dyDescent="0.25"/>
  <cols>
    <col min="8" max="9" width="9" bestFit="1" customWidth="1"/>
    <col min="10" max="10" width="9" customWidth="1"/>
    <col min="11" max="14" width="9" bestFit="1" customWidth="1"/>
    <col min="15" max="15" width="12" bestFit="1" customWidth="1"/>
  </cols>
  <sheetData>
    <row r="1" spans="1:24" x14ac:dyDescent="0.25">
      <c r="A1" s="9" t="s">
        <v>65</v>
      </c>
      <c r="B1" s="8" t="s">
        <v>66</v>
      </c>
      <c r="C1" s="8" t="s">
        <v>67</v>
      </c>
      <c r="D1" s="8" t="s">
        <v>68</v>
      </c>
      <c r="E1" s="8" t="s">
        <v>236</v>
      </c>
      <c r="H1" s="6" t="s">
        <v>199</v>
      </c>
      <c r="I1" s="6" t="s">
        <v>200</v>
      </c>
      <c r="J1" s="6" t="s">
        <v>206</v>
      </c>
      <c r="K1" s="6" t="s">
        <v>201</v>
      </c>
      <c r="L1" s="6" t="s">
        <v>202</v>
      </c>
      <c r="M1" s="6" t="s">
        <v>203</v>
      </c>
      <c r="N1" s="6" t="s">
        <v>204</v>
      </c>
      <c r="O1" s="6" t="s">
        <v>205</v>
      </c>
    </row>
    <row r="2" spans="1:24" x14ac:dyDescent="0.25">
      <c r="A2" s="8" t="s">
        <v>3</v>
      </c>
      <c r="B2" s="7">
        <v>0.85299999999999998</v>
      </c>
      <c r="C2" s="7">
        <v>0.73399999999999999</v>
      </c>
      <c r="D2" s="7">
        <v>0.63900000000000001</v>
      </c>
      <c r="E2">
        <v>6</v>
      </c>
      <c r="H2" s="6">
        <v>1</v>
      </c>
      <c r="I2" s="6" t="s">
        <v>3</v>
      </c>
      <c r="J2" s="6" t="str">
        <f>TRIM(TEXT(I2,"###"))</f>
        <v>AA</v>
      </c>
      <c r="K2" s="6">
        <v>0.7</v>
      </c>
      <c r="L2" s="6">
        <v>84.93</v>
      </c>
      <c r="M2" s="6">
        <v>0.54</v>
      </c>
      <c r="N2" s="6">
        <v>6</v>
      </c>
      <c r="O2" s="6">
        <v>0.45</v>
      </c>
      <c r="R2" t="s">
        <v>207</v>
      </c>
      <c r="S2">
        <f>52/52</f>
        <v>1</v>
      </c>
      <c r="T2">
        <f>3/51</f>
        <v>5.8823529411764705E-2</v>
      </c>
      <c r="U2">
        <f>T2*S2</f>
        <v>5.8823529411764705E-2</v>
      </c>
      <c r="V2">
        <f>U2*6</f>
        <v>0.3529411764705882</v>
      </c>
    </row>
    <row r="3" spans="1:24" x14ac:dyDescent="0.25">
      <c r="A3" s="8" t="s">
        <v>24</v>
      </c>
      <c r="B3" s="7">
        <v>0.82399999999999995</v>
      </c>
      <c r="C3" s="7">
        <v>0.68899999999999995</v>
      </c>
      <c r="D3" s="7">
        <v>0.58199999999999996</v>
      </c>
      <c r="E3">
        <v>6</v>
      </c>
      <c r="H3" s="6">
        <v>2</v>
      </c>
      <c r="I3" s="6" t="s">
        <v>24</v>
      </c>
      <c r="J3" s="6" t="str">
        <f t="shared" ref="J3:J66" si="0">TRIM(TEXT(I3,"###"))</f>
        <v>KK</v>
      </c>
      <c r="K3" s="6">
        <v>0.64</v>
      </c>
      <c r="L3" s="6">
        <v>82.11</v>
      </c>
      <c r="M3" s="6">
        <v>0.55000000000000004</v>
      </c>
      <c r="N3" s="6">
        <v>6</v>
      </c>
      <c r="O3" s="6">
        <v>0.9</v>
      </c>
    </row>
    <row r="4" spans="1:24" x14ac:dyDescent="0.25">
      <c r="A4" s="8" t="s">
        <v>23</v>
      </c>
      <c r="B4" s="7">
        <v>0.79900000000000004</v>
      </c>
      <c r="C4" s="7">
        <v>0.64900000000000002</v>
      </c>
      <c r="D4" s="7">
        <v>0.53500000000000003</v>
      </c>
      <c r="E4">
        <v>6</v>
      </c>
      <c r="H4" s="6">
        <v>3</v>
      </c>
      <c r="I4" s="6" t="s">
        <v>23</v>
      </c>
      <c r="J4" s="6" t="str">
        <f t="shared" si="0"/>
        <v>QQ</v>
      </c>
      <c r="K4" s="6">
        <v>0.59</v>
      </c>
      <c r="L4" s="6">
        <v>79.63</v>
      </c>
      <c r="M4" s="6">
        <v>0.57999999999999996</v>
      </c>
      <c r="N4" s="6">
        <v>6</v>
      </c>
      <c r="O4" s="6">
        <v>1.35</v>
      </c>
      <c r="T4">
        <f>1/222</f>
        <v>4.5045045045045045E-3</v>
      </c>
    </row>
    <row r="5" spans="1:24" x14ac:dyDescent="0.25">
      <c r="A5" s="8" t="s">
        <v>20</v>
      </c>
      <c r="B5" s="7">
        <v>0.77500000000000002</v>
      </c>
      <c r="C5" s="7">
        <v>0.61199999999999999</v>
      </c>
      <c r="D5" s="7">
        <v>0.49199999999999999</v>
      </c>
      <c r="E5">
        <v>6</v>
      </c>
      <c r="H5" s="6">
        <v>4</v>
      </c>
      <c r="I5" s="6" t="s">
        <v>20</v>
      </c>
      <c r="J5" s="6" t="str">
        <f t="shared" si="0"/>
        <v>JJ</v>
      </c>
      <c r="K5" s="6">
        <v>0.54</v>
      </c>
      <c r="L5" s="6">
        <v>77.150000000000006</v>
      </c>
      <c r="M5" s="6">
        <v>0.63</v>
      </c>
      <c r="N5" s="6">
        <v>6</v>
      </c>
      <c r="O5" s="6">
        <v>1.8</v>
      </c>
      <c r="T5">
        <f>4/1326</f>
        <v>3.0165912518853697E-3</v>
      </c>
    </row>
    <row r="6" spans="1:24" x14ac:dyDescent="0.25">
      <c r="A6" s="8" t="s">
        <v>17</v>
      </c>
      <c r="B6" s="7">
        <v>0.751</v>
      </c>
      <c r="C6" s="7">
        <v>0.57699999999999996</v>
      </c>
      <c r="D6" s="7">
        <v>0.45200000000000001</v>
      </c>
      <c r="E6">
        <v>6</v>
      </c>
      <c r="H6" s="6">
        <v>5</v>
      </c>
      <c r="I6" s="6" t="s">
        <v>17</v>
      </c>
      <c r="J6" s="6" t="str">
        <f t="shared" si="0"/>
        <v>TT</v>
      </c>
      <c r="K6" s="6">
        <v>0.5</v>
      </c>
      <c r="L6" s="6">
        <v>74.66</v>
      </c>
      <c r="M6" s="6">
        <v>0.7</v>
      </c>
      <c r="N6" s="6">
        <v>6</v>
      </c>
      <c r="O6" s="6">
        <v>2.2599999999999998</v>
      </c>
      <c r="Q6" s="6">
        <v>1326</v>
      </c>
      <c r="T6">
        <f>12/1326</f>
        <v>9.0497737556561094E-3</v>
      </c>
    </row>
    <row r="7" spans="1:24" x14ac:dyDescent="0.25">
      <c r="A7" s="8" t="s">
        <v>21</v>
      </c>
      <c r="B7" s="7">
        <v>0.67</v>
      </c>
      <c r="C7" s="7">
        <v>0.50700000000000001</v>
      </c>
      <c r="D7" s="7">
        <v>0.41399999999999998</v>
      </c>
      <c r="E7">
        <v>4</v>
      </c>
      <c r="H7" s="6">
        <v>6</v>
      </c>
      <c r="I7" s="6">
        <v>99</v>
      </c>
      <c r="J7" s="6" t="str">
        <f t="shared" si="0"/>
        <v>99</v>
      </c>
      <c r="K7" s="6">
        <v>0.44</v>
      </c>
      <c r="L7" s="6">
        <v>71.66</v>
      </c>
      <c r="M7" s="6">
        <v>0.78</v>
      </c>
      <c r="N7" s="6">
        <v>6</v>
      </c>
      <c r="O7" s="6">
        <v>2.71</v>
      </c>
    </row>
    <row r="8" spans="1:24" x14ac:dyDescent="0.25">
      <c r="A8" s="8">
        <v>99</v>
      </c>
      <c r="B8" s="7">
        <v>0.72099999999999997</v>
      </c>
      <c r="C8" s="7">
        <v>0.53500000000000003</v>
      </c>
      <c r="D8" s="7">
        <v>0.41099999999999998</v>
      </c>
      <c r="E8">
        <v>6</v>
      </c>
      <c r="H8" s="6">
        <v>7</v>
      </c>
      <c r="I8" s="6">
        <v>88</v>
      </c>
      <c r="J8" s="6" t="str">
        <f t="shared" si="0"/>
        <v>88</v>
      </c>
      <c r="K8" s="6">
        <v>0.38</v>
      </c>
      <c r="L8" s="6">
        <v>68.709999999999994</v>
      </c>
      <c r="M8" s="6">
        <v>0.89</v>
      </c>
      <c r="N8" s="6">
        <v>6</v>
      </c>
      <c r="O8" s="6">
        <v>3.16</v>
      </c>
      <c r="Q8" t="s">
        <v>208</v>
      </c>
      <c r="R8">
        <f>1326/222</f>
        <v>5.9729729729729728</v>
      </c>
    </row>
    <row r="9" spans="1:24" x14ac:dyDescent="0.25">
      <c r="A9" s="8" t="s">
        <v>18</v>
      </c>
      <c r="B9" s="7">
        <v>0.66100000000000003</v>
      </c>
      <c r="C9" s="7">
        <v>0.49399999999999999</v>
      </c>
      <c r="D9" s="7">
        <v>0.39900000000000002</v>
      </c>
      <c r="E9">
        <v>4</v>
      </c>
      <c r="H9" s="6">
        <v>8</v>
      </c>
      <c r="I9" s="6" t="s">
        <v>21</v>
      </c>
      <c r="J9" s="6" t="str">
        <f t="shared" si="0"/>
        <v>AKs</v>
      </c>
      <c r="K9" s="6">
        <v>0.34</v>
      </c>
      <c r="L9" s="6">
        <v>66.209999999999994</v>
      </c>
      <c r="M9" s="6">
        <v>1.65</v>
      </c>
      <c r="N9" s="6">
        <v>4</v>
      </c>
      <c r="O9" s="6">
        <v>3.46</v>
      </c>
      <c r="Q9" t="s">
        <v>209</v>
      </c>
    </row>
    <row r="10" spans="1:24" x14ac:dyDescent="0.25">
      <c r="A10" s="8" t="s">
        <v>69</v>
      </c>
      <c r="B10" s="7">
        <v>0.65400000000000003</v>
      </c>
      <c r="C10" s="7">
        <v>0.48199999999999998</v>
      </c>
      <c r="D10" s="7">
        <v>0.38600000000000001</v>
      </c>
      <c r="E10">
        <v>12</v>
      </c>
      <c r="H10" s="6">
        <v>9</v>
      </c>
      <c r="I10" s="6">
        <v>77</v>
      </c>
      <c r="J10" s="6" t="str">
        <f t="shared" si="0"/>
        <v>77</v>
      </c>
      <c r="K10" s="6">
        <v>0.32</v>
      </c>
      <c r="L10" s="6">
        <v>65.72</v>
      </c>
      <c r="M10" s="6">
        <v>1.02</v>
      </c>
      <c r="N10" s="6">
        <v>6</v>
      </c>
      <c r="O10" s="6">
        <v>3.92</v>
      </c>
      <c r="Q10" t="s">
        <v>210</v>
      </c>
    </row>
    <row r="11" spans="1:24" x14ac:dyDescent="0.25">
      <c r="A11" s="8" t="s">
        <v>15</v>
      </c>
      <c r="B11" s="7">
        <v>0.65400000000000003</v>
      </c>
      <c r="C11" s="7">
        <v>0.48199999999999998</v>
      </c>
      <c r="D11" s="7">
        <v>0.38500000000000001</v>
      </c>
      <c r="E11">
        <v>4</v>
      </c>
      <c r="H11" s="6">
        <v>10</v>
      </c>
      <c r="I11" s="6" t="s">
        <v>18</v>
      </c>
      <c r="J11" s="6" t="str">
        <f t="shared" si="0"/>
        <v>AQs</v>
      </c>
      <c r="K11" s="6">
        <v>0.32</v>
      </c>
      <c r="L11" s="6">
        <v>65.31</v>
      </c>
      <c r="M11" s="6">
        <v>1.79</v>
      </c>
      <c r="N11" s="6">
        <v>4</v>
      </c>
      <c r="O11" s="6">
        <v>4.22</v>
      </c>
      <c r="Q11" t="s">
        <v>211</v>
      </c>
    </row>
    <row r="12" spans="1:24" x14ac:dyDescent="0.25">
      <c r="A12" s="8" t="s">
        <v>12</v>
      </c>
      <c r="B12" s="7">
        <v>0.63400000000000001</v>
      </c>
      <c r="C12" s="7">
        <v>0.47099999999999997</v>
      </c>
      <c r="D12" s="7">
        <v>0.38200000000000001</v>
      </c>
      <c r="E12">
        <v>4</v>
      </c>
      <c r="H12" s="6">
        <v>11</v>
      </c>
      <c r="I12" s="6" t="s">
        <v>15</v>
      </c>
      <c r="J12" s="6" t="str">
        <f t="shared" si="0"/>
        <v>AJs</v>
      </c>
      <c r="K12" s="6">
        <v>0.3</v>
      </c>
      <c r="L12" s="6">
        <v>64.39</v>
      </c>
      <c r="M12" s="6">
        <v>1.99</v>
      </c>
      <c r="N12" s="6">
        <v>4</v>
      </c>
      <c r="O12" s="6">
        <v>4.5199999999999996</v>
      </c>
    </row>
    <row r="13" spans="1:24" x14ac:dyDescent="0.25">
      <c r="A13" s="8">
        <v>88</v>
      </c>
      <c r="B13" s="7">
        <v>0.69099999999999995</v>
      </c>
      <c r="C13" s="7">
        <v>0.499</v>
      </c>
      <c r="D13" s="7">
        <v>0.375</v>
      </c>
      <c r="E13">
        <v>6</v>
      </c>
      <c r="H13" s="6">
        <v>12</v>
      </c>
      <c r="I13" s="6" t="s">
        <v>69</v>
      </c>
      <c r="J13" s="6" t="str">
        <f t="shared" si="0"/>
        <v>AKo</v>
      </c>
      <c r="K13" s="6">
        <v>0.3</v>
      </c>
      <c r="L13" s="6">
        <v>64.459999999999994</v>
      </c>
      <c r="M13" s="6">
        <v>1.7</v>
      </c>
      <c r="N13" s="6">
        <v>12</v>
      </c>
      <c r="O13" s="6">
        <v>5.42</v>
      </c>
      <c r="Q13" t="s">
        <v>212</v>
      </c>
    </row>
    <row r="14" spans="1:24" x14ac:dyDescent="0.25">
      <c r="A14" s="8" t="s">
        <v>13</v>
      </c>
      <c r="B14" s="7">
        <v>0.64700000000000002</v>
      </c>
      <c r="C14" s="7">
        <v>0.47099999999999997</v>
      </c>
      <c r="D14" s="7">
        <v>0.372</v>
      </c>
      <c r="E14">
        <v>4</v>
      </c>
      <c r="H14" s="6">
        <v>13</v>
      </c>
      <c r="I14" s="6" t="s">
        <v>13</v>
      </c>
      <c r="J14" s="6" t="str">
        <f t="shared" si="0"/>
        <v>ATs</v>
      </c>
      <c r="K14" s="6">
        <v>0.28999999999999998</v>
      </c>
      <c r="L14" s="6">
        <v>63.48</v>
      </c>
      <c r="M14" s="6">
        <v>2.2200000000000002</v>
      </c>
      <c r="N14" s="6">
        <v>4</v>
      </c>
      <c r="O14" s="6">
        <v>5.73</v>
      </c>
      <c r="Q14" t="s">
        <v>213</v>
      </c>
      <c r="U14">
        <v>52</v>
      </c>
      <c r="V14">
        <v>3</v>
      </c>
      <c r="W14">
        <v>2</v>
      </c>
      <c r="X14">
        <f>W14*V14*U14</f>
        <v>312</v>
      </c>
    </row>
    <row r="15" spans="1:24" x14ac:dyDescent="0.25">
      <c r="A15" s="8" t="s">
        <v>70</v>
      </c>
      <c r="B15" s="7">
        <v>0.64500000000000002</v>
      </c>
      <c r="C15" s="7">
        <v>0.46800000000000003</v>
      </c>
      <c r="D15" s="7">
        <v>0.36899999999999999</v>
      </c>
      <c r="E15">
        <v>12</v>
      </c>
      <c r="H15" s="6">
        <v>14</v>
      </c>
      <c r="I15" s="6" t="s">
        <v>70</v>
      </c>
      <c r="J15" s="6" t="str">
        <f t="shared" si="0"/>
        <v>AQo</v>
      </c>
      <c r="K15" s="6">
        <v>0.28000000000000003</v>
      </c>
      <c r="L15" s="6">
        <v>63.5</v>
      </c>
      <c r="M15" s="6">
        <v>1.84</v>
      </c>
      <c r="N15" s="6">
        <v>12</v>
      </c>
      <c r="O15" s="6">
        <v>6.63</v>
      </c>
      <c r="Q15" t="s">
        <v>214</v>
      </c>
    </row>
    <row r="16" spans="1:24" x14ac:dyDescent="0.25">
      <c r="A16" s="8" t="s">
        <v>11</v>
      </c>
      <c r="B16" s="7">
        <v>0.626</v>
      </c>
      <c r="C16" s="7">
        <v>0.45900000000000002</v>
      </c>
      <c r="D16" s="7">
        <v>0.36799999999999999</v>
      </c>
      <c r="E16">
        <v>4</v>
      </c>
      <c r="H16" s="6">
        <v>15</v>
      </c>
      <c r="I16" s="6" t="s">
        <v>71</v>
      </c>
      <c r="J16" s="6" t="str">
        <f t="shared" si="0"/>
        <v>AJo</v>
      </c>
      <c r="K16" s="6">
        <v>0.27</v>
      </c>
      <c r="L16" s="6">
        <v>62.53</v>
      </c>
      <c r="M16" s="6">
        <v>2.0499999999999998</v>
      </c>
      <c r="N16" s="6">
        <v>12</v>
      </c>
      <c r="O16" s="6">
        <v>7.54</v>
      </c>
    </row>
    <row r="17" spans="1:24" x14ac:dyDescent="0.25">
      <c r="A17" s="8" t="s">
        <v>10</v>
      </c>
      <c r="B17" s="7">
        <v>0.61899999999999999</v>
      </c>
      <c r="C17" s="7">
        <v>0.44900000000000001</v>
      </c>
      <c r="D17" s="7">
        <v>0.35699999999999998</v>
      </c>
      <c r="E17">
        <v>4</v>
      </c>
      <c r="H17" s="6">
        <v>16</v>
      </c>
      <c r="I17" s="6" t="s">
        <v>12</v>
      </c>
      <c r="J17" s="6" t="str">
        <f t="shared" si="0"/>
        <v>KQs</v>
      </c>
      <c r="K17" s="6">
        <v>0.26</v>
      </c>
      <c r="L17" s="6">
        <v>62.4</v>
      </c>
      <c r="M17" s="6">
        <v>1.98</v>
      </c>
      <c r="N17" s="6">
        <v>4</v>
      </c>
      <c r="O17" s="6">
        <v>7.84</v>
      </c>
      <c r="Q17" t="s">
        <v>215</v>
      </c>
      <c r="X17">
        <f>X14/1326</f>
        <v>0.23529411764705882</v>
      </c>
    </row>
    <row r="18" spans="1:24" x14ac:dyDescent="0.25">
      <c r="A18" s="8" t="s">
        <v>7</v>
      </c>
      <c r="B18" s="7">
        <v>0.60299999999999998</v>
      </c>
      <c r="C18" s="7">
        <v>0.441</v>
      </c>
      <c r="D18" s="7">
        <v>0.35599999999999998</v>
      </c>
      <c r="E18">
        <v>4</v>
      </c>
      <c r="H18" s="6">
        <v>17</v>
      </c>
      <c r="I18" s="6">
        <v>66</v>
      </c>
      <c r="J18" s="6" t="str">
        <f t="shared" si="0"/>
        <v>66</v>
      </c>
      <c r="K18" s="6">
        <v>0.26</v>
      </c>
      <c r="L18" s="6">
        <v>62.7</v>
      </c>
      <c r="M18" s="6">
        <v>1.1599999999999999</v>
      </c>
      <c r="N18" s="6">
        <v>6</v>
      </c>
      <c r="O18" s="6">
        <v>8.2899999999999991</v>
      </c>
      <c r="Q18" t="s">
        <v>216</v>
      </c>
      <c r="S18" t="s">
        <v>224</v>
      </c>
    </row>
    <row r="19" spans="1:24" x14ac:dyDescent="0.25">
      <c r="A19" s="8" t="s">
        <v>71</v>
      </c>
      <c r="B19" s="7">
        <v>0.63600000000000001</v>
      </c>
      <c r="C19" s="7">
        <v>0.45600000000000002</v>
      </c>
      <c r="D19" s="7">
        <v>0.35399999999999998</v>
      </c>
      <c r="E19">
        <v>12</v>
      </c>
      <c r="H19" s="6">
        <v>18</v>
      </c>
      <c r="I19" s="6" t="s">
        <v>2</v>
      </c>
      <c r="J19" s="6" t="str">
        <f t="shared" si="0"/>
        <v>A9s</v>
      </c>
      <c r="K19" s="6">
        <v>0.25</v>
      </c>
      <c r="L19" s="6">
        <v>61.5</v>
      </c>
      <c r="M19" s="6">
        <v>2.54</v>
      </c>
      <c r="N19" s="6">
        <v>4</v>
      </c>
      <c r="O19" s="6">
        <v>8.59</v>
      </c>
      <c r="Q19" t="s">
        <v>217</v>
      </c>
      <c r="S19" t="s">
        <v>225</v>
      </c>
    </row>
    <row r="20" spans="1:24" x14ac:dyDescent="0.25">
      <c r="A20" s="8" t="s">
        <v>81</v>
      </c>
      <c r="B20" s="7">
        <v>0.61399999999999999</v>
      </c>
      <c r="C20" s="7">
        <v>0.44400000000000001</v>
      </c>
      <c r="D20" s="7">
        <v>0.35199999999999998</v>
      </c>
      <c r="E20">
        <v>12</v>
      </c>
      <c r="H20" s="6">
        <v>19</v>
      </c>
      <c r="I20" s="6" t="s">
        <v>72</v>
      </c>
      <c r="J20" s="6" t="str">
        <f t="shared" si="0"/>
        <v>ATo</v>
      </c>
      <c r="K20" s="6">
        <v>0.25</v>
      </c>
      <c r="L20" s="6">
        <v>61.56</v>
      </c>
      <c r="M20" s="6">
        <v>2.2999999999999998</v>
      </c>
      <c r="N20" s="6">
        <v>12</v>
      </c>
      <c r="O20" s="6">
        <v>9.5</v>
      </c>
      <c r="S20" t="s">
        <v>226</v>
      </c>
    </row>
    <row r="21" spans="1:24" x14ac:dyDescent="0.25">
      <c r="A21" s="8" t="s">
        <v>2</v>
      </c>
      <c r="B21" s="7">
        <v>0.63</v>
      </c>
      <c r="C21" s="7">
        <v>0.44800000000000001</v>
      </c>
      <c r="D21" s="7">
        <v>0.34599999999999997</v>
      </c>
      <c r="E21">
        <v>4</v>
      </c>
      <c r="H21" s="6">
        <v>20</v>
      </c>
      <c r="I21" s="6" t="s">
        <v>11</v>
      </c>
      <c r="J21" s="6" t="str">
        <f t="shared" si="0"/>
        <v>KJs</v>
      </c>
      <c r="K21" s="6">
        <v>0.25</v>
      </c>
      <c r="L21" s="6">
        <v>61.47</v>
      </c>
      <c r="M21" s="6">
        <v>2.1800000000000002</v>
      </c>
      <c r="N21" s="6">
        <v>4</v>
      </c>
      <c r="O21" s="6">
        <v>9.8000000000000007</v>
      </c>
      <c r="Q21" t="s">
        <v>218</v>
      </c>
    </row>
    <row r="22" spans="1:24" x14ac:dyDescent="0.25">
      <c r="A22" s="8" t="s">
        <v>5</v>
      </c>
      <c r="B22" s="7">
        <v>0.59499999999999997</v>
      </c>
      <c r="C22" s="7">
        <v>0.43099999999999999</v>
      </c>
      <c r="D22" s="7">
        <v>0.34599999999999997</v>
      </c>
      <c r="E22">
        <v>4</v>
      </c>
      <c r="H22" s="6">
        <v>21</v>
      </c>
      <c r="I22" s="6" t="s">
        <v>25</v>
      </c>
      <c r="J22" s="6" t="str">
        <f t="shared" si="0"/>
        <v>A8s</v>
      </c>
      <c r="K22" s="6">
        <v>0.23</v>
      </c>
      <c r="L22" s="6">
        <v>60.5</v>
      </c>
      <c r="M22" s="6">
        <v>2.87</v>
      </c>
      <c r="N22" s="6">
        <v>4</v>
      </c>
      <c r="O22" s="6">
        <v>10.1</v>
      </c>
      <c r="Q22" t="s">
        <v>219</v>
      </c>
      <c r="S22" t="s">
        <v>227</v>
      </c>
      <c r="U22">
        <v>52</v>
      </c>
      <c r="V22">
        <v>3</v>
      </c>
    </row>
    <row r="23" spans="1:24" x14ac:dyDescent="0.25">
      <c r="A23" s="8">
        <v>77</v>
      </c>
      <c r="B23" s="7">
        <v>0.66200000000000003</v>
      </c>
      <c r="C23" s="7">
        <v>0.46400000000000002</v>
      </c>
      <c r="D23" s="7">
        <v>0.34399999999999997</v>
      </c>
      <c r="E23">
        <v>6</v>
      </c>
      <c r="H23" s="6">
        <v>22</v>
      </c>
      <c r="I23" s="6" t="s">
        <v>10</v>
      </c>
      <c r="J23" s="6" t="str">
        <f t="shared" si="0"/>
        <v>KTs</v>
      </c>
      <c r="K23" s="6">
        <v>0.23</v>
      </c>
      <c r="L23" s="6">
        <v>60.58</v>
      </c>
      <c r="M23" s="6">
        <v>2.4</v>
      </c>
      <c r="N23" s="6">
        <v>4</v>
      </c>
      <c r="O23" s="6">
        <v>10.4</v>
      </c>
      <c r="Q23" t="s">
        <v>220</v>
      </c>
      <c r="S23" t="s">
        <v>228</v>
      </c>
    </row>
    <row r="24" spans="1:24" x14ac:dyDescent="0.25">
      <c r="A24" s="8" t="s">
        <v>72</v>
      </c>
      <c r="B24" s="7">
        <v>0.629</v>
      </c>
      <c r="C24" s="7">
        <v>0.44400000000000001</v>
      </c>
      <c r="D24" s="7">
        <v>0.34100000000000003</v>
      </c>
      <c r="E24">
        <v>12</v>
      </c>
      <c r="H24" s="6">
        <v>23</v>
      </c>
      <c r="I24" s="6" t="s">
        <v>81</v>
      </c>
      <c r="J24" s="6" t="str">
        <f t="shared" si="0"/>
        <v>KQo</v>
      </c>
      <c r="K24" s="6">
        <v>0.22</v>
      </c>
      <c r="L24" s="6">
        <v>60.43</v>
      </c>
      <c r="M24" s="6">
        <v>2.04</v>
      </c>
      <c r="N24" s="6">
        <v>12</v>
      </c>
      <c r="O24" s="6">
        <v>11.31</v>
      </c>
      <c r="S24" t="s">
        <v>229</v>
      </c>
    </row>
    <row r="25" spans="1:24" x14ac:dyDescent="0.25">
      <c r="A25" s="8" t="s">
        <v>4</v>
      </c>
      <c r="B25" s="7">
        <v>0.57499999999999996</v>
      </c>
      <c r="C25" s="7">
        <v>0.41899999999999998</v>
      </c>
      <c r="D25" s="7">
        <v>0.33800000000000002</v>
      </c>
      <c r="E25">
        <v>4</v>
      </c>
      <c r="H25" s="6">
        <v>24</v>
      </c>
      <c r="I25" s="6" t="s">
        <v>26</v>
      </c>
      <c r="J25" s="6" t="str">
        <f t="shared" si="0"/>
        <v>A7s</v>
      </c>
      <c r="K25" s="6">
        <v>0.21</v>
      </c>
      <c r="L25" s="6">
        <v>59.38</v>
      </c>
      <c r="M25" s="6">
        <v>3.19</v>
      </c>
      <c r="N25" s="6">
        <v>4</v>
      </c>
      <c r="O25" s="6">
        <v>11.61</v>
      </c>
      <c r="Q25" t="s">
        <v>221</v>
      </c>
      <c r="V25">
        <f>1326/221</f>
        <v>6</v>
      </c>
    </row>
    <row r="26" spans="1:24" x14ac:dyDescent="0.25">
      <c r="A26" s="8" t="s">
        <v>25</v>
      </c>
      <c r="B26" s="7">
        <v>0.621</v>
      </c>
      <c r="C26" s="7">
        <v>0.437</v>
      </c>
      <c r="D26" s="7">
        <v>0.33600000000000002</v>
      </c>
      <c r="E26">
        <v>4</v>
      </c>
      <c r="H26" s="6">
        <v>25</v>
      </c>
      <c r="I26" s="6" t="s">
        <v>73</v>
      </c>
      <c r="J26" s="6" t="str">
        <f t="shared" si="0"/>
        <v>A9o</v>
      </c>
      <c r="K26" s="6">
        <v>0.21</v>
      </c>
      <c r="L26" s="6">
        <v>59.44</v>
      </c>
      <c r="M26" s="6">
        <v>2.64</v>
      </c>
      <c r="N26" s="6">
        <v>12</v>
      </c>
      <c r="O26" s="6">
        <v>12.51</v>
      </c>
      <c r="Q26" t="s">
        <v>222</v>
      </c>
      <c r="S26" t="s">
        <v>230</v>
      </c>
    </row>
    <row r="27" spans="1:24" x14ac:dyDescent="0.25">
      <c r="A27" s="8" t="s">
        <v>82</v>
      </c>
      <c r="B27" s="7">
        <v>0.60599999999999998</v>
      </c>
      <c r="C27" s="7">
        <v>0.43099999999999999</v>
      </c>
      <c r="D27" s="7">
        <v>0.33600000000000002</v>
      </c>
      <c r="E27">
        <v>12</v>
      </c>
      <c r="G27" t="b">
        <f>A27=J3</f>
        <v>0</v>
      </c>
      <c r="H27" s="6">
        <v>26</v>
      </c>
      <c r="I27" s="6" t="s">
        <v>82</v>
      </c>
      <c r="J27" s="6" t="str">
        <f t="shared" si="0"/>
        <v>KJo</v>
      </c>
      <c r="K27" s="6">
        <v>0.21</v>
      </c>
      <c r="L27" s="6">
        <v>59.44</v>
      </c>
      <c r="M27" s="6">
        <v>2.25</v>
      </c>
      <c r="N27" s="6">
        <v>12</v>
      </c>
      <c r="O27" s="6">
        <v>13.42</v>
      </c>
      <c r="Q27" t="s">
        <v>223</v>
      </c>
      <c r="S27" t="s">
        <v>231</v>
      </c>
    </row>
    <row r="28" spans="1:24" x14ac:dyDescent="0.25">
      <c r="A28" s="8" t="s">
        <v>36</v>
      </c>
      <c r="B28" s="7">
        <v>0.6</v>
      </c>
      <c r="C28" s="7">
        <v>0.42399999999999999</v>
      </c>
      <c r="D28" s="7">
        <v>0.32900000000000001</v>
      </c>
      <c r="E28">
        <v>4</v>
      </c>
      <c r="H28" s="6">
        <v>27</v>
      </c>
      <c r="I28" s="6">
        <v>55</v>
      </c>
      <c r="J28" s="6" t="str">
        <f t="shared" si="0"/>
        <v>55</v>
      </c>
      <c r="K28" s="6">
        <v>0.2</v>
      </c>
      <c r="L28" s="6">
        <v>59.64</v>
      </c>
      <c r="M28" s="6">
        <v>1.36</v>
      </c>
      <c r="N28" s="6">
        <v>6</v>
      </c>
      <c r="O28" s="6">
        <v>13.87</v>
      </c>
      <c r="S28" t="s">
        <v>232</v>
      </c>
    </row>
    <row r="29" spans="1:24" x14ac:dyDescent="0.25">
      <c r="A29" s="8" t="s">
        <v>26</v>
      </c>
      <c r="B29" s="7">
        <v>0.61099999999999999</v>
      </c>
      <c r="C29" s="7">
        <v>0.42599999999999999</v>
      </c>
      <c r="D29" s="7">
        <v>0.32600000000000001</v>
      </c>
      <c r="E29">
        <v>4</v>
      </c>
      <c r="H29" s="6">
        <v>28</v>
      </c>
      <c r="I29" s="6" t="s">
        <v>7</v>
      </c>
      <c r="J29" s="6" t="str">
        <f t="shared" si="0"/>
        <v>QJs</v>
      </c>
      <c r="K29" s="6">
        <v>0.2</v>
      </c>
      <c r="L29" s="6">
        <v>59.07</v>
      </c>
      <c r="M29" s="6">
        <v>2.37</v>
      </c>
      <c r="N29" s="6">
        <v>4</v>
      </c>
      <c r="O29" s="6">
        <v>14.17</v>
      </c>
    </row>
    <row r="30" spans="1:24" x14ac:dyDescent="0.25">
      <c r="A30" s="8" t="s">
        <v>98</v>
      </c>
      <c r="B30" s="7">
        <v>0.58199999999999996</v>
      </c>
      <c r="C30" s="7">
        <v>0.41399999999999998</v>
      </c>
      <c r="D30" s="7">
        <v>0.32600000000000001</v>
      </c>
      <c r="E30">
        <v>12</v>
      </c>
      <c r="H30" s="6">
        <v>29</v>
      </c>
      <c r="I30" s="6" t="s">
        <v>36</v>
      </c>
      <c r="J30" s="6" t="str">
        <f t="shared" si="0"/>
        <v>K9s</v>
      </c>
      <c r="K30" s="6">
        <v>0.19</v>
      </c>
      <c r="L30" s="6">
        <v>58.63</v>
      </c>
      <c r="M30" s="6">
        <v>2.7</v>
      </c>
      <c r="N30" s="6">
        <v>4</v>
      </c>
      <c r="O30" s="6">
        <v>14.47</v>
      </c>
      <c r="S30" t="s">
        <v>233</v>
      </c>
    </row>
    <row r="31" spans="1:24" x14ac:dyDescent="0.25">
      <c r="A31" s="8" t="s">
        <v>83</v>
      </c>
      <c r="B31" s="7">
        <v>0.59899999999999998</v>
      </c>
      <c r="C31" s="7">
        <v>0.42</v>
      </c>
      <c r="D31" s="7">
        <v>0.32500000000000001</v>
      </c>
      <c r="E31">
        <v>12</v>
      </c>
      <c r="H31" s="6">
        <v>30</v>
      </c>
      <c r="I31" s="6" t="s">
        <v>28</v>
      </c>
      <c r="J31" s="6" t="str">
        <f t="shared" si="0"/>
        <v>A5s</v>
      </c>
      <c r="K31" s="6">
        <v>0.19</v>
      </c>
      <c r="L31" s="6">
        <v>58.06</v>
      </c>
      <c r="M31" s="6">
        <v>3.71</v>
      </c>
      <c r="N31" s="6">
        <v>4</v>
      </c>
      <c r="O31" s="6">
        <v>14.78</v>
      </c>
      <c r="S31" t="s">
        <v>234</v>
      </c>
    </row>
    <row r="32" spans="1:24" x14ac:dyDescent="0.25">
      <c r="A32" s="8" t="s">
        <v>33</v>
      </c>
      <c r="B32" s="7">
        <v>0.57899999999999996</v>
      </c>
      <c r="C32" s="7">
        <v>0.40699999999999997</v>
      </c>
      <c r="D32" s="7">
        <v>0.31900000000000001</v>
      </c>
      <c r="E32">
        <v>4</v>
      </c>
      <c r="H32" s="6">
        <v>31</v>
      </c>
      <c r="I32" s="6" t="s">
        <v>27</v>
      </c>
      <c r="J32" s="6" t="str">
        <f t="shared" si="0"/>
        <v>A6s</v>
      </c>
      <c r="K32" s="6">
        <v>0.19</v>
      </c>
      <c r="L32" s="6">
        <v>58.17</v>
      </c>
      <c r="M32" s="6">
        <v>3.45</v>
      </c>
      <c r="N32" s="6">
        <v>4</v>
      </c>
      <c r="O32" s="6">
        <v>15.08</v>
      </c>
      <c r="S32" t="s">
        <v>235</v>
      </c>
    </row>
    <row r="33" spans="1:15" x14ac:dyDescent="0.25">
      <c r="A33" s="8" t="s">
        <v>28</v>
      </c>
      <c r="B33" s="7">
        <v>0.59899999999999998</v>
      </c>
      <c r="C33" s="7">
        <v>0.41399999999999998</v>
      </c>
      <c r="D33" s="7">
        <v>0.318</v>
      </c>
      <c r="E33">
        <v>4</v>
      </c>
      <c r="H33" s="6">
        <v>32</v>
      </c>
      <c r="I33" s="6" t="s">
        <v>74</v>
      </c>
      <c r="J33" s="6" t="str">
        <f t="shared" si="0"/>
        <v>A8o</v>
      </c>
      <c r="K33" s="6">
        <v>0.19</v>
      </c>
      <c r="L33" s="6">
        <v>58.37</v>
      </c>
      <c r="M33" s="6">
        <v>2.99</v>
      </c>
      <c r="N33" s="6">
        <v>12</v>
      </c>
      <c r="O33" s="6">
        <v>15.98</v>
      </c>
    </row>
    <row r="34" spans="1:15" x14ac:dyDescent="0.25">
      <c r="A34" s="8">
        <v>66</v>
      </c>
      <c r="B34" s="7">
        <v>0.63300000000000001</v>
      </c>
      <c r="C34" s="7">
        <v>0.432</v>
      </c>
      <c r="D34" s="7">
        <v>0.315</v>
      </c>
      <c r="E34">
        <v>6</v>
      </c>
      <c r="H34" s="6">
        <v>33</v>
      </c>
      <c r="I34" s="6" t="s">
        <v>83</v>
      </c>
      <c r="J34" s="6" t="str">
        <f t="shared" si="0"/>
        <v>KTo</v>
      </c>
      <c r="K34" s="6">
        <v>0.19</v>
      </c>
      <c r="L34" s="6">
        <v>58.49</v>
      </c>
      <c r="M34" s="6">
        <v>2.48</v>
      </c>
      <c r="N34" s="6">
        <v>12</v>
      </c>
      <c r="O34" s="6">
        <v>16.89</v>
      </c>
    </row>
    <row r="35" spans="1:15" x14ac:dyDescent="0.25">
      <c r="A35" s="8" t="s">
        <v>27</v>
      </c>
      <c r="B35" s="7">
        <v>0.6</v>
      </c>
      <c r="C35" s="7">
        <v>0.41299999999999998</v>
      </c>
      <c r="D35" s="7">
        <v>0.314</v>
      </c>
      <c r="E35">
        <v>4</v>
      </c>
      <c r="H35" s="6">
        <v>34</v>
      </c>
      <c r="I35" s="6" t="s">
        <v>5</v>
      </c>
      <c r="J35" s="6" t="str">
        <f t="shared" si="0"/>
        <v>QTs</v>
      </c>
      <c r="K35" s="6">
        <v>0.18</v>
      </c>
      <c r="L35" s="6">
        <v>58.17</v>
      </c>
      <c r="M35" s="6">
        <v>2.59</v>
      </c>
      <c r="N35" s="6">
        <v>4</v>
      </c>
      <c r="O35" s="6">
        <v>17.190000000000001</v>
      </c>
    </row>
    <row r="36" spans="1:15" x14ac:dyDescent="0.25">
      <c r="A36" s="8" t="s">
        <v>99</v>
      </c>
      <c r="B36" s="7">
        <v>0.57399999999999995</v>
      </c>
      <c r="C36" s="7">
        <v>0.40200000000000002</v>
      </c>
      <c r="D36" s="7">
        <v>0.313</v>
      </c>
      <c r="E36">
        <v>12</v>
      </c>
      <c r="H36" s="6">
        <v>35</v>
      </c>
      <c r="I36" s="6" t="s">
        <v>30</v>
      </c>
      <c r="J36" s="6" t="str">
        <f t="shared" si="0"/>
        <v>A4s</v>
      </c>
      <c r="K36" s="6">
        <v>0.18</v>
      </c>
      <c r="L36" s="6">
        <v>57.13</v>
      </c>
      <c r="M36" s="6">
        <v>3.79</v>
      </c>
      <c r="N36" s="6">
        <v>4</v>
      </c>
      <c r="O36" s="6">
        <v>17.489999999999998</v>
      </c>
    </row>
    <row r="37" spans="1:15" x14ac:dyDescent="0.25">
      <c r="A37" s="8" t="s">
        <v>29</v>
      </c>
      <c r="B37" s="7">
        <v>0.55800000000000005</v>
      </c>
      <c r="C37" s="7">
        <v>0.39600000000000002</v>
      </c>
      <c r="D37" s="7">
        <v>0.313</v>
      </c>
      <c r="E37">
        <v>4</v>
      </c>
      <c r="H37" s="6">
        <v>36</v>
      </c>
      <c r="I37" s="6" t="s">
        <v>75</v>
      </c>
      <c r="J37" s="6" t="str">
        <f t="shared" si="0"/>
        <v>A7o</v>
      </c>
      <c r="K37" s="6">
        <v>0.17</v>
      </c>
      <c r="L37" s="6">
        <v>57.16</v>
      </c>
      <c r="M37" s="6">
        <v>3.34</v>
      </c>
      <c r="N37" s="6">
        <v>12</v>
      </c>
      <c r="O37" s="6">
        <v>18.399999999999999</v>
      </c>
    </row>
    <row r="38" spans="1:15" x14ac:dyDescent="0.25">
      <c r="A38" s="8" t="s">
        <v>73</v>
      </c>
      <c r="B38" s="7">
        <v>0.60899999999999999</v>
      </c>
      <c r="C38" s="7">
        <v>0.41799999999999998</v>
      </c>
      <c r="D38" s="7">
        <v>0.312</v>
      </c>
      <c r="E38">
        <v>12</v>
      </c>
      <c r="H38" s="6">
        <v>37</v>
      </c>
      <c r="I38" s="6" t="s">
        <v>9</v>
      </c>
      <c r="J38" s="6" t="str">
        <f t="shared" si="0"/>
        <v>K8s</v>
      </c>
      <c r="K38" s="6">
        <v>0.16</v>
      </c>
      <c r="L38" s="6">
        <v>56.79</v>
      </c>
      <c r="M38" s="6">
        <v>3.04</v>
      </c>
      <c r="N38" s="6">
        <v>4</v>
      </c>
      <c r="O38" s="6">
        <v>18.7</v>
      </c>
    </row>
    <row r="39" spans="1:15" x14ac:dyDescent="0.25">
      <c r="A39" s="8" t="s">
        <v>37</v>
      </c>
      <c r="B39" s="7">
        <v>0.54300000000000004</v>
      </c>
      <c r="C39" s="7">
        <v>0.38900000000000001</v>
      </c>
      <c r="D39" s="7">
        <v>0.31</v>
      </c>
      <c r="E39">
        <v>4</v>
      </c>
      <c r="H39" s="6">
        <v>38</v>
      </c>
      <c r="I39" s="6" t="s">
        <v>31</v>
      </c>
      <c r="J39" s="6" t="str">
        <f t="shared" si="0"/>
        <v>A3s</v>
      </c>
      <c r="K39" s="6">
        <v>0.16</v>
      </c>
      <c r="L39" s="6">
        <v>56.33</v>
      </c>
      <c r="M39" s="6">
        <v>3.77</v>
      </c>
      <c r="N39" s="6">
        <v>4</v>
      </c>
      <c r="O39" s="6">
        <v>19</v>
      </c>
    </row>
    <row r="40" spans="1:15" x14ac:dyDescent="0.25">
      <c r="A40" s="8" t="s">
        <v>30</v>
      </c>
      <c r="B40" s="7">
        <v>0.58899999999999997</v>
      </c>
      <c r="C40" s="7">
        <v>0.40400000000000003</v>
      </c>
      <c r="D40" s="7">
        <v>0.309</v>
      </c>
      <c r="E40">
        <v>4</v>
      </c>
      <c r="H40" s="6">
        <v>39</v>
      </c>
      <c r="I40" s="6" t="s">
        <v>98</v>
      </c>
      <c r="J40" s="6" t="str">
        <f t="shared" si="0"/>
        <v>QJo</v>
      </c>
      <c r="K40" s="6">
        <v>0.16</v>
      </c>
      <c r="L40" s="6">
        <v>56.9</v>
      </c>
      <c r="M40" s="6">
        <v>2.4500000000000002</v>
      </c>
      <c r="N40" s="6">
        <v>12</v>
      </c>
      <c r="O40" s="6">
        <v>19.899999999999999</v>
      </c>
    </row>
    <row r="41" spans="1:15" x14ac:dyDescent="0.25">
      <c r="A41" s="8" t="s">
        <v>9</v>
      </c>
      <c r="B41" s="7">
        <v>0.58499999999999996</v>
      </c>
      <c r="C41" s="7">
        <v>0.40200000000000002</v>
      </c>
      <c r="D41" s="7">
        <v>0.308</v>
      </c>
      <c r="E41">
        <v>4</v>
      </c>
      <c r="H41" s="6">
        <v>40</v>
      </c>
      <c r="I41" s="6" t="s">
        <v>84</v>
      </c>
      <c r="J41" s="6" t="str">
        <f t="shared" si="0"/>
        <v>K9o</v>
      </c>
      <c r="K41" s="6">
        <v>0.15</v>
      </c>
      <c r="L41" s="6">
        <v>56.4</v>
      </c>
      <c r="M41" s="6">
        <v>2.8</v>
      </c>
      <c r="N41" s="6">
        <v>12</v>
      </c>
      <c r="O41" s="6">
        <v>20.81</v>
      </c>
    </row>
    <row r="42" spans="1:15" x14ac:dyDescent="0.25">
      <c r="A42" s="8" t="s">
        <v>115</v>
      </c>
      <c r="B42" s="7">
        <v>0.55400000000000005</v>
      </c>
      <c r="C42" s="7">
        <v>0.39</v>
      </c>
      <c r="D42" s="7">
        <v>0.307</v>
      </c>
      <c r="E42">
        <v>12</v>
      </c>
      <c r="H42" s="6">
        <v>41</v>
      </c>
      <c r="I42" s="6" t="s">
        <v>77</v>
      </c>
      <c r="J42" s="6" t="str">
        <f t="shared" si="0"/>
        <v>A5o</v>
      </c>
      <c r="K42" s="6">
        <v>0.15</v>
      </c>
      <c r="L42" s="6">
        <v>55.74</v>
      </c>
      <c r="M42" s="6">
        <v>3.9</v>
      </c>
      <c r="N42" s="6">
        <v>12</v>
      </c>
      <c r="O42" s="6">
        <v>21.71</v>
      </c>
    </row>
    <row r="43" spans="1:15" x14ac:dyDescent="0.25">
      <c r="A43" s="8" t="s">
        <v>74</v>
      </c>
      <c r="B43" s="7">
        <v>0.60099999999999998</v>
      </c>
      <c r="C43" s="7">
        <v>0.40799999999999997</v>
      </c>
      <c r="D43" s="7">
        <v>0.30099999999999999</v>
      </c>
      <c r="E43">
        <v>12</v>
      </c>
      <c r="H43" s="6">
        <v>42</v>
      </c>
      <c r="I43" s="6" t="s">
        <v>76</v>
      </c>
      <c r="J43" s="6" t="str">
        <f t="shared" si="0"/>
        <v>A6o</v>
      </c>
      <c r="K43" s="6">
        <v>0.15</v>
      </c>
      <c r="L43" s="6">
        <v>55.87</v>
      </c>
      <c r="M43" s="6">
        <v>3.62</v>
      </c>
      <c r="N43" s="6">
        <v>12</v>
      </c>
      <c r="O43" s="6">
        <v>22.62</v>
      </c>
    </row>
    <row r="44" spans="1:15" x14ac:dyDescent="0.25">
      <c r="A44" s="8" t="s">
        <v>86</v>
      </c>
      <c r="B44" s="7">
        <v>0.57799999999999996</v>
      </c>
      <c r="C44" s="7">
        <v>0.39400000000000002</v>
      </c>
      <c r="D44" s="7">
        <v>0.30099999999999999</v>
      </c>
      <c r="E44">
        <v>4</v>
      </c>
      <c r="H44" s="6">
        <v>43</v>
      </c>
      <c r="I44" s="6" t="s">
        <v>33</v>
      </c>
      <c r="J44" s="6" t="str">
        <f t="shared" si="0"/>
        <v>Q9s</v>
      </c>
      <c r="K44" s="6">
        <v>0.15</v>
      </c>
      <c r="L44" s="6">
        <v>56.22</v>
      </c>
      <c r="M44" s="6">
        <v>2.88</v>
      </c>
      <c r="N44" s="6">
        <v>4</v>
      </c>
      <c r="O44" s="6">
        <v>22.92</v>
      </c>
    </row>
    <row r="45" spans="1:15" x14ac:dyDescent="0.25">
      <c r="A45" s="8" t="s">
        <v>31</v>
      </c>
      <c r="B45" s="7">
        <v>0.57999999999999996</v>
      </c>
      <c r="C45" s="7">
        <v>0.39400000000000002</v>
      </c>
      <c r="D45" s="7">
        <v>0.3</v>
      </c>
      <c r="E45">
        <v>4</v>
      </c>
      <c r="H45" s="6">
        <v>44</v>
      </c>
      <c r="I45" s="6" t="s">
        <v>86</v>
      </c>
      <c r="J45" s="6" t="str">
        <f t="shared" si="0"/>
        <v>K7s</v>
      </c>
      <c r="K45" s="6">
        <v>0.15</v>
      </c>
      <c r="L45" s="6">
        <v>55.84</v>
      </c>
      <c r="M45" s="6">
        <v>3.38</v>
      </c>
      <c r="N45" s="6">
        <v>4</v>
      </c>
      <c r="O45" s="6">
        <v>23.22</v>
      </c>
    </row>
    <row r="46" spans="1:15" x14ac:dyDescent="0.25">
      <c r="A46" s="8" t="s">
        <v>101</v>
      </c>
      <c r="B46" s="7">
        <v>0.56200000000000006</v>
      </c>
      <c r="C46" s="7">
        <v>0.38600000000000001</v>
      </c>
      <c r="D46" s="7">
        <v>0.29699999999999999</v>
      </c>
      <c r="E46">
        <v>4</v>
      </c>
      <c r="H46" s="6">
        <v>45</v>
      </c>
      <c r="I46" s="6" t="s">
        <v>4</v>
      </c>
      <c r="J46" s="6" t="str">
        <f t="shared" si="0"/>
        <v>JTs</v>
      </c>
      <c r="K46" s="6">
        <v>0.15</v>
      </c>
      <c r="L46" s="6">
        <v>56.15</v>
      </c>
      <c r="M46" s="6">
        <v>2.74</v>
      </c>
      <c r="N46" s="6">
        <v>4</v>
      </c>
      <c r="O46" s="6">
        <v>23.52</v>
      </c>
    </row>
    <row r="47" spans="1:15" x14ac:dyDescent="0.25">
      <c r="A47" s="8" t="s">
        <v>84</v>
      </c>
      <c r="B47" s="7">
        <v>0.57999999999999996</v>
      </c>
      <c r="C47" s="7">
        <v>0.39500000000000002</v>
      </c>
      <c r="D47" s="7">
        <v>0.29599999999999999</v>
      </c>
      <c r="E47">
        <v>12</v>
      </c>
      <c r="H47" s="6">
        <v>46</v>
      </c>
      <c r="I47" s="6" t="s">
        <v>32</v>
      </c>
      <c r="J47" s="6" t="str">
        <f t="shared" si="0"/>
        <v>A2s</v>
      </c>
      <c r="K47" s="6">
        <v>0.14000000000000001</v>
      </c>
      <c r="L47" s="6">
        <v>55.5</v>
      </c>
      <c r="M47" s="6">
        <v>3.74</v>
      </c>
      <c r="N47" s="6">
        <v>4</v>
      </c>
      <c r="O47" s="6">
        <v>23.83</v>
      </c>
    </row>
    <row r="48" spans="1:15" x14ac:dyDescent="0.25">
      <c r="A48" s="8" t="s">
        <v>32</v>
      </c>
      <c r="B48" s="7">
        <v>0.56999999999999995</v>
      </c>
      <c r="C48" s="7">
        <v>0.38500000000000001</v>
      </c>
      <c r="D48" s="7">
        <v>0.29199999999999998</v>
      </c>
      <c r="E48">
        <v>4</v>
      </c>
      <c r="H48" s="6">
        <v>47</v>
      </c>
      <c r="I48" s="6" t="s">
        <v>99</v>
      </c>
      <c r="J48" s="6" t="str">
        <f t="shared" si="0"/>
        <v>QTo</v>
      </c>
      <c r="K48" s="6">
        <v>0.14000000000000001</v>
      </c>
      <c r="L48" s="6">
        <v>55.94</v>
      </c>
      <c r="M48" s="6">
        <v>2.68</v>
      </c>
      <c r="N48" s="6">
        <v>12</v>
      </c>
      <c r="O48" s="6">
        <v>24.73</v>
      </c>
    </row>
    <row r="49" spans="1:15" x14ac:dyDescent="0.25">
      <c r="A49" s="8" t="s">
        <v>88</v>
      </c>
      <c r="B49" s="7">
        <v>0.56799999999999995</v>
      </c>
      <c r="C49" s="7">
        <v>0.38400000000000001</v>
      </c>
      <c r="D49" s="7">
        <v>0.29099999999999998</v>
      </c>
      <c r="E49">
        <v>4</v>
      </c>
      <c r="H49" s="6">
        <v>48</v>
      </c>
      <c r="I49" s="6">
        <v>44</v>
      </c>
      <c r="J49" s="6" t="str">
        <f t="shared" si="0"/>
        <v>44</v>
      </c>
      <c r="K49" s="6">
        <v>0.14000000000000001</v>
      </c>
      <c r="L49" s="6">
        <v>56.25</v>
      </c>
      <c r="M49" s="6">
        <v>1.53</v>
      </c>
      <c r="N49" s="6">
        <v>6</v>
      </c>
      <c r="O49" s="6">
        <v>25.18</v>
      </c>
    </row>
    <row r="50" spans="1:15" x14ac:dyDescent="0.25">
      <c r="A50" s="8" t="s">
        <v>8</v>
      </c>
      <c r="B50" s="7">
        <v>0.54200000000000004</v>
      </c>
      <c r="C50" s="7">
        <v>0.375</v>
      </c>
      <c r="D50" s="7">
        <v>0.29099999999999998</v>
      </c>
      <c r="E50">
        <v>4</v>
      </c>
      <c r="H50" s="6">
        <v>49</v>
      </c>
      <c r="I50" s="6" t="s">
        <v>78</v>
      </c>
      <c r="J50" s="6" t="str">
        <f t="shared" si="0"/>
        <v>A4o</v>
      </c>
      <c r="K50" s="6">
        <v>0.13</v>
      </c>
      <c r="L50" s="6">
        <v>54.73</v>
      </c>
      <c r="M50" s="6">
        <v>3.99</v>
      </c>
      <c r="N50" s="6">
        <v>12</v>
      </c>
      <c r="O50" s="6">
        <v>26.09</v>
      </c>
    </row>
    <row r="51" spans="1:15" x14ac:dyDescent="0.25">
      <c r="A51" s="8" t="s">
        <v>6</v>
      </c>
      <c r="B51" s="7">
        <v>0.52600000000000002</v>
      </c>
      <c r="C51" s="7">
        <v>0.36899999999999999</v>
      </c>
      <c r="D51" s="7">
        <v>0.28999999999999998</v>
      </c>
      <c r="E51">
        <v>4</v>
      </c>
      <c r="H51" s="6">
        <v>50</v>
      </c>
      <c r="I51" s="6" t="s">
        <v>88</v>
      </c>
      <c r="J51" s="6" t="str">
        <f t="shared" si="0"/>
        <v>K6s</v>
      </c>
      <c r="K51" s="6">
        <v>0.13</v>
      </c>
      <c r="L51" s="6">
        <v>54.8</v>
      </c>
      <c r="M51" s="6">
        <v>3.67</v>
      </c>
      <c r="N51" s="6">
        <v>4</v>
      </c>
      <c r="O51" s="6">
        <v>26.39</v>
      </c>
    </row>
    <row r="52" spans="1:15" x14ac:dyDescent="0.25">
      <c r="A52" s="8" t="s">
        <v>75</v>
      </c>
      <c r="B52" s="7">
        <v>0.59099999999999997</v>
      </c>
      <c r="C52" s="7">
        <v>0.39400000000000002</v>
      </c>
      <c r="D52" s="7">
        <v>0.28899999999999998</v>
      </c>
      <c r="E52">
        <v>12</v>
      </c>
      <c r="H52" s="6">
        <v>51</v>
      </c>
      <c r="I52" s="6" t="s">
        <v>85</v>
      </c>
      <c r="J52" s="6" t="str">
        <f t="shared" si="0"/>
        <v>K8o</v>
      </c>
      <c r="K52" s="6">
        <v>0.12</v>
      </c>
      <c r="L52" s="6">
        <v>54.43</v>
      </c>
      <c r="M52" s="6">
        <v>3.17</v>
      </c>
      <c r="N52" s="6">
        <v>12</v>
      </c>
      <c r="O52" s="6">
        <v>27.3</v>
      </c>
    </row>
    <row r="53" spans="1:15" x14ac:dyDescent="0.25">
      <c r="A53" s="8">
        <v>55</v>
      </c>
      <c r="B53" s="7">
        <v>0.60299999999999998</v>
      </c>
      <c r="C53" s="7">
        <v>0.40100000000000002</v>
      </c>
      <c r="D53" s="7">
        <v>0.28799999999999998</v>
      </c>
      <c r="E53">
        <v>6</v>
      </c>
      <c r="H53" s="6">
        <v>52</v>
      </c>
      <c r="I53" s="6" t="s">
        <v>101</v>
      </c>
      <c r="J53" s="6" t="str">
        <f t="shared" si="0"/>
        <v>Q8s</v>
      </c>
      <c r="K53" s="6">
        <v>0.12</v>
      </c>
      <c r="L53" s="6">
        <v>54.41</v>
      </c>
      <c r="M53" s="6">
        <v>3.2</v>
      </c>
      <c r="N53" s="6">
        <v>4</v>
      </c>
      <c r="O53" s="6">
        <v>27.6</v>
      </c>
    </row>
    <row r="54" spans="1:15" x14ac:dyDescent="0.25">
      <c r="A54" s="8" t="s">
        <v>100</v>
      </c>
      <c r="B54" s="7">
        <v>0.55500000000000005</v>
      </c>
      <c r="C54" s="7">
        <v>0.376</v>
      </c>
      <c r="D54" s="7">
        <v>0.28499999999999998</v>
      </c>
      <c r="E54">
        <v>12</v>
      </c>
      <c r="H54" s="6">
        <v>53</v>
      </c>
      <c r="I54" s="6" t="s">
        <v>79</v>
      </c>
      <c r="J54" s="6" t="str">
        <f t="shared" si="0"/>
        <v>A3o</v>
      </c>
      <c r="K54" s="6">
        <v>0.11</v>
      </c>
      <c r="L54" s="6">
        <v>53.85</v>
      </c>
      <c r="M54" s="6">
        <v>3.97</v>
      </c>
      <c r="N54" s="6">
        <v>12</v>
      </c>
      <c r="O54" s="6">
        <v>28.5</v>
      </c>
    </row>
    <row r="55" spans="1:15" x14ac:dyDescent="0.25">
      <c r="A55" s="8" t="s">
        <v>62</v>
      </c>
      <c r="B55" s="7">
        <v>0.51100000000000001</v>
      </c>
      <c r="C55" s="7">
        <v>0.36</v>
      </c>
      <c r="D55" s="7">
        <v>0.28499999999999998</v>
      </c>
      <c r="E55">
        <v>4</v>
      </c>
      <c r="H55" s="6">
        <v>54</v>
      </c>
      <c r="I55" s="6" t="s">
        <v>90</v>
      </c>
      <c r="J55" s="6" t="str">
        <f t="shared" si="0"/>
        <v>K5s</v>
      </c>
      <c r="K55" s="6">
        <v>0.11</v>
      </c>
      <c r="L55" s="6">
        <v>53.83</v>
      </c>
      <c r="M55" s="6">
        <v>3.91</v>
      </c>
      <c r="N55" s="6">
        <v>4</v>
      </c>
      <c r="O55" s="6">
        <v>28.8</v>
      </c>
    </row>
    <row r="56" spans="1:15" x14ac:dyDescent="0.25">
      <c r="A56" s="8" t="s">
        <v>90</v>
      </c>
      <c r="B56" s="7">
        <v>0.55800000000000005</v>
      </c>
      <c r="C56" s="7">
        <v>0.374</v>
      </c>
      <c r="D56" s="7">
        <v>0.28199999999999997</v>
      </c>
      <c r="E56">
        <v>4</v>
      </c>
      <c r="H56" s="6">
        <v>55</v>
      </c>
      <c r="I56" s="6" t="s">
        <v>29</v>
      </c>
      <c r="J56" s="6" t="str">
        <f t="shared" si="0"/>
        <v>J9s</v>
      </c>
      <c r="K56" s="6">
        <v>0.11</v>
      </c>
      <c r="L56" s="6">
        <v>54.11</v>
      </c>
      <c r="M56" s="6">
        <v>3.1</v>
      </c>
      <c r="N56" s="6">
        <v>4</v>
      </c>
      <c r="O56" s="6">
        <v>29.11</v>
      </c>
    </row>
    <row r="57" spans="1:15" x14ac:dyDescent="0.25">
      <c r="A57" s="8" t="s">
        <v>77</v>
      </c>
      <c r="B57" s="7">
        <v>0.57699999999999996</v>
      </c>
      <c r="C57" s="7">
        <v>0.38200000000000001</v>
      </c>
      <c r="D57" s="7">
        <v>0.27900000000000003</v>
      </c>
      <c r="E57">
        <v>12</v>
      </c>
      <c r="H57" s="6">
        <v>56</v>
      </c>
      <c r="I57" s="6" t="s">
        <v>100</v>
      </c>
      <c r="J57" s="6" t="str">
        <f t="shared" si="0"/>
        <v>Q9o</v>
      </c>
      <c r="K57" s="6">
        <v>0.1</v>
      </c>
      <c r="L57" s="6">
        <v>53.86</v>
      </c>
      <c r="M57" s="6">
        <v>2.99</v>
      </c>
      <c r="N57" s="6">
        <v>12</v>
      </c>
      <c r="O57" s="6">
        <v>30.01</v>
      </c>
    </row>
    <row r="58" spans="1:15" x14ac:dyDescent="0.25">
      <c r="A58" s="8" t="s">
        <v>103</v>
      </c>
      <c r="B58" s="7">
        <v>0.54500000000000004</v>
      </c>
      <c r="C58" s="7">
        <v>0.36699999999999999</v>
      </c>
      <c r="D58" s="7">
        <v>0.27900000000000003</v>
      </c>
      <c r="E58">
        <v>4</v>
      </c>
      <c r="H58" s="6">
        <v>57</v>
      </c>
      <c r="I58" s="6" t="s">
        <v>115</v>
      </c>
      <c r="J58" s="6" t="str">
        <f t="shared" si="0"/>
        <v>JTo</v>
      </c>
      <c r="K58" s="6">
        <v>0.1</v>
      </c>
      <c r="L58" s="6">
        <v>53.82</v>
      </c>
      <c r="M58" s="6">
        <v>2.84</v>
      </c>
      <c r="N58" s="6">
        <v>12</v>
      </c>
      <c r="O58" s="6">
        <v>30.92</v>
      </c>
    </row>
    <row r="59" spans="1:15" x14ac:dyDescent="0.25">
      <c r="A59" s="8" t="s">
        <v>116</v>
      </c>
      <c r="B59" s="7">
        <v>0.53400000000000003</v>
      </c>
      <c r="C59" s="7">
        <v>0.36499999999999999</v>
      </c>
      <c r="D59" s="7">
        <v>0.27900000000000003</v>
      </c>
      <c r="E59">
        <v>12</v>
      </c>
      <c r="H59" s="6">
        <v>58</v>
      </c>
      <c r="I59" s="6" t="s">
        <v>87</v>
      </c>
      <c r="J59" s="6" t="str">
        <f t="shared" si="0"/>
        <v>K7o</v>
      </c>
      <c r="K59" s="6">
        <v>0.1</v>
      </c>
      <c r="L59" s="6">
        <v>53.41</v>
      </c>
      <c r="M59" s="6">
        <v>3.54</v>
      </c>
      <c r="N59" s="6">
        <v>12</v>
      </c>
      <c r="O59" s="6">
        <v>31.82</v>
      </c>
    </row>
    <row r="60" spans="1:15" x14ac:dyDescent="0.25">
      <c r="A60" s="8" t="s">
        <v>130</v>
      </c>
      <c r="B60" s="7">
        <v>0.51700000000000002</v>
      </c>
      <c r="C60" s="7">
        <v>0.35699999999999998</v>
      </c>
      <c r="D60" s="7">
        <v>0.27700000000000002</v>
      </c>
      <c r="E60">
        <v>12</v>
      </c>
      <c r="H60" s="6">
        <v>59</v>
      </c>
      <c r="I60" s="6" t="s">
        <v>80</v>
      </c>
      <c r="J60" s="6" t="str">
        <f t="shared" si="0"/>
        <v>A2o</v>
      </c>
      <c r="K60" s="6">
        <v>0.09</v>
      </c>
      <c r="L60" s="6">
        <v>52.94</v>
      </c>
      <c r="M60" s="6">
        <v>3.96</v>
      </c>
      <c r="N60" s="6">
        <v>12</v>
      </c>
      <c r="O60" s="6">
        <v>32.729999999999997</v>
      </c>
    </row>
    <row r="61" spans="1:15" x14ac:dyDescent="0.25">
      <c r="A61" s="8" t="s">
        <v>76</v>
      </c>
      <c r="B61" s="7">
        <v>0.57799999999999996</v>
      </c>
      <c r="C61" s="7">
        <v>0.38</v>
      </c>
      <c r="D61" s="7">
        <v>0.27600000000000002</v>
      </c>
      <c r="E61">
        <v>12</v>
      </c>
      <c r="H61" s="6">
        <v>60</v>
      </c>
      <c r="I61" s="6" t="s">
        <v>92</v>
      </c>
      <c r="J61" s="6" t="str">
        <f t="shared" si="0"/>
        <v>K4s</v>
      </c>
      <c r="K61" s="6">
        <v>0.09</v>
      </c>
      <c r="L61" s="6">
        <v>52.88</v>
      </c>
      <c r="M61" s="6">
        <v>3.99</v>
      </c>
      <c r="N61" s="6">
        <v>4</v>
      </c>
      <c r="O61" s="6">
        <v>33.03</v>
      </c>
    </row>
    <row r="62" spans="1:15" x14ac:dyDescent="0.25">
      <c r="A62" s="8" t="s">
        <v>92</v>
      </c>
      <c r="B62" s="7">
        <v>0.54700000000000004</v>
      </c>
      <c r="C62" s="7">
        <v>0.36399999999999999</v>
      </c>
      <c r="D62" s="7">
        <v>0.27400000000000002</v>
      </c>
      <c r="E62">
        <v>4</v>
      </c>
      <c r="H62" s="6">
        <v>61</v>
      </c>
      <c r="I62" s="6" t="s">
        <v>103</v>
      </c>
      <c r="J62" s="6" t="str">
        <f t="shared" si="0"/>
        <v>Q7s</v>
      </c>
      <c r="K62" s="6">
        <v>0.08</v>
      </c>
      <c r="L62" s="6">
        <v>52.52</v>
      </c>
      <c r="M62" s="6">
        <v>3.55</v>
      </c>
      <c r="N62" s="6">
        <v>4</v>
      </c>
      <c r="O62" s="6">
        <v>33.33</v>
      </c>
    </row>
    <row r="63" spans="1:15" x14ac:dyDescent="0.25">
      <c r="A63" s="8" t="s">
        <v>85</v>
      </c>
      <c r="B63" s="7">
        <v>0.56299999999999994</v>
      </c>
      <c r="C63" s="7">
        <v>0.372</v>
      </c>
      <c r="D63" s="7">
        <v>0.27300000000000002</v>
      </c>
      <c r="E63">
        <v>12</v>
      </c>
      <c r="H63" s="6">
        <v>62</v>
      </c>
      <c r="I63" s="6" t="s">
        <v>89</v>
      </c>
      <c r="J63" s="6" t="str">
        <f t="shared" si="0"/>
        <v>K6o</v>
      </c>
      <c r="K63" s="6">
        <v>0.08</v>
      </c>
      <c r="L63" s="6">
        <v>52.29</v>
      </c>
      <c r="M63" s="6">
        <v>3.85</v>
      </c>
      <c r="N63" s="6">
        <v>12</v>
      </c>
      <c r="O63" s="6">
        <v>34.229999999999997</v>
      </c>
    </row>
    <row r="64" spans="1:15" x14ac:dyDescent="0.25">
      <c r="A64" s="8" t="s">
        <v>105</v>
      </c>
      <c r="B64" s="7">
        <v>0.53800000000000003</v>
      </c>
      <c r="C64" s="7">
        <v>0.35799999999999998</v>
      </c>
      <c r="D64" s="7">
        <v>0.27100000000000002</v>
      </c>
      <c r="E64">
        <v>4</v>
      </c>
      <c r="H64" s="6">
        <v>63</v>
      </c>
      <c r="I64" s="6" t="s">
        <v>94</v>
      </c>
      <c r="J64" s="6" t="str">
        <f t="shared" si="0"/>
        <v>K3s</v>
      </c>
      <c r="K64" s="6">
        <v>0.08</v>
      </c>
      <c r="L64" s="6">
        <v>52.07</v>
      </c>
      <c r="M64" s="6">
        <v>3.96</v>
      </c>
      <c r="N64" s="6">
        <v>4</v>
      </c>
      <c r="O64" s="6">
        <v>34.53</v>
      </c>
    </row>
    <row r="65" spans="1:15" x14ac:dyDescent="0.25">
      <c r="A65" s="8" t="s">
        <v>118</v>
      </c>
      <c r="B65" s="7">
        <v>0.52400000000000002</v>
      </c>
      <c r="C65" s="7">
        <v>0.35399999999999998</v>
      </c>
      <c r="D65" s="7">
        <v>0.27100000000000002</v>
      </c>
      <c r="E65">
        <v>4</v>
      </c>
      <c r="H65" s="6">
        <v>64</v>
      </c>
      <c r="I65" s="6" t="s">
        <v>37</v>
      </c>
      <c r="J65" s="6" t="str">
        <f t="shared" si="0"/>
        <v>T9s</v>
      </c>
      <c r="K65" s="6">
        <v>0.08</v>
      </c>
      <c r="L65" s="6">
        <v>52.37</v>
      </c>
      <c r="M65" s="6">
        <v>3.3</v>
      </c>
      <c r="N65" s="6">
        <v>4</v>
      </c>
      <c r="O65" s="6">
        <v>34.840000000000003</v>
      </c>
    </row>
    <row r="66" spans="1:15" x14ac:dyDescent="0.25">
      <c r="A66" s="8" t="s">
        <v>132</v>
      </c>
      <c r="B66" s="7">
        <v>0.51</v>
      </c>
      <c r="C66" s="7">
        <v>0.34899999999999998</v>
      </c>
      <c r="D66" s="7">
        <v>0.27</v>
      </c>
      <c r="E66">
        <v>4</v>
      </c>
      <c r="H66" s="6">
        <v>65</v>
      </c>
      <c r="I66" s="6" t="s">
        <v>8</v>
      </c>
      <c r="J66" s="6" t="str">
        <f t="shared" si="0"/>
        <v>J8s</v>
      </c>
      <c r="K66" s="6">
        <v>0.08</v>
      </c>
      <c r="L66" s="6">
        <v>52.31</v>
      </c>
      <c r="M66" s="6">
        <v>3.4</v>
      </c>
      <c r="N66" s="6">
        <v>4</v>
      </c>
      <c r="O66" s="6">
        <v>35.14</v>
      </c>
    </row>
    <row r="67" spans="1:15" x14ac:dyDescent="0.25">
      <c r="A67" s="8" t="s">
        <v>78</v>
      </c>
      <c r="B67" s="7">
        <v>0.56399999999999995</v>
      </c>
      <c r="C67" s="7">
        <v>0.36899999999999999</v>
      </c>
      <c r="D67" s="7">
        <v>0.26900000000000002</v>
      </c>
      <c r="E67">
        <v>12</v>
      </c>
      <c r="H67" s="6">
        <v>66</v>
      </c>
      <c r="I67" s="6">
        <v>33</v>
      </c>
      <c r="J67" s="6" t="str">
        <f t="shared" ref="J67:J130" si="1">TRIM(TEXT(I67,"###"))</f>
        <v>33</v>
      </c>
      <c r="K67" s="6">
        <v>7.0000000000000007E-2</v>
      </c>
      <c r="L67" s="6">
        <v>52.83</v>
      </c>
      <c r="M67" s="6">
        <v>1.7</v>
      </c>
      <c r="N67" s="6">
        <v>6</v>
      </c>
      <c r="O67" s="6">
        <v>35.590000000000003</v>
      </c>
    </row>
    <row r="68" spans="1:15" x14ac:dyDescent="0.25">
      <c r="A68" s="8" t="s">
        <v>145</v>
      </c>
      <c r="B68" s="7">
        <v>0.495</v>
      </c>
      <c r="C68" s="7">
        <v>0.34200000000000003</v>
      </c>
      <c r="D68" s="7">
        <v>0.26800000000000002</v>
      </c>
      <c r="E68">
        <v>4</v>
      </c>
      <c r="H68" s="6">
        <v>67</v>
      </c>
      <c r="I68" s="6" t="s">
        <v>105</v>
      </c>
      <c r="J68" s="6" t="str">
        <f t="shared" si="1"/>
        <v>Q6s</v>
      </c>
      <c r="K68" s="6">
        <v>7.0000000000000007E-2</v>
      </c>
      <c r="L68" s="6">
        <v>51.67</v>
      </c>
      <c r="M68" s="6">
        <v>3.86</v>
      </c>
      <c r="N68" s="6">
        <v>4</v>
      </c>
      <c r="O68" s="6">
        <v>35.89</v>
      </c>
    </row>
    <row r="69" spans="1:15" x14ac:dyDescent="0.25">
      <c r="A69" s="8" t="s">
        <v>94</v>
      </c>
      <c r="B69" s="7">
        <v>0.53800000000000003</v>
      </c>
      <c r="C69" s="7">
        <v>0.35499999999999998</v>
      </c>
      <c r="D69" s="7">
        <v>0.26700000000000002</v>
      </c>
      <c r="E69">
        <v>4</v>
      </c>
      <c r="H69" s="6">
        <v>68</v>
      </c>
      <c r="I69" s="6" t="s">
        <v>102</v>
      </c>
      <c r="J69" s="6" t="str">
        <f t="shared" si="1"/>
        <v>Q8o</v>
      </c>
      <c r="K69" s="6">
        <v>7.0000000000000007E-2</v>
      </c>
      <c r="L69" s="6">
        <v>51.93</v>
      </c>
      <c r="M69" s="6">
        <v>3.33</v>
      </c>
      <c r="N69" s="6">
        <v>12</v>
      </c>
      <c r="O69" s="6">
        <v>36.799999999999997</v>
      </c>
    </row>
    <row r="70" spans="1:15" x14ac:dyDescent="0.25">
      <c r="A70" s="8" t="s">
        <v>157</v>
      </c>
      <c r="B70" s="7">
        <v>0.48199999999999998</v>
      </c>
      <c r="C70" s="7">
        <v>0.33900000000000002</v>
      </c>
      <c r="D70" s="7">
        <v>0.26600000000000001</v>
      </c>
      <c r="E70">
        <v>4</v>
      </c>
      <c r="H70" s="6">
        <v>69</v>
      </c>
      <c r="I70" s="6" t="s">
        <v>91</v>
      </c>
      <c r="J70" s="6" t="str">
        <f t="shared" si="1"/>
        <v>K5o</v>
      </c>
      <c r="K70" s="6">
        <v>0.06</v>
      </c>
      <c r="L70" s="6">
        <v>51.25</v>
      </c>
      <c r="M70" s="6">
        <v>4.12</v>
      </c>
      <c r="N70" s="6">
        <v>12</v>
      </c>
      <c r="O70" s="6">
        <v>37.700000000000003</v>
      </c>
    </row>
    <row r="71" spans="1:15" x14ac:dyDescent="0.25">
      <c r="A71" s="8" t="s">
        <v>87</v>
      </c>
      <c r="B71" s="7">
        <v>0.55400000000000005</v>
      </c>
      <c r="C71" s="7">
        <v>0.36099999999999999</v>
      </c>
      <c r="D71" s="7">
        <v>0.26300000000000001</v>
      </c>
      <c r="E71">
        <v>12</v>
      </c>
      <c r="H71" s="6">
        <v>70</v>
      </c>
      <c r="I71" s="6" t="s">
        <v>116</v>
      </c>
      <c r="J71" s="6" t="str">
        <f t="shared" si="1"/>
        <v>J9o</v>
      </c>
      <c r="K71" s="6">
        <v>0.06</v>
      </c>
      <c r="L71" s="6">
        <v>51.63</v>
      </c>
      <c r="M71" s="6">
        <v>3.22</v>
      </c>
      <c r="N71" s="6">
        <v>12</v>
      </c>
      <c r="O71" s="6">
        <v>38.61</v>
      </c>
    </row>
    <row r="72" spans="1:15" x14ac:dyDescent="0.25">
      <c r="A72" s="8" t="s">
        <v>107</v>
      </c>
      <c r="B72" s="7">
        <v>0.52900000000000003</v>
      </c>
      <c r="C72" s="7">
        <v>0.34899999999999998</v>
      </c>
      <c r="D72" s="7">
        <v>0.26300000000000001</v>
      </c>
      <c r="E72">
        <v>4</v>
      </c>
      <c r="H72" s="6">
        <v>71</v>
      </c>
      <c r="I72" s="6" t="s">
        <v>96</v>
      </c>
      <c r="J72" s="6" t="str">
        <f t="shared" si="1"/>
        <v>K2s</v>
      </c>
      <c r="K72" s="6">
        <v>0.06</v>
      </c>
      <c r="L72" s="6">
        <v>51.23</v>
      </c>
      <c r="M72" s="6">
        <v>3.94</v>
      </c>
      <c r="N72" s="6">
        <v>4</v>
      </c>
      <c r="O72" s="6">
        <v>38.909999999999997</v>
      </c>
    </row>
    <row r="73" spans="1:15" x14ac:dyDescent="0.25">
      <c r="A73" s="8">
        <v>44</v>
      </c>
      <c r="B73" s="7">
        <v>0.56999999999999995</v>
      </c>
      <c r="C73" s="7">
        <v>0.36799999999999999</v>
      </c>
      <c r="D73" s="7">
        <v>0.26300000000000001</v>
      </c>
      <c r="E73">
        <v>6</v>
      </c>
      <c r="H73" s="6">
        <v>72</v>
      </c>
      <c r="I73" s="6" t="s">
        <v>107</v>
      </c>
      <c r="J73" s="6" t="str">
        <f t="shared" si="1"/>
        <v>Q5s</v>
      </c>
      <c r="K73" s="6">
        <v>0.05</v>
      </c>
      <c r="L73" s="6">
        <v>50.71</v>
      </c>
      <c r="M73" s="6">
        <v>4.1100000000000003</v>
      </c>
      <c r="N73" s="6">
        <v>4</v>
      </c>
      <c r="O73" s="6">
        <v>39.21</v>
      </c>
    </row>
    <row r="74" spans="1:15" x14ac:dyDescent="0.25">
      <c r="A74" s="8" t="s">
        <v>102</v>
      </c>
      <c r="B74" s="7">
        <v>0.53800000000000003</v>
      </c>
      <c r="C74" s="7">
        <v>0.35399999999999998</v>
      </c>
      <c r="D74" s="7">
        <v>0.26200000000000001</v>
      </c>
      <c r="E74">
        <v>12</v>
      </c>
      <c r="H74" s="6">
        <v>73</v>
      </c>
      <c r="I74" s="6" t="s">
        <v>6</v>
      </c>
      <c r="J74" s="6" t="str">
        <f t="shared" si="1"/>
        <v>T8s</v>
      </c>
      <c r="K74" s="6">
        <v>0.04</v>
      </c>
      <c r="L74" s="6">
        <v>50.5</v>
      </c>
      <c r="M74" s="6">
        <v>3.65</v>
      </c>
      <c r="N74" s="6">
        <v>4</v>
      </c>
      <c r="O74" s="6">
        <v>39.51</v>
      </c>
    </row>
    <row r="75" spans="1:15" x14ac:dyDescent="0.25">
      <c r="A75" s="8" t="s">
        <v>79</v>
      </c>
      <c r="B75" s="7">
        <v>0.55600000000000005</v>
      </c>
      <c r="C75" s="7">
        <v>0.35899999999999999</v>
      </c>
      <c r="D75" s="7">
        <v>0.26100000000000001</v>
      </c>
      <c r="E75">
        <v>12</v>
      </c>
      <c r="H75" s="6">
        <v>74</v>
      </c>
      <c r="I75" s="6" t="s">
        <v>93</v>
      </c>
      <c r="J75" s="6" t="str">
        <f t="shared" si="1"/>
        <v>K4o</v>
      </c>
      <c r="K75" s="6">
        <v>0.04</v>
      </c>
      <c r="L75" s="6">
        <v>50.22</v>
      </c>
      <c r="M75" s="6">
        <v>4.2</v>
      </c>
      <c r="N75" s="6">
        <v>12</v>
      </c>
      <c r="O75" s="6">
        <v>40.42</v>
      </c>
    </row>
    <row r="76" spans="1:15" x14ac:dyDescent="0.25">
      <c r="A76" s="8" t="s">
        <v>96</v>
      </c>
      <c r="B76" s="7">
        <v>0.52900000000000003</v>
      </c>
      <c r="C76" s="7">
        <v>0.34599999999999997</v>
      </c>
      <c r="D76" s="7">
        <v>0.26</v>
      </c>
      <c r="E76">
        <v>4</v>
      </c>
      <c r="H76" s="6">
        <v>75</v>
      </c>
      <c r="I76" s="6" t="s">
        <v>118</v>
      </c>
      <c r="J76" s="6" t="str">
        <f t="shared" si="1"/>
        <v>J7s</v>
      </c>
      <c r="K76" s="6">
        <v>0.04</v>
      </c>
      <c r="L76" s="6">
        <v>50.45</v>
      </c>
      <c r="M76" s="6">
        <v>3.74</v>
      </c>
      <c r="N76" s="6">
        <v>4</v>
      </c>
      <c r="O76" s="6">
        <v>40.72</v>
      </c>
    </row>
    <row r="77" spans="1:15" x14ac:dyDescent="0.25">
      <c r="A77" s="8" t="s">
        <v>117</v>
      </c>
      <c r="B77" s="7">
        <v>0.51700000000000002</v>
      </c>
      <c r="C77" s="7">
        <v>0.34200000000000003</v>
      </c>
      <c r="D77" s="7">
        <v>0.25600000000000001</v>
      </c>
      <c r="E77">
        <v>12</v>
      </c>
      <c r="H77" s="6">
        <v>76</v>
      </c>
      <c r="I77" s="6" t="s">
        <v>109</v>
      </c>
      <c r="J77" s="6" t="str">
        <f t="shared" si="1"/>
        <v>Q4s</v>
      </c>
      <c r="K77" s="6">
        <v>0.03</v>
      </c>
      <c r="L77" s="6">
        <v>49.76</v>
      </c>
      <c r="M77" s="6">
        <v>4.18</v>
      </c>
      <c r="N77" s="6">
        <v>4</v>
      </c>
      <c r="O77" s="6">
        <v>41.02</v>
      </c>
    </row>
    <row r="78" spans="1:15" x14ac:dyDescent="0.25">
      <c r="A78" s="8" t="s">
        <v>109</v>
      </c>
      <c r="B78" s="7">
        <v>0.51700000000000002</v>
      </c>
      <c r="C78" s="7">
        <v>0.33900000000000002</v>
      </c>
      <c r="D78" s="7">
        <v>0.255</v>
      </c>
      <c r="E78">
        <v>4</v>
      </c>
      <c r="H78" s="6">
        <v>77</v>
      </c>
      <c r="I78" s="6" t="s">
        <v>104</v>
      </c>
      <c r="J78" s="6" t="str">
        <f t="shared" si="1"/>
        <v>Q7o</v>
      </c>
      <c r="K78" s="6">
        <v>0.03</v>
      </c>
      <c r="L78" s="6">
        <v>49.9</v>
      </c>
      <c r="M78" s="6">
        <v>3.72</v>
      </c>
      <c r="N78" s="6">
        <v>12</v>
      </c>
      <c r="O78" s="6">
        <v>41.93</v>
      </c>
    </row>
    <row r="79" spans="1:15" x14ac:dyDescent="0.25">
      <c r="A79" s="8" t="s">
        <v>120</v>
      </c>
      <c r="B79" s="7">
        <v>0.50800000000000001</v>
      </c>
      <c r="C79" s="7">
        <v>0.33600000000000002</v>
      </c>
      <c r="D79" s="7">
        <v>0.254</v>
      </c>
      <c r="E79">
        <v>4</v>
      </c>
      <c r="H79" s="6">
        <v>78</v>
      </c>
      <c r="I79" s="6" t="s">
        <v>130</v>
      </c>
      <c r="J79" s="6" t="str">
        <f t="shared" si="1"/>
        <v>T9o</v>
      </c>
      <c r="K79" s="6">
        <v>0.03</v>
      </c>
      <c r="L79" s="6">
        <v>49.81</v>
      </c>
      <c r="M79" s="6">
        <v>3.43</v>
      </c>
      <c r="N79" s="6">
        <v>12</v>
      </c>
      <c r="O79" s="6">
        <v>42.83</v>
      </c>
    </row>
    <row r="80" spans="1:15" x14ac:dyDescent="0.25">
      <c r="A80" s="8" t="s">
        <v>131</v>
      </c>
      <c r="B80" s="7">
        <v>0.5</v>
      </c>
      <c r="C80" s="7">
        <v>0.33600000000000002</v>
      </c>
      <c r="D80" s="7">
        <v>0.254</v>
      </c>
      <c r="E80">
        <v>12</v>
      </c>
      <c r="H80" s="6">
        <v>79</v>
      </c>
      <c r="I80" s="6" t="s">
        <v>117</v>
      </c>
      <c r="J80" s="6" t="str">
        <f t="shared" si="1"/>
        <v>J8o</v>
      </c>
      <c r="K80" s="6">
        <v>0.02</v>
      </c>
      <c r="L80" s="6">
        <v>49.71</v>
      </c>
      <c r="M80" s="6">
        <v>3.55</v>
      </c>
      <c r="N80" s="6">
        <v>12</v>
      </c>
      <c r="O80" s="6">
        <v>43.74</v>
      </c>
    </row>
    <row r="81" spans="1:15" x14ac:dyDescent="0.25">
      <c r="A81" s="8" t="s">
        <v>89</v>
      </c>
      <c r="B81" s="7">
        <v>0.54300000000000004</v>
      </c>
      <c r="C81" s="7">
        <v>0.35</v>
      </c>
      <c r="D81" s="7">
        <v>0.253</v>
      </c>
      <c r="E81">
        <v>12</v>
      </c>
      <c r="H81" s="6">
        <v>80</v>
      </c>
      <c r="I81" s="6" t="s">
        <v>95</v>
      </c>
      <c r="J81" s="6" t="str">
        <f t="shared" si="1"/>
        <v>K3o</v>
      </c>
      <c r="K81" s="6">
        <v>0.02</v>
      </c>
      <c r="L81" s="6">
        <v>49.33</v>
      </c>
      <c r="M81" s="6">
        <v>4.18</v>
      </c>
      <c r="N81" s="6">
        <v>12</v>
      </c>
      <c r="O81" s="6">
        <v>44.64</v>
      </c>
    </row>
    <row r="82" spans="1:15" x14ac:dyDescent="0.25">
      <c r="A82" s="8" t="s">
        <v>80</v>
      </c>
      <c r="B82" s="7">
        <v>0.54600000000000004</v>
      </c>
      <c r="C82" s="7">
        <v>0.35</v>
      </c>
      <c r="D82" s="7">
        <v>0.252</v>
      </c>
      <c r="E82">
        <v>12</v>
      </c>
      <c r="H82" s="6">
        <v>81</v>
      </c>
      <c r="I82" s="6" t="s">
        <v>106</v>
      </c>
      <c r="J82" s="6" t="str">
        <f t="shared" si="1"/>
        <v>Q6o</v>
      </c>
      <c r="K82" s="6">
        <v>0.02</v>
      </c>
      <c r="L82" s="6">
        <v>48.99</v>
      </c>
      <c r="M82" s="6">
        <v>4.05</v>
      </c>
      <c r="N82" s="6">
        <v>12</v>
      </c>
      <c r="O82" s="6">
        <v>45.55</v>
      </c>
    </row>
    <row r="83" spans="1:15" x14ac:dyDescent="0.25">
      <c r="A83" s="8" t="s">
        <v>134</v>
      </c>
      <c r="B83" s="7">
        <v>0.49199999999999999</v>
      </c>
      <c r="C83" s="7">
        <v>0.32800000000000001</v>
      </c>
      <c r="D83" s="7">
        <v>0.251</v>
      </c>
      <c r="E83">
        <v>4</v>
      </c>
      <c r="H83" s="6">
        <v>82</v>
      </c>
      <c r="I83" s="6" t="s">
        <v>111</v>
      </c>
      <c r="J83" s="6" t="str">
        <f t="shared" si="1"/>
        <v>Q3s</v>
      </c>
      <c r="K83" s="6">
        <v>0.02</v>
      </c>
      <c r="L83" s="6">
        <v>48.93</v>
      </c>
      <c r="M83" s="6">
        <v>4.16</v>
      </c>
      <c r="N83" s="6">
        <v>4</v>
      </c>
      <c r="O83" s="6">
        <v>45.85</v>
      </c>
    </row>
    <row r="84" spans="1:15" x14ac:dyDescent="0.25">
      <c r="A84" s="8" t="s">
        <v>144</v>
      </c>
      <c r="B84" s="7">
        <v>0.48399999999999999</v>
      </c>
      <c r="C84" s="7">
        <v>0.32900000000000001</v>
      </c>
      <c r="D84" s="7">
        <v>0.251</v>
      </c>
      <c r="E84">
        <v>12</v>
      </c>
      <c r="H84" s="6">
        <v>83</v>
      </c>
      <c r="I84" s="6" t="s">
        <v>62</v>
      </c>
      <c r="J84" s="6" t="str">
        <f t="shared" si="1"/>
        <v>98s</v>
      </c>
      <c r="K84" s="6">
        <v>0.01</v>
      </c>
      <c r="L84" s="6">
        <v>48.85</v>
      </c>
      <c r="M84" s="6">
        <v>3.88</v>
      </c>
      <c r="N84" s="6">
        <v>4</v>
      </c>
      <c r="O84" s="6">
        <v>46.15</v>
      </c>
    </row>
    <row r="85" spans="1:15" x14ac:dyDescent="0.25">
      <c r="A85" s="8" t="s">
        <v>169</v>
      </c>
      <c r="B85" s="7">
        <v>0.45700000000000002</v>
      </c>
      <c r="C85" s="7">
        <v>0.32</v>
      </c>
      <c r="D85" s="7">
        <v>0.251</v>
      </c>
      <c r="E85">
        <v>4</v>
      </c>
      <c r="H85" s="6">
        <v>84</v>
      </c>
      <c r="I85" s="6" t="s">
        <v>132</v>
      </c>
      <c r="J85" s="6" t="str">
        <f t="shared" si="1"/>
        <v>T7s</v>
      </c>
      <c r="K85" s="6">
        <v>0.01</v>
      </c>
      <c r="L85" s="6">
        <v>48.65</v>
      </c>
      <c r="M85" s="6">
        <v>3.97</v>
      </c>
      <c r="N85" s="6">
        <v>4</v>
      </c>
      <c r="O85" s="6">
        <v>46.45</v>
      </c>
    </row>
    <row r="86" spans="1:15" x14ac:dyDescent="0.25">
      <c r="A86" s="8" t="s">
        <v>159</v>
      </c>
      <c r="B86" s="7">
        <v>0.46500000000000002</v>
      </c>
      <c r="C86" s="7">
        <v>0.32</v>
      </c>
      <c r="D86" s="7">
        <v>0.25</v>
      </c>
      <c r="E86">
        <v>4</v>
      </c>
      <c r="H86" s="6">
        <v>85</v>
      </c>
      <c r="I86" s="6" t="s">
        <v>120</v>
      </c>
      <c r="J86" s="6" t="str">
        <f t="shared" si="1"/>
        <v>J6s</v>
      </c>
      <c r="K86" s="6">
        <v>0.01</v>
      </c>
      <c r="L86" s="6">
        <v>48.57</v>
      </c>
      <c r="M86" s="6">
        <v>4.0599999999999996</v>
      </c>
      <c r="N86" s="6">
        <v>4</v>
      </c>
      <c r="O86" s="6">
        <v>46.75</v>
      </c>
    </row>
    <row r="87" spans="1:15" x14ac:dyDescent="0.25">
      <c r="A87" s="8" t="s">
        <v>147</v>
      </c>
      <c r="B87" s="7">
        <v>0.47699999999999998</v>
      </c>
      <c r="C87" s="7">
        <v>0.32300000000000001</v>
      </c>
      <c r="D87" s="7">
        <v>0.249</v>
      </c>
      <c r="E87">
        <v>4</v>
      </c>
      <c r="H87" s="6">
        <v>86</v>
      </c>
      <c r="I87" s="6" t="s">
        <v>97</v>
      </c>
      <c r="J87" s="6" t="str">
        <f t="shared" si="1"/>
        <v>K2o</v>
      </c>
      <c r="K87" s="6">
        <v>0.01</v>
      </c>
      <c r="L87" s="6">
        <v>48.42</v>
      </c>
      <c r="M87" s="6">
        <v>4.17</v>
      </c>
      <c r="N87" s="6">
        <v>12</v>
      </c>
      <c r="O87" s="6">
        <v>47.66</v>
      </c>
    </row>
    <row r="88" spans="1:15" x14ac:dyDescent="0.25">
      <c r="A88" s="8" t="s">
        <v>111</v>
      </c>
      <c r="B88" s="7">
        <v>0.50700000000000001</v>
      </c>
      <c r="C88" s="7">
        <v>0.33</v>
      </c>
      <c r="D88" s="7">
        <v>0.247</v>
      </c>
      <c r="E88">
        <v>4</v>
      </c>
      <c r="H88" s="6">
        <v>87</v>
      </c>
      <c r="I88" s="6">
        <v>22</v>
      </c>
      <c r="J88" s="6" t="str">
        <f t="shared" si="1"/>
        <v>22</v>
      </c>
      <c r="K88" s="6">
        <v>0</v>
      </c>
      <c r="L88" s="6">
        <v>49.38</v>
      </c>
      <c r="M88" s="6">
        <v>1.89</v>
      </c>
      <c r="N88" s="6">
        <v>6</v>
      </c>
      <c r="O88" s="6">
        <v>48.11</v>
      </c>
    </row>
    <row r="89" spans="1:15" x14ac:dyDescent="0.25">
      <c r="A89" s="8" t="s">
        <v>122</v>
      </c>
      <c r="B89" s="7">
        <v>0.5</v>
      </c>
      <c r="C89" s="7">
        <v>0.32800000000000001</v>
      </c>
      <c r="D89" s="7">
        <v>0.247</v>
      </c>
      <c r="E89">
        <v>4</v>
      </c>
      <c r="H89" s="6">
        <v>88</v>
      </c>
      <c r="I89" s="6" t="s">
        <v>113</v>
      </c>
      <c r="J89" s="6" t="str">
        <f t="shared" si="1"/>
        <v>Q2s</v>
      </c>
      <c r="K89" s="6">
        <v>0</v>
      </c>
      <c r="L89" s="6">
        <v>48.1</v>
      </c>
      <c r="M89" s="6">
        <v>4.13</v>
      </c>
      <c r="N89" s="6">
        <v>4</v>
      </c>
      <c r="O89" s="6">
        <v>48.41</v>
      </c>
    </row>
    <row r="90" spans="1:15" x14ac:dyDescent="0.25">
      <c r="A90" s="8" t="s">
        <v>91</v>
      </c>
      <c r="B90" s="7">
        <v>0.53300000000000003</v>
      </c>
      <c r="C90" s="7">
        <v>0.34</v>
      </c>
      <c r="D90" s="7">
        <v>0.245</v>
      </c>
      <c r="E90">
        <v>12</v>
      </c>
      <c r="H90" s="6">
        <v>89</v>
      </c>
      <c r="I90" s="6" t="s">
        <v>108</v>
      </c>
      <c r="J90" s="6" t="str">
        <f t="shared" si="1"/>
        <v>Q5o</v>
      </c>
      <c r="K90" s="6">
        <v>0</v>
      </c>
      <c r="L90" s="6">
        <v>47.95</v>
      </c>
      <c r="M90" s="6">
        <v>4.32</v>
      </c>
      <c r="N90" s="6">
        <v>12</v>
      </c>
      <c r="O90" s="6">
        <v>49.32</v>
      </c>
    </row>
    <row r="91" spans="1:15" x14ac:dyDescent="0.25">
      <c r="A91" s="8" t="s">
        <v>104</v>
      </c>
      <c r="B91" s="7">
        <v>0.51900000000000002</v>
      </c>
      <c r="C91" s="7">
        <v>0.33200000000000002</v>
      </c>
      <c r="D91" s="7">
        <v>0.24</v>
      </c>
      <c r="E91">
        <v>12</v>
      </c>
      <c r="H91" s="6">
        <v>90</v>
      </c>
      <c r="I91" s="6" t="s">
        <v>122</v>
      </c>
      <c r="J91" s="6" t="str">
        <f t="shared" si="1"/>
        <v>J5s</v>
      </c>
      <c r="K91" s="6">
        <v>0</v>
      </c>
      <c r="L91" s="6">
        <v>47.82</v>
      </c>
      <c r="M91" s="6">
        <v>4.33</v>
      </c>
      <c r="N91" s="6">
        <v>4</v>
      </c>
      <c r="O91" s="6">
        <v>49.62</v>
      </c>
    </row>
    <row r="92" spans="1:15" x14ac:dyDescent="0.25">
      <c r="A92" s="8" t="s">
        <v>113</v>
      </c>
      <c r="B92" s="7">
        <v>0.499</v>
      </c>
      <c r="C92" s="7">
        <v>0.32200000000000001</v>
      </c>
      <c r="D92" s="7">
        <v>0.24</v>
      </c>
      <c r="E92">
        <v>4</v>
      </c>
      <c r="H92" s="6">
        <v>91</v>
      </c>
      <c r="I92" s="6" t="s">
        <v>131</v>
      </c>
      <c r="J92" s="6" t="str">
        <f t="shared" si="1"/>
        <v>T8o</v>
      </c>
      <c r="K92" s="6">
        <v>0</v>
      </c>
      <c r="L92" s="6">
        <v>47.81</v>
      </c>
      <c r="M92" s="6">
        <v>3.8</v>
      </c>
      <c r="N92" s="6">
        <v>12</v>
      </c>
      <c r="O92" s="6">
        <v>50.52</v>
      </c>
    </row>
    <row r="93" spans="1:15" x14ac:dyDescent="0.25">
      <c r="A93" s="8" t="s">
        <v>124</v>
      </c>
      <c r="B93" s="7">
        <v>0.49</v>
      </c>
      <c r="C93" s="7">
        <v>0.318</v>
      </c>
      <c r="D93" s="7">
        <v>0.24</v>
      </c>
      <c r="E93">
        <v>4</v>
      </c>
      <c r="H93" s="6">
        <v>92</v>
      </c>
      <c r="I93" s="6" t="s">
        <v>119</v>
      </c>
      <c r="J93" s="6" t="str">
        <f t="shared" si="1"/>
        <v>J7o</v>
      </c>
      <c r="K93" s="6">
        <v>0</v>
      </c>
      <c r="L93" s="6">
        <v>47.72</v>
      </c>
      <c r="M93" s="6">
        <v>3.91</v>
      </c>
      <c r="N93" s="6">
        <v>12</v>
      </c>
      <c r="O93" s="6">
        <v>51.43</v>
      </c>
    </row>
    <row r="94" spans="1:15" x14ac:dyDescent="0.25">
      <c r="A94" s="8">
        <v>33</v>
      </c>
      <c r="B94" s="7">
        <v>0.53700000000000003</v>
      </c>
      <c r="C94" s="7">
        <v>0.33500000000000002</v>
      </c>
      <c r="D94" s="7">
        <v>0.23899999999999999</v>
      </c>
      <c r="E94">
        <v>6</v>
      </c>
      <c r="H94" s="6">
        <v>93</v>
      </c>
      <c r="I94" s="6" t="s">
        <v>110</v>
      </c>
      <c r="J94" s="6" t="str">
        <f t="shared" si="1"/>
        <v>Q4o</v>
      </c>
      <c r="K94" s="6">
        <v>-0.01</v>
      </c>
      <c r="L94" s="6">
        <v>46.92</v>
      </c>
      <c r="M94" s="6">
        <v>4.4000000000000004</v>
      </c>
      <c r="N94" s="6">
        <v>12</v>
      </c>
      <c r="O94" s="6">
        <v>52.33</v>
      </c>
    </row>
    <row r="95" spans="1:15" x14ac:dyDescent="0.25">
      <c r="A95" s="8" t="s">
        <v>179</v>
      </c>
      <c r="B95" s="7">
        <v>0.432</v>
      </c>
      <c r="C95" s="7">
        <v>0.30199999999999999</v>
      </c>
      <c r="D95" s="7">
        <v>0.23699999999999999</v>
      </c>
      <c r="E95">
        <v>4</v>
      </c>
      <c r="H95" s="6">
        <v>94</v>
      </c>
      <c r="I95" s="6" t="s">
        <v>145</v>
      </c>
      <c r="J95" s="6" t="str">
        <f t="shared" si="1"/>
        <v>97s</v>
      </c>
      <c r="K95" s="6">
        <v>-0.01</v>
      </c>
      <c r="L95" s="6">
        <v>46.99</v>
      </c>
      <c r="M95" s="6">
        <v>4.25</v>
      </c>
      <c r="N95" s="6">
        <v>4</v>
      </c>
      <c r="O95" s="6">
        <v>52.63</v>
      </c>
    </row>
    <row r="96" spans="1:15" x14ac:dyDescent="0.25">
      <c r="A96" s="8" t="s">
        <v>119</v>
      </c>
      <c r="B96" s="7">
        <v>0.499</v>
      </c>
      <c r="C96" s="7">
        <v>0.32100000000000001</v>
      </c>
      <c r="D96" s="7">
        <v>0.23499999999999999</v>
      </c>
      <c r="E96">
        <v>12</v>
      </c>
      <c r="H96" s="6">
        <v>95</v>
      </c>
      <c r="I96" s="6" t="s">
        <v>124</v>
      </c>
      <c r="J96" s="6" t="str">
        <f t="shared" si="1"/>
        <v>J4s</v>
      </c>
      <c r="K96" s="6">
        <v>-0.01</v>
      </c>
      <c r="L96" s="6">
        <v>46.86</v>
      </c>
      <c r="M96" s="6">
        <v>4.4000000000000004</v>
      </c>
      <c r="N96" s="6">
        <v>4</v>
      </c>
      <c r="O96" s="6">
        <v>52.94</v>
      </c>
    </row>
    <row r="97" spans="1:15" x14ac:dyDescent="0.25">
      <c r="A97" s="8" t="s">
        <v>93</v>
      </c>
      <c r="B97" s="7">
        <v>0.52100000000000002</v>
      </c>
      <c r="C97" s="7">
        <v>0.32800000000000001</v>
      </c>
      <c r="D97" s="7">
        <v>0.23400000000000001</v>
      </c>
      <c r="E97">
        <v>12</v>
      </c>
      <c r="H97" s="6">
        <v>96</v>
      </c>
      <c r="I97" s="6" t="s">
        <v>134</v>
      </c>
      <c r="J97" s="6" t="str">
        <f t="shared" si="1"/>
        <v>T6s</v>
      </c>
      <c r="K97" s="6">
        <v>-0.02</v>
      </c>
      <c r="L97" s="6">
        <v>46.8</v>
      </c>
      <c r="M97" s="6">
        <v>4.28</v>
      </c>
      <c r="N97" s="6">
        <v>4</v>
      </c>
      <c r="O97" s="6">
        <v>53.24</v>
      </c>
    </row>
    <row r="98" spans="1:15" x14ac:dyDescent="0.25">
      <c r="A98" s="8" t="s">
        <v>133</v>
      </c>
      <c r="B98" s="7">
        <v>0.48199999999999998</v>
      </c>
      <c r="C98" s="7">
        <v>0.314</v>
      </c>
      <c r="D98" s="7">
        <v>0.23400000000000001</v>
      </c>
      <c r="E98">
        <v>12</v>
      </c>
      <c r="H98" s="6">
        <v>97</v>
      </c>
      <c r="I98" s="6" t="s">
        <v>126</v>
      </c>
      <c r="J98" s="6" t="str">
        <f t="shared" si="1"/>
        <v>J3s</v>
      </c>
      <c r="K98" s="6">
        <v>-0.03</v>
      </c>
      <c r="L98" s="6">
        <v>46.04</v>
      </c>
      <c r="M98" s="6">
        <v>4.37</v>
      </c>
      <c r="N98" s="6">
        <v>4</v>
      </c>
      <c r="O98" s="6">
        <v>53.54</v>
      </c>
    </row>
    <row r="99" spans="1:15" x14ac:dyDescent="0.25">
      <c r="A99" s="8" t="s">
        <v>171</v>
      </c>
      <c r="B99" s="7">
        <v>0.438</v>
      </c>
      <c r="C99" s="7">
        <v>0.30099999999999999</v>
      </c>
      <c r="D99" s="7">
        <v>0.23400000000000001</v>
      </c>
      <c r="E99">
        <v>4</v>
      </c>
      <c r="H99" s="6">
        <v>98</v>
      </c>
      <c r="I99" s="6" t="s">
        <v>112</v>
      </c>
      <c r="J99" s="6" t="str">
        <f t="shared" si="1"/>
        <v>Q3o</v>
      </c>
      <c r="K99" s="6">
        <v>-0.03</v>
      </c>
      <c r="L99" s="6">
        <v>46.02</v>
      </c>
      <c r="M99" s="6">
        <v>4.38</v>
      </c>
      <c r="N99" s="6">
        <v>12</v>
      </c>
      <c r="O99" s="6">
        <v>54.44</v>
      </c>
    </row>
    <row r="100" spans="1:15" x14ac:dyDescent="0.25">
      <c r="A100" s="8" t="s">
        <v>136</v>
      </c>
      <c r="B100" s="7">
        <v>0.47199999999999998</v>
      </c>
      <c r="C100" s="7">
        <v>0.308</v>
      </c>
      <c r="D100" s="7">
        <v>0.23300000000000001</v>
      </c>
      <c r="E100">
        <v>4</v>
      </c>
      <c r="H100" s="6">
        <v>99</v>
      </c>
      <c r="I100" s="6" t="s">
        <v>144</v>
      </c>
      <c r="J100" s="6" t="str">
        <f t="shared" si="1"/>
        <v>98o</v>
      </c>
      <c r="K100" s="6">
        <v>-0.03</v>
      </c>
      <c r="L100" s="6">
        <v>46.06</v>
      </c>
      <c r="M100" s="6">
        <v>4.05</v>
      </c>
      <c r="N100" s="6">
        <v>12</v>
      </c>
      <c r="O100" s="6">
        <v>55.35</v>
      </c>
    </row>
    <row r="101" spans="1:15" x14ac:dyDescent="0.25">
      <c r="A101" s="8" t="s">
        <v>106</v>
      </c>
      <c r="B101" s="7">
        <v>0.51100000000000001</v>
      </c>
      <c r="C101" s="7">
        <v>0.32300000000000001</v>
      </c>
      <c r="D101" s="7">
        <v>0.23200000000000001</v>
      </c>
      <c r="E101">
        <v>12</v>
      </c>
      <c r="H101" s="6">
        <v>100</v>
      </c>
      <c r="I101" s="6" t="s">
        <v>157</v>
      </c>
      <c r="J101" s="6" t="str">
        <f t="shared" si="1"/>
        <v>87s</v>
      </c>
      <c r="K101" s="6">
        <v>-0.04</v>
      </c>
      <c r="L101" s="6">
        <v>45.68</v>
      </c>
      <c r="M101" s="6">
        <v>4.5</v>
      </c>
      <c r="N101" s="6">
        <v>4</v>
      </c>
      <c r="O101" s="6">
        <v>55.65</v>
      </c>
    </row>
    <row r="102" spans="1:15" x14ac:dyDescent="0.25">
      <c r="A102" s="8" t="s">
        <v>126</v>
      </c>
      <c r="B102" s="7">
        <v>0.47899999999999998</v>
      </c>
      <c r="C102" s="7">
        <v>0.309</v>
      </c>
      <c r="D102" s="7">
        <v>0.23200000000000001</v>
      </c>
      <c r="E102">
        <v>4</v>
      </c>
      <c r="H102" s="6">
        <v>101</v>
      </c>
      <c r="I102" s="6" t="s">
        <v>133</v>
      </c>
      <c r="J102" s="6" t="str">
        <f t="shared" si="1"/>
        <v>T7o</v>
      </c>
      <c r="K102" s="6">
        <v>-0.04</v>
      </c>
      <c r="L102" s="6">
        <v>45.82</v>
      </c>
      <c r="M102" s="6">
        <v>4.1500000000000004</v>
      </c>
      <c r="N102" s="6">
        <v>12</v>
      </c>
      <c r="O102" s="6">
        <v>56.56</v>
      </c>
    </row>
    <row r="103" spans="1:15" x14ac:dyDescent="0.25">
      <c r="A103" s="8" t="s">
        <v>149</v>
      </c>
      <c r="B103" s="7">
        <v>0.45900000000000002</v>
      </c>
      <c r="C103" s="7">
        <v>0.30399999999999999</v>
      </c>
      <c r="D103" s="7">
        <v>0.23200000000000001</v>
      </c>
      <c r="E103">
        <v>4</v>
      </c>
      <c r="H103" s="6">
        <v>102</v>
      </c>
      <c r="I103" s="6" t="s">
        <v>121</v>
      </c>
      <c r="J103" s="6" t="str">
        <f t="shared" si="1"/>
        <v>J6o</v>
      </c>
      <c r="K103" s="6">
        <v>-0.04</v>
      </c>
      <c r="L103" s="6">
        <v>45.71</v>
      </c>
      <c r="M103" s="6">
        <v>4.26</v>
      </c>
      <c r="N103" s="6">
        <v>12</v>
      </c>
      <c r="O103" s="6">
        <v>57.46</v>
      </c>
    </row>
    <row r="104" spans="1:15" x14ac:dyDescent="0.25">
      <c r="A104" s="8" t="s">
        <v>158</v>
      </c>
      <c r="B104" s="7">
        <v>0.45500000000000002</v>
      </c>
      <c r="C104" s="7">
        <v>0.30599999999999999</v>
      </c>
      <c r="D104" s="7">
        <v>0.23200000000000001</v>
      </c>
      <c r="E104">
        <v>12</v>
      </c>
      <c r="H104" s="6">
        <v>103</v>
      </c>
      <c r="I104" s="6" t="s">
        <v>147</v>
      </c>
      <c r="J104" s="6" t="str">
        <f t="shared" si="1"/>
        <v>96s</v>
      </c>
      <c r="K104" s="6">
        <v>-0.05</v>
      </c>
      <c r="L104" s="6">
        <v>45.15</v>
      </c>
      <c r="M104" s="6">
        <v>4.55</v>
      </c>
      <c r="N104" s="6">
        <v>4</v>
      </c>
      <c r="O104" s="6">
        <v>57.76</v>
      </c>
    </row>
    <row r="105" spans="1:15" x14ac:dyDescent="0.25">
      <c r="A105" s="8" t="s">
        <v>161</v>
      </c>
      <c r="B105" s="7">
        <v>0.44800000000000001</v>
      </c>
      <c r="C105" s="7">
        <v>0.30199999999999999</v>
      </c>
      <c r="D105" s="7">
        <v>0.23200000000000001</v>
      </c>
      <c r="E105">
        <v>4</v>
      </c>
      <c r="H105" s="6">
        <v>104</v>
      </c>
      <c r="I105" s="6" t="s">
        <v>128</v>
      </c>
      <c r="J105" s="6" t="str">
        <f t="shared" si="1"/>
        <v>J2s</v>
      </c>
      <c r="K105" s="6">
        <v>-0.05</v>
      </c>
      <c r="L105" s="6">
        <v>45.2</v>
      </c>
      <c r="M105" s="6">
        <v>4.3499999999999996</v>
      </c>
      <c r="N105" s="6">
        <v>4</v>
      </c>
      <c r="O105" s="6">
        <v>58.06</v>
      </c>
    </row>
    <row r="106" spans="1:15" x14ac:dyDescent="0.25">
      <c r="A106" s="8" t="s">
        <v>146</v>
      </c>
      <c r="B106" s="7">
        <v>0.46700000000000003</v>
      </c>
      <c r="C106" s="7">
        <v>0.309</v>
      </c>
      <c r="D106" s="7">
        <v>0.23100000000000001</v>
      </c>
      <c r="E106">
        <v>12</v>
      </c>
      <c r="H106" s="6">
        <v>105</v>
      </c>
      <c r="I106" s="6" t="s">
        <v>114</v>
      </c>
      <c r="J106" s="6" t="str">
        <f t="shared" si="1"/>
        <v>Q2o</v>
      </c>
      <c r="K106" s="6">
        <v>-0.05</v>
      </c>
      <c r="L106" s="6">
        <v>45.1</v>
      </c>
      <c r="M106" s="6">
        <v>4.37</v>
      </c>
      <c r="N106" s="6">
        <v>12</v>
      </c>
      <c r="O106" s="6">
        <v>58.97</v>
      </c>
    </row>
    <row r="107" spans="1:15" x14ac:dyDescent="0.25">
      <c r="A107" s="8" t="s">
        <v>95</v>
      </c>
      <c r="B107" s="7">
        <v>0.51200000000000001</v>
      </c>
      <c r="C107" s="7">
        <v>0.31900000000000001</v>
      </c>
      <c r="D107" s="7">
        <v>0.22700000000000001</v>
      </c>
      <c r="E107">
        <v>12</v>
      </c>
      <c r="H107" s="6">
        <v>106</v>
      </c>
      <c r="I107" s="6" t="s">
        <v>136</v>
      </c>
      <c r="J107" s="6" t="str">
        <f t="shared" si="1"/>
        <v>T5s</v>
      </c>
      <c r="K107" s="6">
        <v>-0.05</v>
      </c>
      <c r="L107" s="6">
        <v>44.93</v>
      </c>
      <c r="M107" s="6">
        <v>4.55</v>
      </c>
      <c r="N107" s="6">
        <v>4</v>
      </c>
      <c r="O107" s="6">
        <v>59.27</v>
      </c>
    </row>
    <row r="108" spans="1:15" x14ac:dyDescent="0.25">
      <c r="A108" s="8" t="s">
        <v>138</v>
      </c>
      <c r="B108" s="7">
        <v>0.46400000000000002</v>
      </c>
      <c r="C108" s="7">
        <v>0.30099999999999999</v>
      </c>
      <c r="D108" s="7">
        <v>0.22700000000000001</v>
      </c>
      <c r="E108">
        <v>4</v>
      </c>
      <c r="H108" s="6">
        <v>107</v>
      </c>
      <c r="I108" s="6" t="s">
        <v>123</v>
      </c>
      <c r="J108" s="6" t="str">
        <f t="shared" si="1"/>
        <v>J5o</v>
      </c>
      <c r="K108" s="6">
        <v>-0.05</v>
      </c>
      <c r="L108" s="6">
        <v>44.9</v>
      </c>
      <c r="M108" s="6">
        <v>4.55</v>
      </c>
      <c r="N108" s="6">
        <v>12</v>
      </c>
      <c r="O108" s="6">
        <v>60.18</v>
      </c>
    </row>
    <row r="109" spans="1:15" x14ac:dyDescent="0.25">
      <c r="A109" s="8" t="s">
        <v>128</v>
      </c>
      <c r="B109" s="7">
        <v>0.47099999999999997</v>
      </c>
      <c r="C109" s="7">
        <v>0.30099999999999999</v>
      </c>
      <c r="D109" s="7">
        <v>0.22600000000000001</v>
      </c>
      <c r="E109">
        <v>4</v>
      </c>
      <c r="H109" s="6">
        <v>108</v>
      </c>
      <c r="I109" s="6" t="s">
        <v>138</v>
      </c>
      <c r="J109" s="6" t="str">
        <f t="shared" si="1"/>
        <v>T4s</v>
      </c>
      <c r="K109" s="6">
        <v>-0.06</v>
      </c>
      <c r="L109" s="6">
        <v>44.2</v>
      </c>
      <c r="M109" s="6">
        <v>4.6500000000000004</v>
      </c>
      <c r="N109" s="6">
        <v>4</v>
      </c>
      <c r="O109" s="6">
        <v>60.48</v>
      </c>
    </row>
    <row r="110" spans="1:15" x14ac:dyDescent="0.25">
      <c r="A110" s="8" t="s">
        <v>187</v>
      </c>
      <c r="B110" s="7">
        <v>0.41099999999999998</v>
      </c>
      <c r="C110" s="7">
        <v>0.28799999999999998</v>
      </c>
      <c r="D110" s="7">
        <v>0.22600000000000001</v>
      </c>
      <c r="E110">
        <v>4</v>
      </c>
      <c r="H110" s="6">
        <v>109</v>
      </c>
      <c r="I110" s="6" t="s">
        <v>146</v>
      </c>
      <c r="J110" s="6" t="str">
        <f t="shared" si="1"/>
        <v>97o</v>
      </c>
      <c r="K110" s="6">
        <v>-7.0000000000000007E-2</v>
      </c>
      <c r="L110" s="6">
        <v>44.07</v>
      </c>
      <c r="M110" s="6">
        <v>4.45</v>
      </c>
      <c r="N110" s="6">
        <v>12</v>
      </c>
      <c r="O110" s="6">
        <v>61.38</v>
      </c>
    </row>
    <row r="111" spans="1:15" x14ac:dyDescent="0.25">
      <c r="A111" s="8" t="s">
        <v>108</v>
      </c>
      <c r="B111" s="7">
        <v>0.502</v>
      </c>
      <c r="C111" s="7">
        <v>0.313</v>
      </c>
      <c r="D111" s="7">
        <v>0.223</v>
      </c>
      <c r="E111">
        <v>12</v>
      </c>
      <c r="H111" s="6">
        <v>110</v>
      </c>
      <c r="I111" s="6" t="s">
        <v>159</v>
      </c>
      <c r="J111" s="6" t="str">
        <f t="shared" si="1"/>
        <v>86s</v>
      </c>
      <c r="K111" s="6">
        <v>-7.0000000000000007E-2</v>
      </c>
      <c r="L111" s="6">
        <v>43.81</v>
      </c>
      <c r="M111" s="6">
        <v>4.84</v>
      </c>
      <c r="N111" s="6">
        <v>4</v>
      </c>
      <c r="O111" s="6">
        <v>61.68</v>
      </c>
    </row>
    <row r="112" spans="1:15" x14ac:dyDescent="0.25">
      <c r="A112" s="8" t="s">
        <v>181</v>
      </c>
      <c r="B112" s="7">
        <v>0.41399999999999998</v>
      </c>
      <c r="C112" s="7">
        <v>0.28499999999999998</v>
      </c>
      <c r="D112" s="7">
        <v>0.221</v>
      </c>
      <c r="E112">
        <v>4</v>
      </c>
      <c r="H112" s="6">
        <v>111</v>
      </c>
      <c r="I112" s="6" t="s">
        <v>125</v>
      </c>
      <c r="J112" s="6" t="str">
        <f t="shared" si="1"/>
        <v>J4o</v>
      </c>
      <c r="K112" s="6">
        <v>-7.0000000000000007E-2</v>
      </c>
      <c r="L112" s="6">
        <v>43.86</v>
      </c>
      <c r="M112" s="6">
        <v>4.63</v>
      </c>
      <c r="N112" s="6">
        <v>12</v>
      </c>
      <c r="O112" s="6">
        <v>62.59</v>
      </c>
    </row>
    <row r="113" spans="1:15" x14ac:dyDescent="0.25">
      <c r="A113" s="8" t="s">
        <v>140</v>
      </c>
      <c r="B113" s="7">
        <v>0.45500000000000002</v>
      </c>
      <c r="C113" s="7">
        <v>0.29299999999999998</v>
      </c>
      <c r="D113" s="7">
        <v>0.22</v>
      </c>
      <c r="E113">
        <v>4</v>
      </c>
      <c r="H113" s="6">
        <v>112</v>
      </c>
      <c r="I113" s="6" t="s">
        <v>135</v>
      </c>
      <c r="J113" s="6" t="str">
        <f t="shared" si="1"/>
        <v>T6o</v>
      </c>
      <c r="K113" s="6">
        <v>-7.0000000000000007E-2</v>
      </c>
      <c r="L113" s="6">
        <v>43.84</v>
      </c>
      <c r="M113" s="6">
        <v>4.4800000000000004</v>
      </c>
      <c r="N113" s="6">
        <v>12</v>
      </c>
      <c r="O113" s="6">
        <v>63.49</v>
      </c>
    </row>
    <row r="114" spans="1:15" x14ac:dyDescent="0.25">
      <c r="A114" s="8">
        <v>22</v>
      </c>
      <c r="B114" s="7">
        <v>0.503</v>
      </c>
      <c r="C114" s="7">
        <v>0.307</v>
      </c>
      <c r="D114" s="7">
        <v>0.22</v>
      </c>
      <c r="E114">
        <v>6</v>
      </c>
      <c r="H114" s="6">
        <v>113</v>
      </c>
      <c r="I114" s="6" t="s">
        <v>149</v>
      </c>
      <c r="J114" s="6" t="str">
        <f t="shared" si="1"/>
        <v>95s</v>
      </c>
      <c r="K114" s="6">
        <v>-0.08</v>
      </c>
      <c r="L114" s="6">
        <v>43.31</v>
      </c>
      <c r="M114" s="6">
        <v>4.8099999999999996</v>
      </c>
      <c r="N114" s="6">
        <v>4</v>
      </c>
      <c r="O114" s="6">
        <v>63.8</v>
      </c>
    </row>
    <row r="115" spans="1:15" x14ac:dyDescent="0.25">
      <c r="A115" s="8" t="s">
        <v>97</v>
      </c>
      <c r="B115" s="7">
        <v>0.502</v>
      </c>
      <c r="C115" s="7">
        <v>0.309</v>
      </c>
      <c r="D115" s="7">
        <v>0.218</v>
      </c>
      <c r="E115">
        <v>12</v>
      </c>
      <c r="H115" s="6">
        <v>114</v>
      </c>
      <c r="I115" s="6" t="s">
        <v>140</v>
      </c>
      <c r="J115" s="6" t="str">
        <f t="shared" si="1"/>
        <v>T3s</v>
      </c>
      <c r="K115" s="6">
        <v>-0.08</v>
      </c>
      <c r="L115" s="6">
        <v>43.37</v>
      </c>
      <c r="M115" s="6">
        <v>4.62</v>
      </c>
      <c r="N115" s="6">
        <v>4</v>
      </c>
      <c r="O115" s="6">
        <v>64.099999999999994</v>
      </c>
    </row>
    <row r="116" spans="1:15" x14ac:dyDescent="0.25">
      <c r="A116" s="8" t="s">
        <v>173</v>
      </c>
      <c r="B116" s="7">
        <v>0.41799999999999998</v>
      </c>
      <c r="C116" s="7">
        <v>0.28199999999999997</v>
      </c>
      <c r="D116" s="7">
        <v>0.217</v>
      </c>
      <c r="E116">
        <v>4</v>
      </c>
      <c r="H116" s="6">
        <v>115</v>
      </c>
      <c r="I116" s="6" t="s">
        <v>169</v>
      </c>
      <c r="J116" s="6" t="str">
        <f t="shared" si="1"/>
        <v>76s</v>
      </c>
      <c r="K116" s="6">
        <v>-0.09</v>
      </c>
      <c r="L116" s="6">
        <v>42.82</v>
      </c>
      <c r="M116" s="6">
        <v>5.08</v>
      </c>
      <c r="N116" s="6">
        <v>4</v>
      </c>
      <c r="O116" s="6">
        <v>64.400000000000006</v>
      </c>
    </row>
    <row r="117" spans="1:15" x14ac:dyDescent="0.25">
      <c r="A117" s="8" t="s">
        <v>170</v>
      </c>
      <c r="B117" s="7">
        <v>0.42699999999999999</v>
      </c>
      <c r="C117" s="7">
        <v>0.28499999999999998</v>
      </c>
      <c r="D117" s="7">
        <v>0.215</v>
      </c>
      <c r="E117">
        <v>12</v>
      </c>
      <c r="H117" s="6">
        <v>116</v>
      </c>
      <c r="I117" s="6" t="s">
        <v>127</v>
      </c>
      <c r="J117" s="6" t="str">
        <f t="shared" si="1"/>
        <v>J3o</v>
      </c>
      <c r="K117" s="6">
        <v>-0.09</v>
      </c>
      <c r="L117" s="6">
        <v>42.96</v>
      </c>
      <c r="M117" s="6">
        <v>4.6100000000000003</v>
      </c>
      <c r="N117" s="6">
        <v>12</v>
      </c>
      <c r="O117" s="6">
        <v>65.3</v>
      </c>
    </row>
    <row r="118" spans="1:15" x14ac:dyDescent="0.25">
      <c r="A118" s="8" t="s">
        <v>110</v>
      </c>
      <c r="B118" s="7">
        <v>0.49</v>
      </c>
      <c r="C118" s="7">
        <v>0.30199999999999999</v>
      </c>
      <c r="D118" s="7">
        <v>0.214</v>
      </c>
      <c r="E118">
        <v>12</v>
      </c>
      <c r="H118" s="6">
        <v>117</v>
      </c>
      <c r="I118" s="6" t="s">
        <v>158</v>
      </c>
      <c r="J118" s="6" t="str">
        <f t="shared" si="1"/>
        <v>87o</v>
      </c>
      <c r="K118" s="6">
        <v>-0.09</v>
      </c>
      <c r="L118" s="6">
        <v>42.69</v>
      </c>
      <c r="M118" s="6">
        <v>4.71</v>
      </c>
      <c r="N118" s="6">
        <v>12</v>
      </c>
      <c r="O118" s="6">
        <v>66.209999999999994</v>
      </c>
    </row>
    <row r="119" spans="1:15" x14ac:dyDescent="0.25">
      <c r="A119" s="8" t="s">
        <v>121</v>
      </c>
      <c r="B119" s="7">
        <v>0.47899999999999998</v>
      </c>
      <c r="C119" s="7">
        <v>0.29799999999999999</v>
      </c>
      <c r="D119" s="7">
        <v>0.214</v>
      </c>
      <c r="E119">
        <v>12</v>
      </c>
      <c r="H119" s="6">
        <v>118</v>
      </c>
      <c r="I119" s="6" t="s">
        <v>142</v>
      </c>
      <c r="J119" s="6" t="str">
        <f t="shared" si="1"/>
        <v>T2s</v>
      </c>
      <c r="K119" s="6">
        <v>-0.1</v>
      </c>
      <c r="L119" s="6">
        <v>42.54</v>
      </c>
      <c r="M119" s="6">
        <v>4.59</v>
      </c>
      <c r="N119" s="6">
        <v>4</v>
      </c>
      <c r="O119" s="6">
        <v>66.510000000000005</v>
      </c>
    </row>
    <row r="120" spans="1:15" x14ac:dyDescent="0.25">
      <c r="A120" s="8" t="s">
        <v>142</v>
      </c>
      <c r="B120" s="7">
        <v>0.44700000000000001</v>
      </c>
      <c r="C120" s="7">
        <v>0.28499999999999998</v>
      </c>
      <c r="D120" s="7">
        <v>0.214</v>
      </c>
      <c r="E120">
        <v>4</v>
      </c>
      <c r="H120" s="6">
        <v>119</v>
      </c>
      <c r="I120" s="6" t="s">
        <v>161</v>
      </c>
      <c r="J120" s="6" t="str">
        <f t="shared" si="1"/>
        <v>85s</v>
      </c>
      <c r="K120" s="6">
        <v>-0.1</v>
      </c>
      <c r="L120" s="6">
        <v>41.99</v>
      </c>
      <c r="M120" s="6">
        <v>5.0999999999999996</v>
      </c>
      <c r="N120" s="6">
        <v>4</v>
      </c>
      <c r="O120" s="6">
        <v>66.81</v>
      </c>
    </row>
    <row r="121" spans="1:15" x14ac:dyDescent="0.25">
      <c r="A121" s="8" t="s">
        <v>163</v>
      </c>
      <c r="B121" s="7">
        <v>0.42699999999999999</v>
      </c>
      <c r="C121" s="7">
        <v>0.28100000000000003</v>
      </c>
      <c r="D121" s="7">
        <v>0.214</v>
      </c>
      <c r="E121">
        <v>4</v>
      </c>
      <c r="H121" s="6">
        <v>120</v>
      </c>
      <c r="I121" s="6" t="s">
        <v>148</v>
      </c>
      <c r="J121" s="6" t="str">
        <f t="shared" si="1"/>
        <v>96o</v>
      </c>
      <c r="K121" s="6">
        <v>-0.11</v>
      </c>
      <c r="L121" s="6">
        <v>42.1</v>
      </c>
      <c r="M121" s="6">
        <v>4.7699999999999996</v>
      </c>
      <c r="N121" s="6">
        <v>12</v>
      </c>
      <c r="O121" s="6">
        <v>67.72</v>
      </c>
    </row>
    <row r="122" spans="1:15" x14ac:dyDescent="0.25">
      <c r="A122" s="8" t="s">
        <v>151</v>
      </c>
      <c r="B122" s="7">
        <v>0.438</v>
      </c>
      <c r="C122" s="7">
        <v>0.28399999999999997</v>
      </c>
      <c r="D122" s="7">
        <v>0.21299999999999999</v>
      </c>
      <c r="E122">
        <v>4</v>
      </c>
      <c r="H122" s="6">
        <v>121</v>
      </c>
      <c r="I122" s="6" t="s">
        <v>129</v>
      </c>
      <c r="J122" s="6" t="str">
        <f t="shared" si="1"/>
        <v>J2o</v>
      </c>
      <c r="K122" s="6">
        <v>-0.11</v>
      </c>
      <c r="L122" s="6">
        <v>42.04</v>
      </c>
      <c r="M122" s="6">
        <v>4.59</v>
      </c>
      <c r="N122" s="6">
        <v>12</v>
      </c>
      <c r="O122" s="6">
        <v>68.62</v>
      </c>
    </row>
    <row r="123" spans="1:15" x14ac:dyDescent="0.25">
      <c r="A123" s="8" t="s">
        <v>160</v>
      </c>
      <c r="B123" s="7">
        <v>0.436</v>
      </c>
      <c r="C123" s="7">
        <v>0.28599999999999998</v>
      </c>
      <c r="D123" s="7">
        <v>0.21299999999999999</v>
      </c>
      <c r="E123">
        <v>12</v>
      </c>
      <c r="H123" s="6">
        <v>122</v>
      </c>
      <c r="I123" s="6" t="s">
        <v>137</v>
      </c>
      <c r="J123" s="6" t="str">
        <f t="shared" si="1"/>
        <v>T5o</v>
      </c>
      <c r="K123" s="6">
        <v>-0.11</v>
      </c>
      <c r="L123" s="6">
        <v>41.85</v>
      </c>
      <c r="M123" s="6">
        <v>4.78</v>
      </c>
      <c r="N123" s="6">
        <v>12</v>
      </c>
      <c r="O123" s="6">
        <v>69.53</v>
      </c>
    </row>
    <row r="124" spans="1:15" x14ac:dyDescent="0.25">
      <c r="A124" s="8" t="s">
        <v>135</v>
      </c>
      <c r="B124" s="7">
        <v>0.46300000000000002</v>
      </c>
      <c r="C124" s="7">
        <v>0.29199999999999998</v>
      </c>
      <c r="D124" s="7">
        <v>0.21199999999999999</v>
      </c>
      <c r="E124">
        <v>12</v>
      </c>
      <c r="H124" s="6">
        <v>123</v>
      </c>
      <c r="I124" s="6" t="s">
        <v>151</v>
      </c>
      <c r="J124" s="6" t="str">
        <f t="shared" si="1"/>
        <v>94s</v>
      </c>
      <c r="K124" s="6">
        <v>-0.12</v>
      </c>
      <c r="L124" s="6">
        <v>41.4</v>
      </c>
      <c r="M124" s="6">
        <v>4.9000000000000004</v>
      </c>
      <c r="N124" s="6">
        <v>4</v>
      </c>
      <c r="O124" s="6">
        <v>69.83</v>
      </c>
    </row>
    <row r="125" spans="1:15" x14ac:dyDescent="0.25">
      <c r="A125" s="8" t="s">
        <v>148</v>
      </c>
      <c r="B125" s="7">
        <v>0.44900000000000001</v>
      </c>
      <c r="C125" s="7">
        <v>0.28799999999999998</v>
      </c>
      <c r="D125" s="7">
        <v>0.21199999999999999</v>
      </c>
      <c r="E125">
        <v>12</v>
      </c>
      <c r="H125" s="6">
        <v>124</v>
      </c>
      <c r="I125" s="6" t="s">
        <v>171</v>
      </c>
      <c r="J125" s="6" t="str">
        <f t="shared" si="1"/>
        <v>75s</v>
      </c>
      <c r="K125" s="6">
        <v>-0.12</v>
      </c>
      <c r="L125" s="6">
        <v>40.97</v>
      </c>
      <c r="M125" s="6">
        <v>5.39</v>
      </c>
      <c r="N125" s="6">
        <v>4</v>
      </c>
      <c r="O125" s="6">
        <v>70.13</v>
      </c>
    </row>
    <row r="126" spans="1:15" x14ac:dyDescent="0.25">
      <c r="A126" s="8" t="s">
        <v>189</v>
      </c>
      <c r="B126" s="7">
        <v>0.39300000000000002</v>
      </c>
      <c r="C126" s="7">
        <v>0.27100000000000002</v>
      </c>
      <c r="D126" s="7">
        <v>0.21099999999999999</v>
      </c>
      <c r="E126">
        <v>4</v>
      </c>
      <c r="H126" s="6">
        <v>125</v>
      </c>
      <c r="I126" s="6" t="s">
        <v>139</v>
      </c>
      <c r="J126" s="6" t="str">
        <f t="shared" si="1"/>
        <v>T4o</v>
      </c>
      <c r="K126" s="6">
        <v>-0.12</v>
      </c>
      <c r="L126" s="6">
        <v>41.05</v>
      </c>
      <c r="M126" s="6">
        <v>4.8899999999999997</v>
      </c>
      <c r="N126" s="6">
        <v>12</v>
      </c>
      <c r="O126" s="6">
        <v>71.040000000000006</v>
      </c>
    </row>
    <row r="127" spans="1:15" x14ac:dyDescent="0.25">
      <c r="A127" s="8" t="s">
        <v>153</v>
      </c>
      <c r="B127" s="7">
        <v>0.432</v>
      </c>
      <c r="C127" s="7">
        <v>0.27800000000000002</v>
      </c>
      <c r="D127" s="7">
        <v>0.20799999999999999</v>
      </c>
      <c r="E127">
        <v>4</v>
      </c>
      <c r="H127" s="6">
        <v>126</v>
      </c>
      <c r="I127" s="6" t="s">
        <v>153</v>
      </c>
      <c r="J127" s="6" t="str">
        <f t="shared" si="1"/>
        <v>93s</v>
      </c>
      <c r="K127" s="6">
        <v>-0.13</v>
      </c>
      <c r="L127" s="6">
        <v>40.799999999999997</v>
      </c>
      <c r="M127" s="6">
        <v>4.91</v>
      </c>
      <c r="N127" s="6">
        <v>4</v>
      </c>
      <c r="O127" s="6">
        <v>71.34</v>
      </c>
    </row>
    <row r="128" spans="1:15" x14ac:dyDescent="0.25">
      <c r="A128" s="8" t="s">
        <v>112</v>
      </c>
      <c r="B128" s="7">
        <v>0.47899999999999998</v>
      </c>
      <c r="C128" s="7">
        <v>0.29199999999999998</v>
      </c>
      <c r="D128" s="7">
        <v>0.20699999999999999</v>
      </c>
      <c r="E128">
        <v>12</v>
      </c>
      <c r="H128" s="6">
        <v>127</v>
      </c>
      <c r="I128" s="6" t="s">
        <v>160</v>
      </c>
      <c r="J128" s="6" t="str">
        <f t="shared" si="1"/>
        <v>86o</v>
      </c>
      <c r="K128" s="6">
        <v>-0.13</v>
      </c>
      <c r="L128" s="6">
        <v>40.69</v>
      </c>
      <c r="M128" s="6">
        <v>5.08</v>
      </c>
      <c r="N128" s="6">
        <v>12</v>
      </c>
      <c r="O128" s="6">
        <v>72.239999999999995</v>
      </c>
    </row>
    <row r="129" spans="1:15" x14ac:dyDescent="0.25">
      <c r="A129" s="8" t="s">
        <v>123</v>
      </c>
      <c r="B129" s="7">
        <v>0.47099999999999997</v>
      </c>
      <c r="C129" s="7">
        <v>0.29099999999999998</v>
      </c>
      <c r="D129" s="7">
        <v>0.20699999999999999</v>
      </c>
      <c r="E129">
        <v>12</v>
      </c>
      <c r="H129" s="6">
        <v>128</v>
      </c>
      <c r="I129" s="6" t="s">
        <v>179</v>
      </c>
      <c r="J129" s="6" t="str">
        <f t="shared" si="1"/>
        <v>65s</v>
      </c>
      <c r="K129" s="6">
        <v>-0.13</v>
      </c>
      <c r="L129" s="6">
        <v>40.340000000000003</v>
      </c>
      <c r="M129" s="6">
        <v>5.57</v>
      </c>
      <c r="N129" s="6">
        <v>4</v>
      </c>
      <c r="O129" s="6">
        <v>72.540000000000006</v>
      </c>
    </row>
    <row r="130" spans="1:15" x14ac:dyDescent="0.25">
      <c r="A130" s="8" t="s">
        <v>183</v>
      </c>
      <c r="B130" s="7">
        <v>0.39400000000000002</v>
      </c>
      <c r="C130" s="7">
        <v>0.26500000000000001</v>
      </c>
      <c r="D130" s="7">
        <v>0.20399999999999999</v>
      </c>
      <c r="E130">
        <v>4</v>
      </c>
      <c r="H130" s="6">
        <v>129</v>
      </c>
      <c r="I130" s="6" t="s">
        <v>163</v>
      </c>
      <c r="J130" s="6" t="str">
        <f t="shared" si="1"/>
        <v>84s</v>
      </c>
      <c r="K130" s="6">
        <v>-0.14000000000000001</v>
      </c>
      <c r="L130" s="6">
        <v>40.1</v>
      </c>
      <c r="M130" s="6">
        <v>5.19</v>
      </c>
      <c r="N130" s="6">
        <v>4</v>
      </c>
      <c r="O130" s="6">
        <v>72.849999999999994</v>
      </c>
    </row>
    <row r="131" spans="1:15" x14ac:dyDescent="0.25">
      <c r="A131" s="8" t="s">
        <v>193</v>
      </c>
      <c r="B131" s="7">
        <v>0.38</v>
      </c>
      <c r="C131" s="7">
        <v>0.26200000000000001</v>
      </c>
      <c r="D131" s="7">
        <v>0.20300000000000001</v>
      </c>
      <c r="E131">
        <v>4</v>
      </c>
      <c r="H131" s="6">
        <v>130</v>
      </c>
      <c r="I131" s="6" t="s">
        <v>150</v>
      </c>
      <c r="J131" s="6" t="str">
        <f t="shared" ref="J131:J170" si="2">TRIM(TEXT(I131,"###"))</f>
        <v>95o</v>
      </c>
      <c r="K131" s="6">
        <v>-0.14000000000000001</v>
      </c>
      <c r="L131" s="6">
        <v>40.130000000000003</v>
      </c>
      <c r="M131" s="6">
        <v>5.0599999999999996</v>
      </c>
      <c r="N131" s="6">
        <v>12</v>
      </c>
      <c r="O131" s="6">
        <v>73.75</v>
      </c>
    </row>
    <row r="132" spans="1:15" x14ac:dyDescent="0.25">
      <c r="A132" s="8" t="s">
        <v>155</v>
      </c>
      <c r="B132" s="7">
        <v>0.42299999999999999</v>
      </c>
      <c r="C132" s="7">
        <v>0.27</v>
      </c>
      <c r="D132" s="7">
        <v>0.20200000000000001</v>
      </c>
      <c r="E132">
        <v>4</v>
      </c>
      <c r="H132" s="6">
        <v>131</v>
      </c>
      <c r="I132" s="6" t="s">
        <v>141</v>
      </c>
      <c r="J132" s="6" t="str">
        <f t="shared" si="2"/>
        <v>T3o</v>
      </c>
      <c r="K132" s="6">
        <v>-0.14000000000000001</v>
      </c>
      <c r="L132" s="6">
        <v>40.15</v>
      </c>
      <c r="M132" s="6">
        <v>4.87</v>
      </c>
      <c r="N132" s="6">
        <v>12</v>
      </c>
      <c r="O132" s="6">
        <v>74.66</v>
      </c>
    </row>
    <row r="133" spans="1:15" x14ac:dyDescent="0.25">
      <c r="A133" s="8" t="s">
        <v>175</v>
      </c>
      <c r="B133" s="7">
        <v>0.4</v>
      </c>
      <c r="C133" s="7">
        <v>0.26300000000000001</v>
      </c>
      <c r="D133" s="7">
        <v>0.2</v>
      </c>
      <c r="E133">
        <v>4</v>
      </c>
      <c r="H133" s="6">
        <v>132</v>
      </c>
      <c r="I133" s="6" t="s">
        <v>155</v>
      </c>
      <c r="J133" s="6" t="str">
        <f t="shared" si="2"/>
        <v>92s</v>
      </c>
      <c r="K133" s="6">
        <v>-0.15</v>
      </c>
      <c r="L133" s="6">
        <v>39.97</v>
      </c>
      <c r="M133" s="6">
        <v>4.88</v>
      </c>
      <c r="N133" s="6">
        <v>4</v>
      </c>
      <c r="O133" s="6">
        <v>74.959999999999994</v>
      </c>
    </row>
    <row r="134" spans="1:15" x14ac:dyDescent="0.25">
      <c r="A134" s="8" t="s">
        <v>180</v>
      </c>
      <c r="B134" s="7">
        <v>0.40100000000000002</v>
      </c>
      <c r="C134" s="7">
        <v>0.26700000000000002</v>
      </c>
      <c r="D134" s="7">
        <v>0.2</v>
      </c>
      <c r="E134">
        <v>12</v>
      </c>
      <c r="H134" s="6">
        <v>133</v>
      </c>
      <c r="I134" s="6" t="s">
        <v>170</v>
      </c>
      <c r="J134" s="6" t="str">
        <f t="shared" si="2"/>
        <v>76o</v>
      </c>
      <c r="K134" s="6">
        <v>-0.15</v>
      </c>
      <c r="L134" s="6">
        <v>39.65</v>
      </c>
      <c r="M134" s="6">
        <v>5.33</v>
      </c>
      <c r="N134" s="6">
        <v>12</v>
      </c>
      <c r="O134" s="6">
        <v>75.86</v>
      </c>
    </row>
    <row r="135" spans="1:15" x14ac:dyDescent="0.25">
      <c r="A135" s="8" t="s">
        <v>114</v>
      </c>
      <c r="B135" s="7">
        <v>0.47</v>
      </c>
      <c r="C135" s="7">
        <v>0.28399999999999997</v>
      </c>
      <c r="D135" s="7">
        <v>0.19900000000000001</v>
      </c>
      <c r="E135">
        <v>12</v>
      </c>
      <c r="H135" s="6">
        <v>134</v>
      </c>
      <c r="I135" s="6" t="s">
        <v>173</v>
      </c>
      <c r="J135" s="6" t="str">
        <f t="shared" si="2"/>
        <v>74s</v>
      </c>
      <c r="K135" s="6">
        <v>-0.16</v>
      </c>
      <c r="L135" s="6">
        <v>39.1</v>
      </c>
      <c r="M135" s="6">
        <v>5.48</v>
      </c>
      <c r="N135" s="6">
        <v>4</v>
      </c>
      <c r="O135" s="6">
        <v>76.16</v>
      </c>
    </row>
    <row r="136" spans="1:15" x14ac:dyDescent="0.25">
      <c r="A136" s="8" t="s">
        <v>125</v>
      </c>
      <c r="B136" s="7">
        <v>0.46100000000000002</v>
      </c>
      <c r="C136" s="7">
        <v>0.28100000000000003</v>
      </c>
      <c r="D136" s="7">
        <v>0.19900000000000001</v>
      </c>
      <c r="E136">
        <v>12</v>
      </c>
      <c r="H136" s="6">
        <v>135</v>
      </c>
      <c r="I136" s="6" t="s">
        <v>143</v>
      </c>
      <c r="J136" s="6" t="str">
        <f t="shared" si="2"/>
        <v>T2o</v>
      </c>
      <c r="K136" s="6">
        <v>-0.16</v>
      </c>
      <c r="L136" s="6">
        <v>39.229999999999997</v>
      </c>
      <c r="M136" s="6">
        <v>4.8499999999999996</v>
      </c>
      <c r="N136" s="6">
        <v>12</v>
      </c>
      <c r="O136" s="6">
        <v>77.069999999999993</v>
      </c>
    </row>
    <row r="137" spans="1:15" x14ac:dyDescent="0.25">
      <c r="A137" s="8" t="s">
        <v>165</v>
      </c>
      <c r="B137" s="7">
        <v>0.40799999999999997</v>
      </c>
      <c r="C137" s="7">
        <v>0.26300000000000001</v>
      </c>
      <c r="D137" s="7">
        <v>0.19800000000000001</v>
      </c>
      <c r="E137">
        <v>4</v>
      </c>
      <c r="H137" s="6">
        <v>136</v>
      </c>
      <c r="I137" s="6" t="s">
        <v>187</v>
      </c>
      <c r="J137" s="6" t="str">
        <f t="shared" si="2"/>
        <v>54s</v>
      </c>
      <c r="K137" s="6">
        <v>-0.17</v>
      </c>
      <c r="L137" s="6">
        <v>38.53</v>
      </c>
      <c r="M137" s="6">
        <v>5.84</v>
      </c>
      <c r="N137" s="6">
        <v>4</v>
      </c>
      <c r="O137" s="6">
        <v>77.37</v>
      </c>
    </row>
    <row r="138" spans="1:15" x14ac:dyDescent="0.25">
      <c r="A138" s="8" t="s">
        <v>172</v>
      </c>
      <c r="B138" s="7">
        <v>0.40799999999999997</v>
      </c>
      <c r="C138" s="7">
        <v>0.26500000000000001</v>
      </c>
      <c r="D138" s="7">
        <v>0.19700000000000001</v>
      </c>
      <c r="E138">
        <v>12</v>
      </c>
      <c r="H138" s="6">
        <v>137</v>
      </c>
      <c r="I138" s="6" t="s">
        <v>162</v>
      </c>
      <c r="J138" s="6" t="str">
        <f t="shared" si="2"/>
        <v>85o</v>
      </c>
      <c r="K138" s="6">
        <v>-0.17</v>
      </c>
      <c r="L138" s="6">
        <v>38.74</v>
      </c>
      <c r="M138" s="6">
        <v>5.37</v>
      </c>
      <c r="N138" s="6">
        <v>12</v>
      </c>
      <c r="O138" s="6">
        <v>78.28</v>
      </c>
    </row>
    <row r="139" spans="1:15" x14ac:dyDescent="0.25">
      <c r="A139" s="8" t="s">
        <v>191</v>
      </c>
      <c r="B139" s="7">
        <v>0.375</v>
      </c>
      <c r="C139" s="7">
        <v>0.253</v>
      </c>
      <c r="D139" s="7">
        <v>0.19500000000000001</v>
      </c>
      <c r="E139">
        <v>4</v>
      </c>
      <c r="H139" s="6">
        <v>138</v>
      </c>
      <c r="I139" s="6" t="s">
        <v>181</v>
      </c>
      <c r="J139" s="6" t="str">
        <f t="shared" si="2"/>
        <v>64s</v>
      </c>
      <c r="K139" s="6">
        <v>-0.17</v>
      </c>
      <c r="L139" s="6">
        <v>38.479999999999997</v>
      </c>
      <c r="M139" s="6">
        <v>5.7</v>
      </c>
      <c r="N139" s="6">
        <v>4</v>
      </c>
      <c r="O139" s="6">
        <v>78.58</v>
      </c>
    </row>
    <row r="140" spans="1:15" x14ac:dyDescent="0.25">
      <c r="A140" s="8" t="s">
        <v>162</v>
      </c>
      <c r="B140" s="7">
        <v>0.41699999999999998</v>
      </c>
      <c r="C140" s="7">
        <v>0.26500000000000001</v>
      </c>
      <c r="D140" s="7">
        <v>0.19400000000000001</v>
      </c>
      <c r="E140">
        <v>12</v>
      </c>
      <c r="H140" s="6">
        <v>139</v>
      </c>
      <c r="I140" s="6" t="s">
        <v>165</v>
      </c>
      <c r="J140" s="6" t="str">
        <f t="shared" si="2"/>
        <v>83s</v>
      </c>
      <c r="K140" s="6">
        <v>-0.18</v>
      </c>
      <c r="L140" s="6">
        <v>38.28</v>
      </c>
      <c r="M140" s="6">
        <v>5.18</v>
      </c>
      <c r="N140" s="6">
        <v>4</v>
      </c>
      <c r="O140" s="6">
        <v>78.88</v>
      </c>
    </row>
    <row r="141" spans="1:15" x14ac:dyDescent="0.25">
      <c r="A141" s="8" t="s">
        <v>167</v>
      </c>
      <c r="B141" s="7">
        <v>0.40300000000000002</v>
      </c>
      <c r="C141" s="7">
        <v>0.25800000000000001</v>
      </c>
      <c r="D141" s="7">
        <v>0.19400000000000001</v>
      </c>
      <c r="E141">
        <v>4</v>
      </c>
      <c r="H141" s="6">
        <v>140</v>
      </c>
      <c r="I141" s="6" t="s">
        <v>152</v>
      </c>
      <c r="J141" s="6" t="str">
        <f t="shared" si="2"/>
        <v>94o</v>
      </c>
      <c r="K141" s="6">
        <v>-0.18</v>
      </c>
      <c r="L141" s="6">
        <v>38.08</v>
      </c>
      <c r="M141" s="6">
        <v>5.17</v>
      </c>
      <c r="N141" s="6">
        <v>12</v>
      </c>
      <c r="O141" s="6">
        <v>79.78</v>
      </c>
    </row>
    <row r="142" spans="1:15" x14ac:dyDescent="0.25">
      <c r="A142" s="8" t="s">
        <v>137</v>
      </c>
      <c r="B142" s="7">
        <v>0.442</v>
      </c>
      <c r="C142" s="7">
        <v>0.27100000000000002</v>
      </c>
      <c r="D142" s="7">
        <v>0.193</v>
      </c>
      <c r="E142">
        <v>12</v>
      </c>
      <c r="H142" s="6">
        <v>141</v>
      </c>
      <c r="I142" s="6" t="s">
        <v>172</v>
      </c>
      <c r="J142" s="6" t="str">
        <f t="shared" si="2"/>
        <v>75o</v>
      </c>
      <c r="K142" s="6">
        <v>-0.18</v>
      </c>
      <c r="L142" s="6">
        <v>37.67</v>
      </c>
      <c r="M142" s="6">
        <v>5.67</v>
      </c>
      <c r="N142" s="6">
        <v>12</v>
      </c>
      <c r="O142" s="6">
        <v>80.69</v>
      </c>
    </row>
    <row r="143" spans="1:15" x14ac:dyDescent="0.25">
      <c r="A143" s="8" t="s">
        <v>150</v>
      </c>
      <c r="B143" s="7">
        <v>0.42899999999999999</v>
      </c>
      <c r="C143" s="7">
        <v>0.26700000000000002</v>
      </c>
      <c r="D143" s="7">
        <v>0.192</v>
      </c>
      <c r="E143">
        <v>12</v>
      </c>
      <c r="H143" s="6">
        <v>142</v>
      </c>
      <c r="I143" s="6" t="s">
        <v>167</v>
      </c>
      <c r="J143" s="6" t="str">
        <f t="shared" si="2"/>
        <v>82s</v>
      </c>
      <c r="K143" s="6">
        <v>-0.19</v>
      </c>
      <c r="L143" s="6">
        <v>37.67</v>
      </c>
      <c r="M143" s="6">
        <v>5.18</v>
      </c>
      <c r="N143" s="6">
        <v>4</v>
      </c>
      <c r="O143" s="6">
        <v>80.989999999999995</v>
      </c>
    </row>
    <row r="144" spans="1:15" x14ac:dyDescent="0.25">
      <c r="A144" s="8" t="s">
        <v>127</v>
      </c>
      <c r="B144" s="7">
        <v>0.45</v>
      </c>
      <c r="C144" s="7">
        <v>0.27100000000000002</v>
      </c>
      <c r="D144" s="7">
        <v>0.191</v>
      </c>
      <c r="E144">
        <v>12</v>
      </c>
      <c r="H144" s="6">
        <v>143</v>
      </c>
      <c r="I144" s="6" t="s">
        <v>175</v>
      </c>
      <c r="J144" s="6" t="str">
        <f t="shared" si="2"/>
        <v>73s</v>
      </c>
      <c r="K144" s="6">
        <v>-0.19</v>
      </c>
      <c r="L144" s="6">
        <v>37.299999999999997</v>
      </c>
      <c r="M144" s="6">
        <v>5.46</v>
      </c>
      <c r="N144" s="6">
        <v>4</v>
      </c>
      <c r="O144" s="6">
        <v>81.290000000000006</v>
      </c>
    </row>
    <row r="145" spans="1:15" x14ac:dyDescent="0.25">
      <c r="A145" s="8" t="s">
        <v>185</v>
      </c>
      <c r="B145" s="7">
        <v>0.375</v>
      </c>
      <c r="C145" s="7">
        <v>0.248</v>
      </c>
      <c r="D145" s="7">
        <v>0.188</v>
      </c>
      <c r="E145">
        <v>4</v>
      </c>
      <c r="H145" s="6">
        <v>144</v>
      </c>
      <c r="I145" s="6" t="s">
        <v>154</v>
      </c>
      <c r="J145" s="6" t="str">
        <f t="shared" si="2"/>
        <v>93o</v>
      </c>
      <c r="K145" s="6">
        <v>-0.19</v>
      </c>
      <c r="L145" s="6">
        <v>37.42</v>
      </c>
      <c r="M145" s="6">
        <v>5.18</v>
      </c>
      <c r="N145" s="6">
        <v>12</v>
      </c>
      <c r="O145" s="6">
        <v>82.2</v>
      </c>
    </row>
    <row r="146" spans="1:15" x14ac:dyDescent="0.25">
      <c r="A146" s="8" t="s">
        <v>188</v>
      </c>
      <c r="B146" s="7">
        <v>0.379</v>
      </c>
      <c r="C146" s="7">
        <v>0.252</v>
      </c>
      <c r="D146" s="7">
        <v>0.188</v>
      </c>
      <c r="E146">
        <v>12</v>
      </c>
      <c r="H146" s="6">
        <v>145</v>
      </c>
      <c r="I146" s="6" t="s">
        <v>180</v>
      </c>
      <c r="J146" s="6" t="str">
        <f t="shared" si="2"/>
        <v>65o</v>
      </c>
      <c r="K146" s="6">
        <v>-0.2</v>
      </c>
      <c r="L146" s="6">
        <v>37.01</v>
      </c>
      <c r="M146" s="6">
        <v>5.86</v>
      </c>
      <c r="N146" s="6">
        <v>12</v>
      </c>
      <c r="O146" s="6">
        <v>83.1</v>
      </c>
    </row>
    <row r="147" spans="1:15" x14ac:dyDescent="0.25">
      <c r="A147" s="8" t="s">
        <v>195</v>
      </c>
      <c r="B147" s="7">
        <v>0.36299999999999999</v>
      </c>
      <c r="C147" s="7">
        <v>0.246</v>
      </c>
      <c r="D147" s="7">
        <v>0.188</v>
      </c>
      <c r="E147">
        <v>4</v>
      </c>
      <c r="H147" s="6">
        <v>146</v>
      </c>
      <c r="I147" s="6" t="s">
        <v>189</v>
      </c>
      <c r="J147" s="6" t="str">
        <f t="shared" si="2"/>
        <v>53s</v>
      </c>
      <c r="K147" s="6">
        <v>-0.2</v>
      </c>
      <c r="L147" s="6">
        <v>36.75</v>
      </c>
      <c r="M147" s="6">
        <v>5.86</v>
      </c>
      <c r="N147" s="6">
        <v>4</v>
      </c>
      <c r="O147" s="6">
        <v>83.4</v>
      </c>
    </row>
    <row r="148" spans="1:15" x14ac:dyDescent="0.25">
      <c r="A148" s="8" t="s">
        <v>139</v>
      </c>
      <c r="B148" s="7">
        <v>0.434</v>
      </c>
      <c r="C148" s="7">
        <v>0.26400000000000001</v>
      </c>
      <c r="D148" s="7">
        <v>0.187</v>
      </c>
      <c r="E148">
        <v>12</v>
      </c>
      <c r="H148" s="6">
        <v>147</v>
      </c>
      <c r="I148" s="6" t="s">
        <v>183</v>
      </c>
      <c r="J148" s="6" t="str">
        <f t="shared" si="2"/>
        <v>63s</v>
      </c>
      <c r="K148" s="6">
        <v>-0.2</v>
      </c>
      <c r="L148" s="6">
        <v>36.68</v>
      </c>
      <c r="M148" s="6">
        <v>5.69</v>
      </c>
      <c r="N148" s="6">
        <v>4</v>
      </c>
      <c r="O148" s="6">
        <v>83.71</v>
      </c>
    </row>
    <row r="149" spans="1:15" x14ac:dyDescent="0.25">
      <c r="A149" s="8" t="s">
        <v>129</v>
      </c>
      <c r="B149" s="7">
        <v>0.44</v>
      </c>
      <c r="C149" s="7">
        <v>0.26200000000000001</v>
      </c>
      <c r="D149" s="7">
        <v>0.184</v>
      </c>
      <c r="E149">
        <v>12</v>
      </c>
      <c r="H149" s="6">
        <v>148</v>
      </c>
      <c r="I149" s="6" t="s">
        <v>164</v>
      </c>
      <c r="J149" s="6" t="str">
        <f t="shared" si="2"/>
        <v>84o</v>
      </c>
      <c r="K149" s="6">
        <v>-0.21</v>
      </c>
      <c r="L149" s="6">
        <v>36.700000000000003</v>
      </c>
      <c r="M149" s="6">
        <v>5.47</v>
      </c>
      <c r="N149" s="6">
        <v>12</v>
      </c>
      <c r="O149" s="6">
        <v>84.61</v>
      </c>
    </row>
    <row r="150" spans="1:15" x14ac:dyDescent="0.25">
      <c r="A150" s="8" t="s">
        <v>177</v>
      </c>
      <c r="B150" s="7">
        <v>0.38100000000000001</v>
      </c>
      <c r="C150" s="7">
        <v>0.245</v>
      </c>
      <c r="D150" s="7">
        <v>0.184</v>
      </c>
      <c r="E150">
        <v>4</v>
      </c>
      <c r="H150" s="6">
        <v>149</v>
      </c>
      <c r="I150" s="6" t="s">
        <v>156</v>
      </c>
      <c r="J150" s="6" t="str">
        <f t="shared" si="2"/>
        <v>92o</v>
      </c>
      <c r="K150" s="6">
        <v>-0.21</v>
      </c>
      <c r="L150" s="6">
        <v>36.51</v>
      </c>
      <c r="M150" s="6">
        <v>5.16</v>
      </c>
      <c r="N150" s="6">
        <v>12</v>
      </c>
      <c r="O150" s="6">
        <v>85.52</v>
      </c>
    </row>
    <row r="151" spans="1:15" x14ac:dyDescent="0.25">
      <c r="A151" s="8" t="s">
        <v>182</v>
      </c>
      <c r="B151" s="7">
        <v>0.38</v>
      </c>
      <c r="C151" s="7">
        <v>0.247</v>
      </c>
      <c r="D151" s="7">
        <v>0.182</v>
      </c>
      <c r="E151">
        <v>12</v>
      </c>
      <c r="H151" s="6">
        <v>150</v>
      </c>
      <c r="I151" s="6" t="s">
        <v>193</v>
      </c>
      <c r="J151" s="6" t="str">
        <f t="shared" si="2"/>
        <v>43s</v>
      </c>
      <c r="K151" s="6">
        <v>-0.22</v>
      </c>
      <c r="L151" s="6">
        <v>35.72</v>
      </c>
      <c r="M151" s="6">
        <v>5.82</v>
      </c>
      <c r="N151" s="6">
        <v>4</v>
      </c>
      <c r="O151" s="6">
        <v>85.82</v>
      </c>
    </row>
    <row r="152" spans="1:15" x14ac:dyDescent="0.25">
      <c r="A152" s="8" t="s">
        <v>141</v>
      </c>
      <c r="B152" s="7">
        <v>0.42399999999999999</v>
      </c>
      <c r="C152" s="7">
        <v>0.255</v>
      </c>
      <c r="D152" s="7">
        <v>0.18</v>
      </c>
      <c r="E152">
        <v>12</v>
      </c>
      <c r="H152" s="6">
        <v>151</v>
      </c>
      <c r="I152" s="6" t="s">
        <v>174</v>
      </c>
      <c r="J152" s="6" t="str">
        <f t="shared" si="2"/>
        <v>74o</v>
      </c>
      <c r="K152" s="6">
        <v>-0.22</v>
      </c>
      <c r="L152" s="6">
        <v>35.659999999999997</v>
      </c>
      <c r="M152" s="6">
        <v>5.77</v>
      </c>
      <c r="N152" s="6">
        <v>12</v>
      </c>
      <c r="O152" s="6">
        <v>86.72</v>
      </c>
    </row>
    <row r="153" spans="1:15" x14ac:dyDescent="0.25">
      <c r="A153" s="8" t="s">
        <v>197</v>
      </c>
      <c r="B153" s="7">
        <v>0.35099999999999998</v>
      </c>
      <c r="C153" s="7">
        <v>0.23599999999999999</v>
      </c>
      <c r="D153" s="7">
        <v>0.18</v>
      </c>
      <c r="E153">
        <v>4</v>
      </c>
      <c r="H153" s="6">
        <v>152</v>
      </c>
      <c r="I153" s="6" t="s">
        <v>177</v>
      </c>
      <c r="J153" s="6" t="str">
        <f t="shared" si="2"/>
        <v>72s</v>
      </c>
      <c r="K153" s="6">
        <v>-0.23</v>
      </c>
      <c r="L153" s="6">
        <v>35.43</v>
      </c>
      <c r="M153" s="6">
        <v>5.43</v>
      </c>
      <c r="N153" s="6">
        <v>4</v>
      </c>
      <c r="O153" s="6">
        <v>87.02</v>
      </c>
    </row>
    <row r="154" spans="1:15" x14ac:dyDescent="0.25">
      <c r="A154" s="8" t="s">
        <v>174</v>
      </c>
      <c r="B154" s="7">
        <v>0.38600000000000001</v>
      </c>
      <c r="C154" s="7">
        <v>0.245</v>
      </c>
      <c r="D154" s="7">
        <v>0.17899999999999999</v>
      </c>
      <c r="E154">
        <v>12</v>
      </c>
      <c r="H154" s="6">
        <v>153</v>
      </c>
      <c r="I154" s="6" t="s">
        <v>188</v>
      </c>
      <c r="J154" s="6" t="str">
        <f t="shared" si="2"/>
        <v>54o</v>
      </c>
      <c r="K154" s="6">
        <v>-0.23</v>
      </c>
      <c r="L154" s="6">
        <v>35.07</v>
      </c>
      <c r="M154" s="6">
        <v>6.16</v>
      </c>
      <c r="N154" s="6">
        <v>12</v>
      </c>
      <c r="O154" s="6">
        <v>87.93</v>
      </c>
    </row>
    <row r="155" spans="1:15" x14ac:dyDescent="0.25">
      <c r="A155" s="8" t="s">
        <v>164</v>
      </c>
      <c r="B155" s="7">
        <v>0.39600000000000002</v>
      </c>
      <c r="C155" s="7">
        <v>0.24399999999999999</v>
      </c>
      <c r="D155" s="7">
        <v>0.17499999999999999</v>
      </c>
      <c r="E155">
        <v>12</v>
      </c>
      <c r="H155" s="6">
        <v>154</v>
      </c>
      <c r="I155" s="6" t="s">
        <v>182</v>
      </c>
      <c r="J155" s="6" t="str">
        <f t="shared" si="2"/>
        <v>64o</v>
      </c>
      <c r="K155" s="6">
        <v>-0.23</v>
      </c>
      <c r="L155" s="6">
        <v>35</v>
      </c>
      <c r="M155" s="6">
        <v>6.01</v>
      </c>
      <c r="N155" s="6">
        <v>12</v>
      </c>
      <c r="O155" s="6">
        <v>88.83</v>
      </c>
    </row>
    <row r="156" spans="1:15" x14ac:dyDescent="0.25">
      <c r="A156" s="8" t="s">
        <v>143</v>
      </c>
      <c r="B156" s="7">
        <v>0.41499999999999998</v>
      </c>
      <c r="C156" s="7">
        <v>0.247</v>
      </c>
      <c r="D156" s="7">
        <v>0.17299999999999999</v>
      </c>
      <c r="E156">
        <v>12</v>
      </c>
      <c r="H156" s="6">
        <v>155</v>
      </c>
      <c r="I156" s="6" t="s">
        <v>191</v>
      </c>
      <c r="J156" s="6" t="str">
        <f t="shared" si="2"/>
        <v>52s</v>
      </c>
      <c r="K156" s="6">
        <v>-0.24</v>
      </c>
      <c r="L156" s="6">
        <v>34.92</v>
      </c>
      <c r="M156" s="6">
        <v>5.83</v>
      </c>
      <c r="N156" s="6">
        <v>4</v>
      </c>
      <c r="O156" s="6">
        <v>89.14</v>
      </c>
    </row>
    <row r="157" spans="1:15" x14ac:dyDescent="0.25">
      <c r="A157" s="8" t="s">
        <v>152</v>
      </c>
      <c r="B157" s="7">
        <v>0.40699999999999997</v>
      </c>
      <c r="C157" s="7">
        <v>0.246</v>
      </c>
      <c r="D157" s="7">
        <v>0.17299999999999999</v>
      </c>
      <c r="E157">
        <v>12</v>
      </c>
      <c r="H157" s="6">
        <v>156</v>
      </c>
      <c r="I157" s="6" t="s">
        <v>185</v>
      </c>
      <c r="J157" s="6" t="str">
        <f t="shared" si="2"/>
        <v>62s</v>
      </c>
      <c r="K157" s="6">
        <v>-0.24</v>
      </c>
      <c r="L157" s="6">
        <v>34.83</v>
      </c>
      <c r="M157" s="6">
        <v>5.66</v>
      </c>
      <c r="N157" s="6">
        <v>4</v>
      </c>
      <c r="O157" s="6">
        <v>89.44</v>
      </c>
    </row>
    <row r="158" spans="1:15" x14ac:dyDescent="0.25">
      <c r="A158" s="8" t="s">
        <v>190</v>
      </c>
      <c r="B158" s="7">
        <v>0.35799999999999998</v>
      </c>
      <c r="C158" s="7">
        <v>0.23300000000000001</v>
      </c>
      <c r="D158" s="7">
        <v>0.17100000000000001</v>
      </c>
      <c r="E158">
        <v>12</v>
      </c>
      <c r="H158" s="6">
        <v>157</v>
      </c>
      <c r="I158" s="6" t="s">
        <v>166</v>
      </c>
      <c r="J158" s="6" t="str">
        <f t="shared" si="2"/>
        <v>83o</v>
      </c>
      <c r="K158" s="6">
        <v>-0.25</v>
      </c>
      <c r="L158" s="6">
        <v>34.74</v>
      </c>
      <c r="M158" s="6">
        <v>5.46</v>
      </c>
      <c r="N158" s="6">
        <v>12</v>
      </c>
      <c r="O158" s="6">
        <v>90.34</v>
      </c>
    </row>
    <row r="159" spans="1:15" x14ac:dyDescent="0.25">
      <c r="A159" s="8" t="s">
        <v>154</v>
      </c>
      <c r="B159" s="7">
        <v>0.39900000000000002</v>
      </c>
      <c r="C159" s="7">
        <v>0.23899999999999999</v>
      </c>
      <c r="D159" s="7">
        <v>0.16700000000000001</v>
      </c>
      <c r="E159">
        <v>12</v>
      </c>
      <c r="H159" s="6">
        <v>158</v>
      </c>
      <c r="I159" s="6" t="s">
        <v>195</v>
      </c>
      <c r="J159" s="6" t="str">
        <f t="shared" si="2"/>
        <v>42s</v>
      </c>
      <c r="K159" s="6">
        <v>-0.26</v>
      </c>
      <c r="L159" s="6">
        <v>33.909999999999997</v>
      </c>
      <c r="M159" s="6">
        <v>5.82</v>
      </c>
      <c r="N159" s="6">
        <v>4</v>
      </c>
      <c r="O159" s="6">
        <v>90.64</v>
      </c>
    </row>
    <row r="160" spans="1:15" x14ac:dyDescent="0.25">
      <c r="A160" s="8" t="s">
        <v>184</v>
      </c>
      <c r="B160" s="7">
        <v>0.35899999999999999</v>
      </c>
      <c r="C160" s="7">
        <v>0.22700000000000001</v>
      </c>
      <c r="D160" s="7">
        <v>0.16400000000000001</v>
      </c>
      <c r="E160">
        <v>12</v>
      </c>
      <c r="H160" s="6">
        <v>159</v>
      </c>
      <c r="I160" s="6" t="s">
        <v>168</v>
      </c>
      <c r="J160" s="6" t="str">
        <f t="shared" si="2"/>
        <v>82o</v>
      </c>
      <c r="K160" s="6">
        <v>-0.26</v>
      </c>
      <c r="L160" s="6">
        <v>34.08</v>
      </c>
      <c r="M160" s="6">
        <v>5.48</v>
      </c>
      <c r="N160" s="6">
        <v>12</v>
      </c>
      <c r="O160" s="6">
        <v>91.55</v>
      </c>
    </row>
    <row r="161" spans="1:15" x14ac:dyDescent="0.25">
      <c r="A161" s="8" t="s">
        <v>194</v>
      </c>
      <c r="B161" s="7">
        <v>0.34399999999999997</v>
      </c>
      <c r="C161" s="7">
        <v>0.223</v>
      </c>
      <c r="D161" s="7">
        <v>0.16300000000000001</v>
      </c>
      <c r="E161">
        <v>12</v>
      </c>
      <c r="H161" s="6">
        <v>160</v>
      </c>
      <c r="I161" s="6" t="s">
        <v>176</v>
      </c>
      <c r="J161" s="6" t="str">
        <f t="shared" si="2"/>
        <v>73o</v>
      </c>
      <c r="K161" s="6">
        <v>-0.26</v>
      </c>
      <c r="L161" s="6">
        <v>33.71</v>
      </c>
      <c r="M161" s="6">
        <v>5.76</v>
      </c>
      <c r="N161" s="6">
        <v>12</v>
      </c>
      <c r="O161" s="6">
        <v>92.45</v>
      </c>
    </row>
    <row r="162" spans="1:15" x14ac:dyDescent="0.25">
      <c r="A162" s="8" t="s">
        <v>156</v>
      </c>
      <c r="B162" s="7">
        <v>0.38900000000000001</v>
      </c>
      <c r="C162" s="7">
        <v>0.22900000000000001</v>
      </c>
      <c r="D162" s="7">
        <v>0.16</v>
      </c>
      <c r="E162">
        <v>12</v>
      </c>
      <c r="H162" s="6">
        <v>161</v>
      </c>
      <c r="I162" s="6" t="s">
        <v>190</v>
      </c>
      <c r="J162" s="6" t="str">
        <f t="shared" si="2"/>
        <v>53o</v>
      </c>
      <c r="K162" s="6">
        <v>-0.27</v>
      </c>
      <c r="L162" s="6">
        <v>33.159999999999997</v>
      </c>
      <c r="M162" s="6">
        <v>6.19</v>
      </c>
      <c r="N162" s="6">
        <v>12</v>
      </c>
      <c r="O162" s="6">
        <v>93.36</v>
      </c>
    </row>
    <row r="163" spans="1:15" x14ac:dyDescent="0.25">
      <c r="A163" s="8" t="s">
        <v>176</v>
      </c>
      <c r="B163" s="7">
        <v>0.36599999999999999</v>
      </c>
      <c r="C163" s="7">
        <v>0.224</v>
      </c>
      <c r="D163" s="7">
        <v>0.16</v>
      </c>
      <c r="E163">
        <v>12</v>
      </c>
      <c r="H163" s="6">
        <v>162</v>
      </c>
      <c r="I163" s="6" t="s">
        <v>184</v>
      </c>
      <c r="J163" s="6" t="str">
        <f t="shared" si="2"/>
        <v>63o</v>
      </c>
      <c r="K163" s="6">
        <v>-0.27</v>
      </c>
      <c r="L163" s="6">
        <v>33.06</v>
      </c>
      <c r="M163" s="6">
        <v>6.01</v>
      </c>
      <c r="N163" s="6">
        <v>12</v>
      </c>
      <c r="O163" s="6">
        <v>94.26</v>
      </c>
    </row>
    <row r="164" spans="1:15" x14ac:dyDescent="0.25">
      <c r="A164" s="8" t="s">
        <v>166</v>
      </c>
      <c r="B164" s="7">
        <v>0.375</v>
      </c>
      <c r="C164" s="7">
        <v>0.224</v>
      </c>
      <c r="D164" s="7">
        <v>0.157</v>
      </c>
      <c r="E164">
        <v>12</v>
      </c>
      <c r="H164" s="6">
        <v>163</v>
      </c>
      <c r="I164" s="6" t="s">
        <v>197</v>
      </c>
      <c r="J164" s="6" t="str">
        <f t="shared" si="2"/>
        <v>32s</v>
      </c>
      <c r="K164" s="6">
        <v>-0.28000000000000003</v>
      </c>
      <c r="L164" s="6">
        <v>33.090000000000003</v>
      </c>
      <c r="M164" s="6">
        <v>5.78</v>
      </c>
      <c r="N164" s="6">
        <v>4</v>
      </c>
      <c r="O164" s="6">
        <v>94.57</v>
      </c>
    </row>
    <row r="165" spans="1:15" x14ac:dyDescent="0.25">
      <c r="A165" s="8" t="s">
        <v>192</v>
      </c>
      <c r="B165" s="7">
        <v>0.33900000000000002</v>
      </c>
      <c r="C165" s="7">
        <v>0.21299999999999999</v>
      </c>
      <c r="D165" s="7">
        <v>0.153</v>
      </c>
      <c r="E165">
        <v>12</v>
      </c>
      <c r="H165" s="6">
        <v>164</v>
      </c>
      <c r="I165" s="6" t="s">
        <v>194</v>
      </c>
      <c r="J165" s="6" t="str">
        <f t="shared" si="2"/>
        <v>43o</v>
      </c>
      <c r="K165" s="6">
        <v>-0.28999999999999998</v>
      </c>
      <c r="L165" s="6">
        <v>32.06</v>
      </c>
      <c r="M165" s="6">
        <v>6.15</v>
      </c>
      <c r="N165" s="6">
        <v>12</v>
      </c>
      <c r="O165" s="6">
        <v>95.47</v>
      </c>
    </row>
    <row r="166" spans="1:15" x14ac:dyDescent="0.25">
      <c r="A166" s="8" t="s">
        <v>168</v>
      </c>
      <c r="B166" s="7">
        <v>0.36799999999999999</v>
      </c>
      <c r="C166" s="7">
        <v>0.217</v>
      </c>
      <c r="D166" s="7">
        <v>0.151</v>
      </c>
      <c r="E166">
        <v>12</v>
      </c>
      <c r="H166" s="6">
        <v>165</v>
      </c>
      <c r="I166" s="6" t="s">
        <v>178</v>
      </c>
      <c r="J166" s="6" t="str">
        <f t="shared" si="2"/>
        <v>72o</v>
      </c>
      <c r="K166" s="6">
        <v>-0.3</v>
      </c>
      <c r="L166" s="6">
        <v>31.71</v>
      </c>
      <c r="M166" s="6">
        <v>5.74</v>
      </c>
      <c r="N166" s="6">
        <v>12</v>
      </c>
      <c r="O166" s="6">
        <v>96.38</v>
      </c>
    </row>
    <row r="167" spans="1:15" x14ac:dyDescent="0.25">
      <c r="A167" s="8" t="s">
        <v>196</v>
      </c>
      <c r="B167" s="7">
        <v>0.32500000000000001</v>
      </c>
      <c r="C167" s="7">
        <v>0.20499999999999999</v>
      </c>
      <c r="D167" s="7">
        <v>0.14699999999999999</v>
      </c>
      <c r="E167">
        <v>12</v>
      </c>
      <c r="H167" s="6">
        <v>166</v>
      </c>
      <c r="I167" s="6" t="s">
        <v>192</v>
      </c>
      <c r="J167" s="6" t="str">
        <f t="shared" si="2"/>
        <v>52o</v>
      </c>
      <c r="K167" s="6">
        <v>-0.31</v>
      </c>
      <c r="L167" s="6">
        <v>31.19</v>
      </c>
      <c r="M167" s="6">
        <v>6.18</v>
      </c>
      <c r="N167" s="6">
        <v>12</v>
      </c>
      <c r="O167" s="6">
        <v>97.28</v>
      </c>
    </row>
    <row r="168" spans="1:15" x14ac:dyDescent="0.25">
      <c r="A168" s="8" t="s">
        <v>186</v>
      </c>
      <c r="B168" s="7">
        <v>0.34</v>
      </c>
      <c r="C168" s="7">
        <v>0.20699999999999999</v>
      </c>
      <c r="D168" s="7">
        <v>0.14599999999999999</v>
      </c>
      <c r="E168">
        <v>12</v>
      </c>
      <c r="H168" s="6">
        <v>167</v>
      </c>
      <c r="I168" s="6" t="s">
        <v>186</v>
      </c>
      <c r="J168" s="6" t="str">
        <f t="shared" si="2"/>
        <v>62o</v>
      </c>
      <c r="K168" s="6">
        <v>-0.31</v>
      </c>
      <c r="L168" s="6">
        <v>31.07</v>
      </c>
      <c r="M168" s="6">
        <v>5.99</v>
      </c>
      <c r="N168" s="6">
        <v>12</v>
      </c>
      <c r="O168" s="6">
        <v>98.19</v>
      </c>
    </row>
    <row r="169" spans="1:15" x14ac:dyDescent="0.25">
      <c r="A169" s="8" t="s">
        <v>178</v>
      </c>
      <c r="B169" s="7">
        <v>0.34599999999999997</v>
      </c>
      <c r="C169" s="7">
        <v>0.20399999999999999</v>
      </c>
      <c r="D169" s="7">
        <v>0.14199999999999999</v>
      </c>
      <c r="E169">
        <v>12</v>
      </c>
      <c r="H169" s="6">
        <v>168</v>
      </c>
      <c r="I169" s="6" t="s">
        <v>196</v>
      </c>
      <c r="J169" s="6" t="str">
        <f t="shared" si="2"/>
        <v>42o</v>
      </c>
      <c r="K169" s="6">
        <v>-0.33</v>
      </c>
      <c r="L169" s="6">
        <v>30.11</v>
      </c>
      <c r="M169" s="6">
        <v>6.16</v>
      </c>
      <c r="N169" s="6">
        <v>12</v>
      </c>
      <c r="O169" s="6">
        <v>99.09</v>
      </c>
    </row>
    <row r="170" spans="1:15" x14ac:dyDescent="0.25">
      <c r="A170" s="8" t="s">
        <v>198</v>
      </c>
      <c r="B170" s="7">
        <v>0.312</v>
      </c>
      <c r="C170" s="7">
        <v>0.19500000000000001</v>
      </c>
      <c r="D170" s="7">
        <v>0.13900000000000001</v>
      </c>
      <c r="E170">
        <v>12</v>
      </c>
      <c r="H170" s="6">
        <v>169</v>
      </c>
      <c r="I170" s="6" t="s">
        <v>198</v>
      </c>
      <c r="J170" s="6" t="str">
        <f t="shared" si="2"/>
        <v>32o</v>
      </c>
      <c r="K170" s="6">
        <v>-0.35</v>
      </c>
      <c r="L170" s="6">
        <v>29.23</v>
      </c>
      <c r="M170" s="6">
        <v>6.12</v>
      </c>
      <c r="N170" s="6">
        <v>12</v>
      </c>
      <c r="O170" s="6">
        <v>100</v>
      </c>
    </row>
  </sheetData>
  <sortState ref="A2:E182">
    <sortCondition descending="1" ref="D1"/>
  </sortState>
  <hyperlinks>
    <hyperlink ref="A1" r:id="rId1" location="Top" display="http://www.natesholdem.com/pre-flop-odds.php - Top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workbookViewId="0">
      <selection activeCell="C2" sqref="C2"/>
    </sheetView>
  </sheetViews>
  <sheetFormatPr defaultRowHeight="13.2" x14ac:dyDescent="0.25"/>
  <cols>
    <col min="1" max="1" width="21.5546875" customWidth="1"/>
    <col min="2" max="2" width="21.5546875" style="4" customWidth="1"/>
    <col min="3" max="5" width="27.6640625" customWidth="1"/>
    <col min="6" max="6" width="9" customWidth="1"/>
    <col min="7" max="10" width="14.21875" customWidth="1"/>
    <col min="11" max="11" width="9" customWidth="1"/>
    <col min="12" max="12" width="12" customWidth="1"/>
  </cols>
  <sheetData>
    <row r="1" spans="1:14" x14ac:dyDescent="0.25">
      <c r="C1" s="13" t="s">
        <v>237</v>
      </c>
      <c r="D1" s="4" t="s">
        <v>238</v>
      </c>
      <c r="E1" t="s">
        <v>246</v>
      </c>
    </row>
    <row r="2" spans="1:14" x14ac:dyDescent="0.25">
      <c r="C2" s="13" t="s">
        <v>247</v>
      </c>
      <c r="D2" s="4" t="s">
        <v>248</v>
      </c>
      <c r="E2" t="s">
        <v>249</v>
      </c>
    </row>
    <row r="3" spans="1:14" x14ac:dyDescent="0.25">
      <c r="A3" s="9" t="s">
        <v>65</v>
      </c>
      <c r="B3" s="8" t="s">
        <v>66</v>
      </c>
      <c r="C3" s="8" t="s">
        <v>236</v>
      </c>
      <c r="D3" s="4" t="s">
        <v>245</v>
      </c>
      <c r="E3" s="6" t="s">
        <v>245</v>
      </c>
      <c r="F3" s="6"/>
      <c r="G3" s="6"/>
      <c r="H3" s="6"/>
      <c r="I3" s="6"/>
      <c r="J3" s="6"/>
      <c r="K3" s="6"/>
      <c r="L3" s="6"/>
    </row>
    <row r="4" spans="1:14" x14ac:dyDescent="0.25">
      <c r="A4" s="10">
        <v>88</v>
      </c>
      <c r="B4" s="16">
        <v>0.69099999999999995</v>
      </c>
      <c r="C4" s="12">
        <v>6</v>
      </c>
      <c r="D4" s="12">
        <v>3</v>
      </c>
      <c r="E4" s="14">
        <v>3</v>
      </c>
      <c r="F4" s="6"/>
      <c r="G4" s="6"/>
      <c r="H4" s="6"/>
      <c r="I4" s="6"/>
      <c r="J4" s="6"/>
      <c r="K4" s="6"/>
      <c r="L4" s="6"/>
    </row>
    <row r="5" spans="1:14" x14ac:dyDescent="0.25">
      <c r="A5" s="10" t="s">
        <v>73</v>
      </c>
      <c r="B5" s="16">
        <v>0.60899999999999999</v>
      </c>
      <c r="C5" s="12">
        <v>12</v>
      </c>
      <c r="D5" s="12">
        <v>3</v>
      </c>
      <c r="E5" s="14">
        <v>3</v>
      </c>
      <c r="F5" s="6"/>
      <c r="G5" s="6"/>
      <c r="H5" s="6"/>
      <c r="I5" s="6"/>
      <c r="J5" s="6"/>
      <c r="K5" s="6"/>
      <c r="L5" s="6"/>
    </row>
    <row r="6" spans="1:14" x14ac:dyDescent="0.25">
      <c r="A6" s="10" t="s">
        <v>2</v>
      </c>
      <c r="B6" s="16">
        <v>0.63</v>
      </c>
      <c r="C6" s="12">
        <v>4</v>
      </c>
      <c r="D6" s="12">
        <v>2</v>
      </c>
      <c r="E6" s="14">
        <v>2</v>
      </c>
      <c r="F6" s="6"/>
      <c r="G6" s="6"/>
      <c r="H6" s="6"/>
      <c r="I6" s="6"/>
      <c r="J6" s="6"/>
      <c r="K6" s="6"/>
      <c r="L6" s="6"/>
    </row>
    <row r="7" spans="1:14" x14ac:dyDescent="0.25">
      <c r="A7" s="10" t="s">
        <v>3</v>
      </c>
      <c r="B7" s="16">
        <v>0.85299999999999998</v>
      </c>
      <c r="C7" s="12">
        <v>6</v>
      </c>
      <c r="D7" s="12">
        <v>1</v>
      </c>
      <c r="E7" s="14">
        <v>1</v>
      </c>
      <c r="F7" s="6"/>
      <c r="G7" s="6"/>
      <c r="H7" s="6"/>
      <c r="I7" s="6"/>
      <c r="J7" s="6"/>
      <c r="K7" s="6"/>
      <c r="L7" s="6"/>
    </row>
    <row r="8" spans="1:14" x14ac:dyDescent="0.25">
      <c r="A8" s="10">
        <v>99</v>
      </c>
      <c r="B8" s="16">
        <v>0.72099999999999997</v>
      </c>
      <c r="C8" s="12">
        <v>6</v>
      </c>
      <c r="D8" s="12">
        <v>1</v>
      </c>
      <c r="E8" s="14">
        <v>1</v>
      </c>
      <c r="F8" s="6"/>
      <c r="G8" s="6"/>
      <c r="H8" s="6"/>
      <c r="I8" s="6"/>
      <c r="J8" s="6"/>
      <c r="K8" s="6"/>
      <c r="L8" s="6"/>
      <c r="N8" s="6"/>
    </row>
    <row r="9" spans="1:14" x14ac:dyDescent="0.25">
      <c r="A9" s="10" t="s">
        <v>74</v>
      </c>
      <c r="B9" s="16">
        <v>0.60099999999999998</v>
      </c>
      <c r="C9" s="12">
        <v>12</v>
      </c>
      <c r="D9" s="12">
        <v>6</v>
      </c>
      <c r="E9" s="6">
        <v>0</v>
      </c>
      <c r="F9" s="6"/>
      <c r="G9" s="6"/>
      <c r="H9" s="6"/>
      <c r="I9" s="6"/>
      <c r="J9" s="6"/>
      <c r="K9" s="6"/>
      <c r="L9" s="6"/>
    </row>
    <row r="10" spans="1:14" x14ac:dyDescent="0.25">
      <c r="A10" s="10" t="s">
        <v>26</v>
      </c>
      <c r="B10" s="16">
        <v>0.61099999999999999</v>
      </c>
      <c r="C10" s="12">
        <v>4</v>
      </c>
      <c r="D10" s="12">
        <v>3</v>
      </c>
      <c r="E10" s="6">
        <v>0</v>
      </c>
      <c r="F10" s="6"/>
      <c r="G10" s="6"/>
      <c r="H10" s="6"/>
      <c r="I10" s="6"/>
      <c r="J10" s="6"/>
      <c r="K10" s="6"/>
      <c r="L10" s="6"/>
    </row>
    <row r="11" spans="1:14" x14ac:dyDescent="0.25">
      <c r="A11" s="10" t="s">
        <v>5</v>
      </c>
      <c r="B11" s="16">
        <v>0.59499999999999997</v>
      </c>
      <c r="C11" s="12">
        <v>4</v>
      </c>
      <c r="D11" s="12">
        <v>3</v>
      </c>
      <c r="E11" s="6">
        <v>0</v>
      </c>
      <c r="F11" s="6"/>
      <c r="G11" s="6"/>
      <c r="H11" s="6"/>
      <c r="I11" s="6"/>
      <c r="J11" s="6"/>
      <c r="K11" s="6"/>
      <c r="L11" s="6"/>
    </row>
    <row r="12" spans="1:14" x14ac:dyDescent="0.25">
      <c r="A12" s="10" t="s">
        <v>9</v>
      </c>
      <c r="B12" s="16">
        <v>0.58499999999999996</v>
      </c>
      <c r="C12" s="12">
        <v>4</v>
      </c>
      <c r="D12" s="12">
        <v>3</v>
      </c>
      <c r="E12" s="6">
        <v>0</v>
      </c>
      <c r="F12" s="6"/>
      <c r="G12" s="6"/>
      <c r="H12" s="6"/>
      <c r="I12" s="6"/>
      <c r="J12" s="6"/>
      <c r="K12" s="6"/>
      <c r="L12" s="6"/>
    </row>
    <row r="13" spans="1:14" x14ac:dyDescent="0.25">
      <c r="A13" s="10" t="s">
        <v>21</v>
      </c>
      <c r="B13" s="16">
        <v>0.67</v>
      </c>
      <c r="C13" s="12">
        <v>4</v>
      </c>
      <c r="D13" s="12">
        <v>2</v>
      </c>
      <c r="E13" s="6">
        <v>0</v>
      </c>
      <c r="F13" s="6"/>
      <c r="G13" s="6"/>
      <c r="H13" s="6"/>
      <c r="I13" s="6"/>
      <c r="J13" s="6"/>
      <c r="K13" s="6"/>
      <c r="L13" s="6"/>
    </row>
    <row r="14" spans="1:14" x14ac:dyDescent="0.25">
      <c r="A14" s="10" t="s">
        <v>18</v>
      </c>
      <c r="B14" s="16">
        <v>0.66100000000000003</v>
      </c>
      <c r="C14" s="12">
        <v>4</v>
      </c>
      <c r="D14" s="12">
        <v>2</v>
      </c>
      <c r="E14" s="6">
        <v>0</v>
      </c>
      <c r="F14" s="6"/>
      <c r="G14" s="6"/>
      <c r="H14" s="6"/>
      <c r="I14" s="6"/>
      <c r="J14" s="6"/>
      <c r="K14" s="6"/>
      <c r="L14" s="6"/>
    </row>
    <row r="15" spans="1:14" x14ac:dyDescent="0.25">
      <c r="A15" s="10" t="s">
        <v>12</v>
      </c>
      <c r="B15" s="16">
        <v>0.63400000000000001</v>
      </c>
      <c r="C15" s="12">
        <v>4</v>
      </c>
      <c r="D15" s="12">
        <v>2</v>
      </c>
      <c r="E15" s="6">
        <v>0</v>
      </c>
      <c r="F15" s="6"/>
      <c r="G15" s="6"/>
      <c r="H15" s="6"/>
      <c r="I15" s="6"/>
      <c r="J15" s="6"/>
      <c r="K15" s="6"/>
      <c r="L15" s="6"/>
    </row>
    <row r="16" spans="1:14" x14ac:dyDescent="0.25">
      <c r="A16" s="10" t="s">
        <v>11</v>
      </c>
      <c r="B16" s="16">
        <v>0.626</v>
      </c>
      <c r="C16" s="12">
        <v>4</v>
      </c>
      <c r="D16" s="12">
        <v>2</v>
      </c>
      <c r="E16" s="6">
        <v>0</v>
      </c>
      <c r="F16" s="6"/>
      <c r="G16" s="6"/>
      <c r="H16" s="6"/>
      <c r="I16" s="6"/>
      <c r="J16" s="6"/>
      <c r="K16" s="6"/>
      <c r="L16" s="6"/>
    </row>
    <row r="17" spans="1:12" x14ac:dyDescent="0.25">
      <c r="A17" s="10" t="s">
        <v>25</v>
      </c>
      <c r="B17" s="16">
        <v>0.621</v>
      </c>
      <c r="C17" s="12">
        <v>4</v>
      </c>
      <c r="D17" s="12">
        <v>2</v>
      </c>
      <c r="E17" s="6">
        <v>0</v>
      </c>
      <c r="F17" s="6"/>
      <c r="G17" s="6"/>
      <c r="H17" s="6"/>
      <c r="I17" s="6"/>
      <c r="J17" s="6"/>
      <c r="K17" s="6"/>
      <c r="L17" s="6"/>
    </row>
    <row r="18" spans="1:12" x14ac:dyDescent="0.25">
      <c r="A18" s="10" t="s">
        <v>10</v>
      </c>
      <c r="B18" s="16">
        <v>0.61899999999999999</v>
      </c>
      <c r="C18" s="12">
        <v>4</v>
      </c>
      <c r="D18" s="12">
        <v>2</v>
      </c>
      <c r="E18" s="6">
        <v>0</v>
      </c>
      <c r="F18" s="6"/>
      <c r="G18" s="6"/>
      <c r="H18" s="6"/>
      <c r="I18" s="6"/>
      <c r="J18" s="6"/>
      <c r="K18" s="6"/>
      <c r="L18" s="6"/>
    </row>
    <row r="19" spans="1:12" x14ac:dyDescent="0.25">
      <c r="A19" s="10" t="s">
        <v>7</v>
      </c>
      <c r="B19" s="16">
        <v>0.60299999999999998</v>
      </c>
      <c r="C19" s="12">
        <v>4</v>
      </c>
      <c r="D19" s="12">
        <v>2</v>
      </c>
      <c r="E19" s="6">
        <v>0</v>
      </c>
      <c r="F19" s="6"/>
      <c r="G19" s="6"/>
      <c r="H19" s="6"/>
      <c r="I19" s="6"/>
      <c r="J19" s="6"/>
      <c r="K19" s="6"/>
      <c r="L19" s="6"/>
    </row>
    <row r="20" spans="1:12" x14ac:dyDescent="0.25">
      <c r="A20" s="10" t="s">
        <v>15</v>
      </c>
      <c r="B20" s="16">
        <v>0.65400000000000003</v>
      </c>
      <c r="C20" s="12">
        <v>4</v>
      </c>
      <c r="D20" s="12">
        <v>1</v>
      </c>
      <c r="E20" s="6">
        <v>0</v>
      </c>
      <c r="F20" s="6"/>
      <c r="G20" s="6"/>
      <c r="H20" s="6"/>
      <c r="I20" s="6"/>
      <c r="J20" s="6"/>
      <c r="K20" s="6"/>
      <c r="L20" s="6"/>
    </row>
    <row r="21" spans="1:12" x14ac:dyDescent="0.25">
      <c r="A21" s="10" t="s">
        <v>13</v>
      </c>
      <c r="B21" s="16">
        <v>0.64700000000000002</v>
      </c>
      <c r="C21" s="12">
        <v>4</v>
      </c>
      <c r="D21" s="12">
        <v>1</v>
      </c>
      <c r="E21" s="6">
        <v>0</v>
      </c>
      <c r="F21" s="6"/>
      <c r="G21" s="6"/>
      <c r="H21" s="6"/>
      <c r="I21" s="6"/>
      <c r="J21" s="6"/>
      <c r="K21" s="6"/>
      <c r="L21" s="6"/>
    </row>
    <row r="22" spans="1:12" x14ac:dyDescent="0.25">
      <c r="A22" s="10" t="s">
        <v>24</v>
      </c>
      <c r="B22" s="16">
        <v>0.82399999999999995</v>
      </c>
      <c r="C22" s="12">
        <v>6</v>
      </c>
      <c r="D22">
        <v>0</v>
      </c>
      <c r="E22">
        <v>0</v>
      </c>
      <c r="F22" s="6"/>
      <c r="G22" s="6"/>
      <c r="H22" s="6"/>
      <c r="I22" s="6"/>
      <c r="J22" s="6"/>
      <c r="K22" s="6"/>
      <c r="L22" s="6"/>
    </row>
    <row r="23" spans="1:12" x14ac:dyDescent="0.25">
      <c r="A23" s="10" t="s">
        <v>23</v>
      </c>
      <c r="B23" s="16">
        <v>0.79900000000000004</v>
      </c>
      <c r="C23" s="12">
        <v>6</v>
      </c>
      <c r="D23">
        <v>0</v>
      </c>
      <c r="E23">
        <v>0</v>
      </c>
      <c r="F23" s="6"/>
      <c r="G23" s="6"/>
      <c r="H23" s="6"/>
      <c r="I23" s="6"/>
      <c r="J23" s="6"/>
      <c r="K23" s="6"/>
      <c r="L23" s="6"/>
    </row>
    <row r="24" spans="1:12" x14ac:dyDescent="0.25">
      <c r="A24" s="10" t="s">
        <v>20</v>
      </c>
      <c r="B24" s="16">
        <v>0.77500000000000002</v>
      </c>
      <c r="C24" s="12">
        <v>6</v>
      </c>
      <c r="D24">
        <v>0</v>
      </c>
      <c r="E24">
        <v>0</v>
      </c>
      <c r="F24" s="6"/>
      <c r="G24" s="6"/>
      <c r="H24" s="6"/>
      <c r="I24" s="6"/>
      <c r="J24" s="6"/>
      <c r="K24" s="6"/>
      <c r="L24" s="6"/>
    </row>
    <row r="25" spans="1:12" x14ac:dyDescent="0.25">
      <c r="A25" s="10" t="s">
        <v>17</v>
      </c>
      <c r="B25" s="16">
        <v>0.751</v>
      </c>
      <c r="C25" s="12">
        <v>6</v>
      </c>
      <c r="D25">
        <v>0</v>
      </c>
      <c r="E25">
        <v>0</v>
      </c>
      <c r="F25" s="6"/>
      <c r="G25" s="15"/>
      <c r="H25" s="15"/>
      <c r="I25" s="6"/>
      <c r="J25" s="6"/>
      <c r="K25" s="6"/>
      <c r="L25" s="6"/>
    </row>
    <row r="26" spans="1:12" x14ac:dyDescent="0.25">
      <c r="A26" s="10">
        <v>77</v>
      </c>
      <c r="B26" s="16">
        <v>0.66200000000000003</v>
      </c>
      <c r="C26" s="12">
        <v>6</v>
      </c>
      <c r="D26">
        <v>0</v>
      </c>
      <c r="E26">
        <v>0</v>
      </c>
      <c r="F26" s="6"/>
      <c r="G26" s="15"/>
      <c r="H26" s="15"/>
      <c r="I26" s="6"/>
      <c r="J26" s="6"/>
      <c r="K26" s="6"/>
      <c r="L26" s="6"/>
    </row>
    <row r="27" spans="1:12" x14ac:dyDescent="0.25">
      <c r="A27" s="10" t="s">
        <v>69</v>
      </c>
      <c r="B27" s="16">
        <v>0.65400000000000003</v>
      </c>
      <c r="C27" s="12">
        <v>12</v>
      </c>
      <c r="D27">
        <v>0</v>
      </c>
      <c r="E27">
        <v>0</v>
      </c>
      <c r="F27" s="6"/>
      <c r="G27" s="6"/>
      <c r="H27" s="15"/>
      <c r="I27" s="6"/>
      <c r="J27" s="6"/>
      <c r="K27" s="6"/>
      <c r="L27" s="6"/>
    </row>
    <row r="28" spans="1:12" x14ac:dyDescent="0.25">
      <c r="A28" s="10" t="s">
        <v>70</v>
      </c>
      <c r="B28" s="16">
        <v>0.64500000000000002</v>
      </c>
      <c r="C28" s="12">
        <v>12</v>
      </c>
      <c r="D28">
        <v>0</v>
      </c>
      <c r="E28">
        <v>0</v>
      </c>
      <c r="F28" s="6"/>
      <c r="G28" s="6"/>
      <c r="H28" s="6"/>
      <c r="I28" s="6"/>
      <c r="J28" s="6"/>
      <c r="K28" s="6"/>
      <c r="L28" s="6"/>
    </row>
    <row r="29" spans="1:12" x14ac:dyDescent="0.25">
      <c r="A29" s="10" t="s">
        <v>71</v>
      </c>
      <c r="B29" s="16">
        <v>0.63600000000000001</v>
      </c>
      <c r="C29" s="12">
        <v>12</v>
      </c>
      <c r="D29">
        <v>0</v>
      </c>
      <c r="E29">
        <v>0</v>
      </c>
      <c r="F29" s="6"/>
      <c r="G29" s="6"/>
      <c r="H29" s="6"/>
      <c r="I29" s="6"/>
      <c r="J29" s="6"/>
      <c r="K29" s="6"/>
      <c r="L29" s="6"/>
    </row>
    <row r="30" spans="1:12" x14ac:dyDescent="0.25">
      <c r="A30" s="10">
        <v>66</v>
      </c>
      <c r="B30" s="16">
        <v>0.63300000000000001</v>
      </c>
      <c r="C30" s="12">
        <v>6</v>
      </c>
      <c r="D30">
        <v>0</v>
      </c>
      <c r="E30">
        <v>0</v>
      </c>
      <c r="F30" s="6"/>
      <c r="G30" s="6"/>
      <c r="H30" s="6"/>
      <c r="I30" s="6"/>
      <c r="J30" s="6"/>
      <c r="K30" s="6"/>
      <c r="L30" s="6"/>
    </row>
    <row r="31" spans="1:12" x14ac:dyDescent="0.25">
      <c r="A31" s="10" t="s">
        <v>72</v>
      </c>
      <c r="B31" s="16">
        <v>0.629</v>
      </c>
      <c r="C31" s="12">
        <v>12</v>
      </c>
      <c r="D31">
        <v>0</v>
      </c>
      <c r="E31">
        <v>0</v>
      </c>
      <c r="F31" s="6"/>
      <c r="G31" s="6"/>
      <c r="H31" s="6"/>
      <c r="I31" s="6"/>
      <c r="J31" s="6"/>
      <c r="K31" s="6"/>
      <c r="L31" s="6"/>
    </row>
    <row r="32" spans="1:12" x14ac:dyDescent="0.25">
      <c r="A32" s="10" t="s">
        <v>81</v>
      </c>
      <c r="B32" s="16">
        <v>0.61399999999999999</v>
      </c>
      <c r="C32" s="12">
        <v>12</v>
      </c>
      <c r="D32">
        <v>0</v>
      </c>
      <c r="E32">
        <v>0</v>
      </c>
      <c r="F32" s="6"/>
      <c r="G32" s="6"/>
      <c r="H32" s="6"/>
      <c r="I32" s="6"/>
      <c r="J32" s="6"/>
      <c r="K32" s="6"/>
      <c r="L32" s="6"/>
    </row>
    <row r="33" spans="1:12" x14ac:dyDescent="0.25">
      <c r="A33" s="10" t="s">
        <v>82</v>
      </c>
      <c r="B33" s="16">
        <v>0.60599999999999998</v>
      </c>
      <c r="C33" s="12">
        <v>12</v>
      </c>
      <c r="D33">
        <v>0</v>
      </c>
      <c r="E33">
        <v>0</v>
      </c>
      <c r="F33" s="6"/>
      <c r="G33" s="6"/>
      <c r="H33" s="6"/>
      <c r="I33" s="6"/>
      <c r="J33" s="6"/>
      <c r="K33" s="6"/>
      <c r="L33" s="6"/>
    </row>
    <row r="34" spans="1:12" x14ac:dyDescent="0.25">
      <c r="A34" s="10">
        <v>55</v>
      </c>
      <c r="B34" s="16">
        <v>0.60299999999999998</v>
      </c>
      <c r="C34" s="12">
        <v>6</v>
      </c>
      <c r="D34">
        <v>0</v>
      </c>
      <c r="E34">
        <v>0</v>
      </c>
      <c r="F34" s="6"/>
      <c r="G34" s="6"/>
      <c r="H34" s="6"/>
      <c r="I34" s="6"/>
      <c r="J34" s="6"/>
      <c r="K34" s="6"/>
      <c r="L34" s="6"/>
    </row>
    <row r="35" spans="1:12" x14ac:dyDescent="0.25">
      <c r="A35" s="10" t="s">
        <v>27</v>
      </c>
      <c r="B35" s="16">
        <v>0.6</v>
      </c>
      <c r="C35" s="12">
        <v>4</v>
      </c>
      <c r="D35">
        <v>0</v>
      </c>
      <c r="E35">
        <v>0</v>
      </c>
      <c r="F35" s="6"/>
      <c r="G35" s="6"/>
      <c r="H35" s="6"/>
      <c r="I35" s="6"/>
      <c r="J35" s="6"/>
      <c r="K35" s="6"/>
      <c r="L35" s="6"/>
    </row>
    <row r="36" spans="1:12" x14ac:dyDescent="0.25">
      <c r="A36" s="10" t="s">
        <v>36</v>
      </c>
      <c r="B36" s="16">
        <v>0.6</v>
      </c>
      <c r="C36" s="12">
        <v>4</v>
      </c>
      <c r="D36">
        <v>0</v>
      </c>
      <c r="E36">
        <v>0</v>
      </c>
      <c r="F36" s="6"/>
      <c r="G36" s="6"/>
      <c r="H36" s="6"/>
      <c r="I36" s="6"/>
      <c r="J36" s="6"/>
      <c r="K36" s="6"/>
      <c r="L36" s="6"/>
    </row>
    <row r="37" spans="1:12" x14ac:dyDescent="0.25">
      <c r="A37" s="10" t="s">
        <v>28</v>
      </c>
      <c r="B37" s="16">
        <v>0.59899999999999998</v>
      </c>
      <c r="C37" s="12">
        <v>4</v>
      </c>
      <c r="D37">
        <v>0</v>
      </c>
      <c r="E37">
        <v>0</v>
      </c>
      <c r="F37" s="6"/>
      <c r="G37" s="6"/>
      <c r="H37" s="6"/>
      <c r="I37" s="6"/>
      <c r="J37" s="6"/>
      <c r="K37" s="6"/>
      <c r="L37" s="6"/>
    </row>
    <row r="38" spans="1:12" x14ac:dyDescent="0.25">
      <c r="A38" s="10" t="s">
        <v>83</v>
      </c>
      <c r="B38" s="16">
        <v>0.59899999999999998</v>
      </c>
      <c r="C38" s="12">
        <v>12</v>
      </c>
      <c r="D38">
        <v>0</v>
      </c>
      <c r="E38">
        <v>0</v>
      </c>
      <c r="F38" s="6"/>
      <c r="G38" s="6"/>
      <c r="H38" s="6"/>
      <c r="I38" s="6"/>
      <c r="J38" s="6"/>
      <c r="K38" s="6"/>
      <c r="L38" s="6"/>
    </row>
    <row r="39" spans="1:12" x14ac:dyDescent="0.25">
      <c r="A39" s="10" t="s">
        <v>75</v>
      </c>
      <c r="B39" s="16">
        <v>0.59099999999999997</v>
      </c>
      <c r="C39" s="12">
        <v>12</v>
      </c>
      <c r="D39">
        <v>0</v>
      </c>
      <c r="E39">
        <v>0</v>
      </c>
      <c r="F39" s="6"/>
      <c r="G39" s="6"/>
      <c r="H39" s="6"/>
      <c r="I39" s="6"/>
      <c r="J39" s="6"/>
      <c r="K39" s="6"/>
      <c r="L39" s="6"/>
    </row>
    <row r="40" spans="1:12" x14ac:dyDescent="0.25">
      <c r="A40" s="10" t="s">
        <v>30</v>
      </c>
      <c r="B40" s="16">
        <v>0.58899999999999997</v>
      </c>
      <c r="C40" s="12">
        <v>4</v>
      </c>
      <c r="D40">
        <v>0</v>
      </c>
      <c r="E40">
        <v>0</v>
      </c>
      <c r="F40" s="6"/>
      <c r="G40" s="6"/>
      <c r="H40" s="6"/>
      <c r="I40" s="6"/>
      <c r="J40" s="6"/>
      <c r="K40" s="6"/>
      <c r="L40" s="6"/>
    </row>
    <row r="41" spans="1:12" x14ac:dyDescent="0.25">
      <c r="A41" s="10" t="s">
        <v>98</v>
      </c>
      <c r="B41" s="16">
        <v>0.58199999999999996</v>
      </c>
      <c r="C41" s="12">
        <v>12</v>
      </c>
      <c r="D41">
        <v>0</v>
      </c>
      <c r="E41">
        <v>0</v>
      </c>
      <c r="F41" s="6"/>
      <c r="G41" s="6"/>
      <c r="H41" s="6"/>
      <c r="I41" s="6"/>
      <c r="J41" s="6"/>
      <c r="K41" s="6"/>
      <c r="L41" s="6"/>
    </row>
    <row r="42" spans="1:12" x14ac:dyDescent="0.25">
      <c r="A42" s="10" t="s">
        <v>31</v>
      </c>
      <c r="B42" s="16">
        <v>0.57999999999999996</v>
      </c>
      <c r="C42" s="12">
        <v>4</v>
      </c>
      <c r="D42">
        <v>0</v>
      </c>
      <c r="E42">
        <v>0</v>
      </c>
      <c r="F42" s="6"/>
      <c r="G42" s="6"/>
      <c r="H42" s="6"/>
      <c r="I42" s="6"/>
      <c r="J42" s="6"/>
      <c r="K42" s="6"/>
      <c r="L42" s="6"/>
    </row>
    <row r="43" spans="1:12" x14ac:dyDescent="0.25">
      <c r="A43" s="10" t="s">
        <v>84</v>
      </c>
      <c r="B43" s="16">
        <v>0.57999999999999996</v>
      </c>
      <c r="C43" s="12">
        <v>12</v>
      </c>
      <c r="D43">
        <v>0</v>
      </c>
      <c r="E43">
        <v>0</v>
      </c>
      <c r="F43" s="6"/>
      <c r="G43" s="6"/>
      <c r="H43" s="6"/>
      <c r="I43" s="6"/>
      <c r="J43" s="6"/>
      <c r="K43" s="6"/>
      <c r="L43" s="6"/>
    </row>
    <row r="44" spans="1:12" x14ac:dyDescent="0.25">
      <c r="A44" s="10" t="s">
        <v>33</v>
      </c>
      <c r="B44" s="16">
        <v>0.57899999999999996</v>
      </c>
      <c r="C44" s="12">
        <v>4</v>
      </c>
      <c r="D44">
        <v>0</v>
      </c>
      <c r="E44">
        <v>0</v>
      </c>
      <c r="F44" s="6"/>
      <c r="G44" s="6"/>
      <c r="H44" s="6"/>
      <c r="I44" s="6"/>
      <c r="J44" s="6"/>
      <c r="K44" s="6"/>
      <c r="L44" s="6"/>
    </row>
    <row r="45" spans="1:12" x14ac:dyDescent="0.25">
      <c r="A45" s="10" t="s">
        <v>76</v>
      </c>
      <c r="B45" s="16">
        <v>0.57799999999999996</v>
      </c>
      <c r="C45" s="12">
        <v>12</v>
      </c>
      <c r="D45">
        <v>0</v>
      </c>
      <c r="E45">
        <v>0</v>
      </c>
      <c r="F45" s="6"/>
      <c r="G45" s="6"/>
      <c r="H45" s="6"/>
      <c r="I45" s="6"/>
      <c r="J45" s="6"/>
      <c r="K45" s="6"/>
      <c r="L45" s="6"/>
    </row>
    <row r="46" spans="1:12" x14ac:dyDescent="0.25">
      <c r="A46" s="8" t="s">
        <v>86</v>
      </c>
      <c r="B46" s="17">
        <v>0.57799999999999996</v>
      </c>
      <c r="C46">
        <v>4</v>
      </c>
      <c r="D46">
        <v>0</v>
      </c>
      <c r="E46">
        <v>0</v>
      </c>
      <c r="F46" s="6"/>
      <c r="G46" s="6"/>
      <c r="H46" s="6"/>
      <c r="I46" s="6"/>
      <c r="J46" s="6"/>
      <c r="K46" s="6"/>
      <c r="L46" s="6"/>
    </row>
    <row r="47" spans="1:12" x14ac:dyDescent="0.25">
      <c r="A47" s="8" t="s">
        <v>77</v>
      </c>
      <c r="B47" s="17">
        <v>0.57699999999999996</v>
      </c>
      <c r="C47">
        <v>12</v>
      </c>
      <c r="D47">
        <v>0</v>
      </c>
      <c r="E47">
        <v>0</v>
      </c>
      <c r="F47" s="6"/>
      <c r="G47" s="6"/>
      <c r="H47" s="6"/>
      <c r="I47" s="6"/>
      <c r="J47" s="6"/>
      <c r="K47" s="6"/>
      <c r="L47" s="6"/>
    </row>
    <row r="48" spans="1:12" x14ac:dyDescent="0.25">
      <c r="A48" s="8" t="s">
        <v>4</v>
      </c>
      <c r="B48" s="17">
        <v>0.57499999999999996</v>
      </c>
      <c r="C48">
        <v>4</v>
      </c>
      <c r="D48">
        <v>0</v>
      </c>
      <c r="E48">
        <v>0</v>
      </c>
      <c r="F48" s="6"/>
      <c r="G48" s="6"/>
      <c r="H48" s="6"/>
      <c r="I48" s="6"/>
      <c r="J48" s="6"/>
      <c r="K48" s="6"/>
      <c r="L48" s="6"/>
    </row>
    <row r="49" spans="1:12" x14ac:dyDescent="0.25">
      <c r="A49" s="8" t="s">
        <v>99</v>
      </c>
      <c r="B49" s="17">
        <v>0.57399999999999995</v>
      </c>
      <c r="C49">
        <v>12</v>
      </c>
      <c r="D49">
        <v>0</v>
      </c>
      <c r="E49">
        <v>0</v>
      </c>
      <c r="F49" s="6"/>
      <c r="G49" s="6"/>
      <c r="H49" s="6"/>
      <c r="I49" s="6"/>
      <c r="J49" s="6"/>
      <c r="K49" s="6"/>
      <c r="L49" s="6"/>
    </row>
    <row r="50" spans="1:12" x14ac:dyDescent="0.25">
      <c r="A50" s="8" t="s">
        <v>32</v>
      </c>
      <c r="B50" s="17">
        <v>0.56999999999999995</v>
      </c>
      <c r="C50">
        <v>4</v>
      </c>
      <c r="D50">
        <v>0</v>
      </c>
      <c r="E50">
        <v>0</v>
      </c>
      <c r="F50" s="6"/>
      <c r="G50" s="6"/>
      <c r="H50" s="6"/>
      <c r="I50" s="6"/>
      <c r="J50" s="6"/>
      <c r="K50" s="6"/>
      <c r="L50" s="6"/>
    </row>
    <row r="51" spans="1:12" x14ac:dyDescent="0.25">
      <c r="A51" s="8">
        <v>44</v>
      </c>
      <c r="B51" s="17">
        <v>0.56999999999999995</v>
      </c>
      <c r="C51">
        <v>6</v>
      </c>
      <c r="D51">
        <v>0</v>
      </c>
      <c r="E51">
        <v>0</v>
      </c>
      <c r="F51" s="6"/>
      <c r="G51" s="6"/>
      <c r="H51" s="6"/>
      <c r="I51" s="6"/>
      <c r="J51" s="6"/>
      <c r="K51" s="6"/>
      <c r="L51" s="6"/>
    </row>
    <row r="52" spans="1:12" x14ac:dyDescent="0.25">
      <c r="A52" s="8" t="s">
        <v>88</v>
      </c>
      <c r="B52" s="17">
        <v>0.56799999999999995</v>
      </c>
      <c r="C52">
        <v>4</v>
      </c>
      <c r="D52">
        <v>0</v>
      </c>
      <c r="E52">
        <v>0</v>
      </c>
      <c r="F52" s="6"/>
      <c r="G52" s="6"/>
      <c r="H52" s="6"/>
      <c r="I52" s="6"/>
      <c r="J52" s="6"/>
      <c r="K52" s="6"/>
      <c r="L52" s="6"/>
    </row>
    <row r="53" spans="1:12" x14ac:dyDescent="0.25">
      <c r="A53" s="8" t="s">
        <v>78</v>
      </c>
      <c r="B53" s="17">
        <v>0.56399999999999995</v>
      </c>
      <c r="C53">
        <v>12</v>
      </c>
      <c r="D53">
        <v>0</v>
      </c>
      <c r="E53">
        <v>0</v>
      </c>
      <c r="F53" s="6"/>
      <c r="G53" s="6"/>
      <c r="H53" s="6"/>
      <c r="I53" s="6"/>
      <c r="J53" s="6"/>
      <c r="K53" s="6"/>
      <c r="L53" s="6"/>
    </row>
    <row r="54" spans="1:12" x14ac:dyDescent="0.25">
      <c r="A54" s="8" t="s">
        <v>85</v>
      </c>
      <c r="B54" s="17">
        <v>0.56299999999999994</v>
      </c>
      <c r="C54">
        <v>12</v>
      </c>
      <c r="D54">
        <v>0</v>
      </c>
      <c r="E54">
        <v>0</v>
      </c>
      <c r="F54" s="6"/>
      <c r="G54" s="6"/>
      <c r="H54" s="6"/>
      <c r="I54" s="6"/>
      <c r="J54" s="6"/>
      <c r="K54" s="6"/>
      <c r="L54" s="6"/>
    </row>
    <row r="55" spans="1:12" x14ac:dyDescent="0.25">
      <c r="A55" s="8" t="s">
        <v>101</v>
      </c>
      <c r="B55" s="17">
        <v>0.56200000000000006</v>
      </c>
      <c r="C55">
        <v>4</v>
      </c>
      <c r="D55">
        <v>0</v>
      </c>
      <c r="E55">
        <v>0</v>
      </c>
      <c r="F55" s="6"/>
      <c r="G55" s="6"/>
      <c r="H55" s="6"/>
      <c r="I55" s="6"/>
      <c r="J55" s="6"/>
      <c r="K55" s="6"/>
      <c r="L55" s="6"/>
    </row>
    <row r="56" spans="1:12" x14ac:dyDescent="0.25">
      <c r="A56" s="8" t="s">
        <v>90</v>
      </c>
      <c r="B56" s="17">
        <v>0.55800000000000005</v>
      </c>
      <c r="C56">
        <v>4</v>
      </c>
      <c r="D56">
        <v>0</v>
      </c>
      <c r="E56">
        <v>0</v>
      </c>
      <c r="F56" s="6"/>
      <c r="G56" s="6"/>
      <c r="H56" s="6"/>
      <c r="I56" s="6"/>
      <c r="J56" s="6"/>
      <c r="K56" s="6"/>
      <c r="L56" s="6"/>
    </row>
    <row r="57" spans="1:12" x14ac:dyDescent="0.25">
      <c r="A57" s="8" t="s">
        <v>29</v>
      </c>
      <c r="B57" s="17">
        <v>0.55800000000000005</v>
      </c>
      <c r="C57">
        <v>4</v>
      </c>
      <c r="D57">
        <v>0</v>
      </c>
      <c r="E57">
        <v>0</v>
      </c>
      <c r="F57" s="6"/>
      <c r="G57" s="6"/>
      <c r="H57" s="6"/>
      <c r="I57" s="6"/>
      <c r="J57" s="6"/>
      <c r="K57" s="6"/>
      <c r="L57" s="6"/>
    </row>
    <row r="58" spans="1:12" x14ac:dyDescent="0.25">
      <c r="A58" s="8" t="s">
        <v>79</v>
      </c>
      <c r="B58" s="17">
        <v>0.55600000000000005</v>
      </c>
      <c r="C58">
        <v>12</v>
      </c>
      <c r="D58">
        <v>0</v>
      </c>
      <c r="E58">
        <v>0</v>
      </c>
      <c r="F58" s="6"/>
      <c r="G58" s="6"/>
      <c r="H58" s="6"/>
      <c r="I58" s="6"/>
      <c r="J58" s="6"/>
      <c r="K58" s="6"/>
      <c r="L58" s="6"/>
    </row>
    <row r="59" spans="1:12" x14ac:dyDescent="0.25">
      <c r="A59" s="8" t="s">
        <v>100</v>
      </c>
      <c r="B59" s="17">
        <v>0.55500000000000005</v>
      </c>
      <c r="C59">
        <v>12</v>
      </c>
      <c r="D59">
        <v>0</v>
      </c>
      <c r="E59">
        <v>0</v>
      </c>
      <c r="F59" s="6"/>
      <c r="G59" s="6"/>
      <c r="H59" s="6"/>
      <c r="I59" s="6"/>
      <c r="J59" s="6"/>
      <c r="K59" s="6"/>
      <c r="L59" s="6"/>
    </row>
    <row r="60" spans="1:12" x14ac:dyDescent="0.25">
      <c r="A60" s="8" t="s">
        <v>87</v>
      </c>
      <c r="B60" s="17">
        <v>0.55400000000000005</v>
      </c>
      <c r="C60">
        <v>12</v>
      </c>
      <c r="D60">
        <v>0</v>
      </c>
      <c r="E60">
        <v>0</v>
      </c>
      <c r="F60" s="6"/>
      <c r="G60" s="6"/>
      <c r="H60" s="6"/>
      <c r="I60" s="6"/>
      <c r="J60" s="6"/>
      <c r="K60" s="6"/>
      <c r="L60" s="6"/>
    </row>
    <row r="61" spans="1:12" x14ac:dyDescent="0.25">
      <c r="A61" s="8" t="s">
        <v>115</v>
      </c>
      <c r="B61" s="17">
        <v>0.55400000000000005</v>
      </c>
      <c r="C61">
        <v>12</v>
      </c>
      <c r="D61">
        <v>0</v>
      </c>
      <c r="E61">
        <v>0</v>
      </c>
      <c r="F61" s="6"/>
      <c r="G61" s="6"/>
      <c r="H61" s="6"/>
      <c r="I61" s="6"/>
      <c r="J61" s="6"/>
      <c r="K61" s="6"/>
      <c r="L61" s="6"/>
    </row>
    <row r="62" spans="1:12" x14ac:dyDescent="0.25">
      <c r="A62" s="8" t="s">
        <v>92</v>
      </c>
      <c r="B62" s="17">
        <v>0.54700000000000004</v>
      </c>
      <c r="C62">
        <v>4</v>
      </c>
      <c r="D62">
        <v>0</v>
      </c>
      <c r="E62">
        <v>0</v>
      </c>
      <c r="F62" s="6"/>
      <c r="G62" s="6"/>
      <c r="H62" s="6"/>
      <c r="I62" s="6"/>
      <c r="J62" s="6"/>
      <c r="K62" s="6"/>
      <c r="L62" s="6"/>
    </row>
    <row r="63" spans="1:12" x14ac:dyDescent="0.25">
      <c r="A63" s="8" t="s">
        <v>80</v>
      </c>
      <c r="B63" s="17">
        <v>0.54600000000000004</v>
      </c>
      <c r="C63">
        <v>12</v>
      </c>
      <c r="D63">
        <v>0</v>
      </c>
      <c r="E63">
        <v>0</v>
      </c>
      <c r="F63" s="6"/>
      <c r="G63" s="6"/>
      <c r="H63" s="6"/>
      <c r="I63" s="6"/>
      <c r="J63" s="6"/>
      <c r="K63" s="6"/>
      <c r="L63" s="6"/>
    </row>
    <row r="64" spans="1:12" x14ac:dyDescent="0.25">
      <c r="A64" s="8" t="s">
        <v>103</v>
      </c>
      <c r="B64" s="17">
        <v>0.54500000000000004</v>
      </c>
      <c r="C64">
        <v>4</v>
      </c>
      <c r="D64">
        <v>0</v>
      </c>
      <c r="E64">
        <v>0</v>
      </c>
      <c r="F64" s="6"/>
      <c r="G64" s="6"/>
      <c r="H64" s="6"/>
      <c r="I64" s="6"/>
      <c r="J64" s="6"/>
      <c r="K64" s="6"/>
      <c r="L64" s="6"/>
    </row>
    <row r="65" spans="1:12" x14ac:dyDescent="0.25">
      <c r="A65" s="8" t="s">
        <v>89</v>
      </c>
      <c r="B65" s="17">
        <v>0.54300000000000004</v>
      </c>
      <c r="C65">
        <v>12</v>
      </c>
      <c r="D65">
        <v>0</v>
      </c>
      <c r="E65">
        <v>0</v>
      </c>
      <c r="F65" s="6"/>
      <c r="G65" s="6"/>
      <c r="H65" s="6"/>
      <c r="I65" s="6"/>
      <c r="J65" s="6"/>
      <c r="K65" s="6"/>
      <c r="L65" s="6"/>
    </row>
    <row r="66" spans="1:12" x14ac:dyDescent="0.25">
      <c r="A66" s="8" t="s">
        <v>37</v>
      </c>
      <c r="B66" s="17">
        <v>0.54300000000000004</v>
      </c>
      <c r="C66">
        <v>4</v>
      </c>
      <c r="D66">
        <v>0</v>
      </c>
      <c r="E66">
        <v>0</v>
      </c>
      <c r="F66" s="6"/>
      <c r="G66" s="6"/>
      <c r="H66" s="6"/>
      <c r="I66" s="6"/>
      <c r="J66" s="6"/>
      <c r="K66" s="6"/>
      <c r="L66" s="6"/>
    </row>
    <row r="67" spans="1:12" x14ac:dyDescent="0.25">
      <c r="A67" s="8" t="s">
        <v>8</v>
      </c>
      <c r="B67" s="17">
        <v>0.54200000000000004</v>
      </c>
      <c r="C67">
        <v>4</v>
      </c>
      <c r="D67">
        <v>0</v>
      </c>
      <c r="E67">
        <v>0</v>
      </c>
      <c r="F67" s="6"/>
      <c r="G67" s="6"/>
      <c r="H67" s="6"/>
      <c r="I67" s="6"/>
      <c r="J67" s="6"/>
      <c r="K67" s="6"/>
      <c r="L67" s="6"/>
    </row>
    <row r="68" spans="1:12" x14ac:dyDescent="0.25">
      <c r="A68" s="8" t="s">
        <v>94</v>
      </c>
      <c r="B68" s="17">
        <v>0.53800000000000003</v>
      </c>
      <c r="C68">
        <v>4</v>
      </c>
      <c r="D68">
        <v>0</v>
      </c>
      <c r="E68">
        <v>0</v>
      </c>
      <c r="F68" s="6"/>
      <c r="G68" s="6"/>
      <c r="H68" s="6"/>
      <c r="I68" s="6"/>
      <c r="J68" s="6"/>
      <c r="K68" s="6"/>
      <c r="L68" s="6"/>
    </row>
    <row r="69" spans="1:12" x14ac:dyDescent="0.25">
      <c r="A69" s="8" t="s">
        <v>102</v>
      </c>
      <c r="B69" s="17">
        <v>0.53800000000000003</v>
      </c>
      <c r="C69">
        <v>12</v>
      </c>
      <c r="D69">
        <v>0</v>
      </c>
      <c r="E69">
        <v>0</v>
      </c>
      <c r="F69" s="6"/>
      <c r="G69" s="6"/>
      <c r="H69" s="6"/>
      <c r="I69" s="6"/>
      <c r="J69" s="6"/>
      <c r="K69" s="6"/>
      <c r="L69" s="6"/>
    </row>
    <row r="70" spans="1:12" x14ac:dyDescent="0.25">
      <c r="A70" s="8" t="s">
        <v>105</v>
      </c>
      <c r="B70" s="17">
        <v>0.53800000000000003</v>
      </c>
      <c r="C70">
        <v>4</v>
      </c>
      <c r="D70">
        <v>0</v>
      </c>
      <c r="E70">
        <v>0</v>
      </c>
      <c r="F70" s="6"/>
      <c r="G70" s="6"/>
      <c r="H70" s="6"/>
      <c r="I70" s="6"/>
      <c r="J70" s="6"/>
      <c r="K70" s="6"/>
      <c r="L70" s="6"/>
    </row>
    <row r="71" spans="1:12" x14ac:dyDescent="0.25">
      <c r="A71" s="8">
        <v>33</v>
      </c>
      <c r="B71" s="17">
        <v>0.53700000000000003</v>
      </c>
      <c r="C71">
        <v>6</v>
      </c>
      <c r="D71">
        <v>0</v>
      </c>
      <c r="E71">
        <v>0</v>
      </c>
      <c r="F71" s="6"/>
      <c r="G71" s="6"/>
      <c r="H71" s="6"/>
      <c r="I71" s="6"/>
      <c r="J71" s="6"/>
      <c r="K71" s="6"/>
      <c r="L71" s="6"/>
    </row>
    <row r="72" spans="1:12" x14ac:dyDescent="0.25">
      <c r="A72" s="8" t="s">
        <v>116</v>
      </c>
      <c r="B72" s="17">
        <v>0.53400000000000003</v>
      </c>
      <c r="C72">
        <v>12</v>
      </c>
      <c r="D72">
        <v>0</v>
      </c>
      <c r="E72">
        <v>0</v>
      </c>
      <c r="F72" s="6"/>
      <c r="G72" s="6"/>
      <c r="H72" s="6"/>
      <c r="I72" s="6"/>
      <c r="J72" s="6"/>
      <c r="K72" s="6"/>
      <c r="L72" s="6"/>
    </row>
    <row r="73" spans="1:12" x14ac:dyDescent="0.25">
      <c r="A73" s="8" t="s">
        <v>91</v>
      </c>
      <c r="B73" s="17">
        <v>0.53300000000000003</v>
      </c>
      <c r="C73">
        <v>12</v>
      </c>
      <c r="D73">
        <v>0</v>
      </c>
      <c r="E73">
        <v>0</v>
      </c>
      <c r="F73" s="6"/>
      <c r="G73" s="6"/>
      <c r="H73" s="6"/>
      <c r="I73" s="6"/>
      <c r="J73" s="6"/>
      <c r="K73" s="6"/>
      <c r="L73" s="6"/>
    </row>
    <row r="74" spans="1:12" x14ac:dyDescent="0.25">
      <c r="A74" s="8" t="s">
        <v>96</v>
      </c>
      <c r="B74" s="17">
        <v>0.52900000000000003</v>
      </c>
      <c r="C74">
        <v>4</v>
      </c>
      <c r="D74">
        <v>0</v>
      </c>
      <c r="E74">
        <v>0</v>
      </c>
      <c r="F74" s="6"/>
      <c r="G74" s="6"/>
      <c r="H74" s="6"/>
      <c r="I74" s="6"/>
      <c r="J74" s="6"/>
      <c r="K74" s="6"/>
      <c r="L74" s="6"/>
    </row>
    <row r="75" spans="1:12" x14ac:dyDescent="0.25">
      <c r="A75" s="8" t="s">
        <v>107</v>
      </c>
      <c r="B75" s="17">
        <v>0.52900000000000003</v>
      </c>
      <c r="C75">
        <v>4</v>
      </c>
      <c r="D75">
        <v>0</v>
      </c>
      <c r="E75">
        <v>0</v>
      </c>
      <c r="F75" s="6"/>
      <c r="G75" s="6"/>
      <c r="H75" s="6"/>
      <c r="I75" s="6"/>
      <c r="J75" s="6"/>
      <c r="K75" s="6"/>
      <c r="L75" s="6"/>
    </row>
    <row r="76" spans="1:12" x14ac:dyDescent="0.25">
      <c r="A76" s="8" t="s">
        <v>6</v>
      </c>
      <c r="B76" s="17">
        <v>0.52600000000000002</v>
      </c>
      <c r="C76">
        <v>4</v>
      </c>
      <c r="D76">
        <v>0</v>
      </c>
      <c r="E76">
        <v>0</v>
      </c>
      <c r="F76" s="6"/>
      <c r="G76" s="6"/>
      <c r="H76" s="6"/>
      <c r="I76" s="6"/>
      <c r="J76" s="6"/>
      <c r="K76" s="6"/>
      <c r="L76" s="6"/>
    </row>
    <row r="77" spans="1:12" x14ac:dyDescent="0.25">
      <c r="A77" s="8" t="s">
        <v>118</v>
      </c>
      <c r="B77" s="17">
        <v>0.52400000000000002</v>
      </c>
      <c r="C77">
        <v>4</v>
      </c>
      <c r="D77">
        <v>0</v>
      </c>
      <c r="E77">
        <v>0</v>
      </c>
      <c r="F77" s="6"/>
      <c r="G77" s="6"/>
      <c r="H77" s="6"/>
      <c r="I77" s="6"/>
      <c r="J77" s="6"/>
      <c r="K77" s="6"/>
      <c r="L77" s="6"/>
    </row>
    <row r="78" spans="1:12" x14ac:dyDescent="0.25">
      <c r="A78" s="8" t="s">
        <v>93</v>
      </c>
      <c r="B78" s="17">
        <v>0.52100000000000002</v>
      </c>
      <c r="C78">
        <v>12</v>
      </c>
      <c r="D78">
        <v>0</v>
      </c>
      <c r="E78">
        <v>0</v>
      </c>
      <c r="F78" s="6"/>
      <c r="G78" s="6"/>
      <c r="H78" s="6"/>
      <c r="I78" s="6"/>
      <c r="J78" s="6"/>
      <c r="K78" s="6"/>
      <c r="L78" s="6"/>
    </row>
    <row r="79" spans="1:12" x14ac:dyDescent="0.25">
      <c r="A79" s="8" t="s">
        <v>104</v>
      </c>
      <c r="B79" s="17">
        <v>0.51900000000000002</v>
      </c>
      <c r="C79">
        <v>12</v>
      </c>
      <c r="D79">
        <v>0</v>
      </c>
      <c r="E79">
        <v>0</v>
      </c>
      <c r="F79" s="6"/>
      <c r="G79" s="6"/>
      <c r="H79" s="6"/>
      <c r="I79" s="6"/>
      <c r="J79" s="6"/>
      <c r="K79" s="6"/>
      <c r="L79" s="6"/>
    </row>
    <row r="80" spans="1:12" x14ac:dyDescent="0.25">
      <c r="A80" s="8" t="s">
        <v>109</v>
      </c>
      <c r="B80" s="17">
        <v>0.51700000000000002</v>
      </c>
      <c r="C80">
        <v>4</v>
      </c>
      <c r="D80">
        <v>0</v>
      </c>
      <c r="E80">
        <v>0</v>
      </c>
      <c r="F80" s="6"/>
      <c r="G80" s="6"/>
      <c r="H80" s="6"/>
      <c r="I80" s="6"/>
      <c r="J80" s="6"/>
      <c r="K80" s="6"/>
      <c r="L80" s="6"/>
    </row>
    <row r="81" spans="1:12" x14ac:dyDescent="0.25">
      <c r="A81" s="8" t="s">
        <v>117</v>
      </c>
      <c r="B81" s="17">
        <v>0.51700000000000002</v>
      </c>
      <c r="C81">
        <v>12</v>
      </c>
      <c r="D81">
        <v>0</v>
      </c>
      <c r="E81">
        <v>0</v>
      </c>
      <c r="F81" s="6"/>
      <c r="G81" s="6"/>
      <c r="H81" s="6"/>
      <c r="I81" s="6"/>
      <c r="J81" s="6"/>
      <c r="K81" s="6"/>
      <c r="L81" s="6"/>
    </row>
    <row r="82" spans="1:12" x14ac:dyDescent="0.25">
      <c r="A82" s="8" t="s">
        <v>130</v>
      </c>
      <c r="B82" s="17">
        <v>0.51700000000000002</v>
      </c>
      <c r="C82">
        <v>12</v>
      </c>
      <c r="D82">
        <v>0</v>
      </c>
      <c r="E82">
        <v>0</v>
      </c>
      <c r="F82" s="6"/>
      <c r="G82" s="6"/>
      <c r="H82" s="6"/>
      <c r="I82" s="6"/>
      <c r="J82" s="6"/>
      <c r="K82" s="6"/>
      <c r="L82" s="6"/>
    </row>
    <row r="83" spans="1:12" x14ac:dyDescent="0.25">
      <c r="A83" s="8" t="s">
        <v>95</v>
      </c>
      <c r="B83" s="17">
        <v>0.51200000000000001</v>
      </c>
      <c r="C83">
        <v>12</v>
      </c>
      <c r="D83">
        <v>0</v>
      </c>
      <c r="E83">
        <v>0</v>
      </c>
      <c r="F83" s="6"/>
      <c r="G83" s="6"/>
      <c r="H83" s="6"/>
      <c r="I83" s="6"/>
      <c r="J83" s="6"/>
      <c r="K83" s="6"/>
      <c r="L83" s="6"/>
    </row>
    <row r="84" spans="1:12" x14ac:dyDescent="0.25">
      <c r="A84" s="8" t="s">
        <v>106</v>
      </c>
      <c r="B84" s="17">
        <v>0.51100000000000001</v>
      </c>
      <c r="C84">
        <v>12</v>
      </c>
      <c r="D84">
        <v>0</v>
      </c>
      <c r="E84">
        <v>0</v>
      </c>
      <c r="F84" s="6"/>
      <c r="G84" s="6"/>
      <c r="H84" s="6"/>
      <c r="I84" s="6"/>
      <c r="J84" s="6"/>
      <c r="K84" s="6"/>
      <c r="L84" s="6"/>
    </row>
    <row r="85" spans="1:12" x14ac:dyDescent="0.25">
      <c r="A85" s="8" t="s">
        <v>62</v>
      </c>
      <c r="B85" s="17">
        <v>0.51100000000000001</v>
      </c>
      <c r="C85">
        <v>4</v>
      </c>
      <c r="D85">
        <v>0</v>
      </c>
      <c r="E85">
        <v>0</v>
      </c>
      <c r="F85" s="6"/>
      <c r="G85" s="6"/>
      <c r="H85" s="6"/>
      <c r="I85" s="6"/>
      <c r="J85" s="6"/>
      <c r="K85" s="6"/>
      <c r="L85" s="6"/>
    </row>
    <row r="86" spans="1:12" x14ac:dyDescent="0.25">
      <c r="A86" s="8" t="s">
        <v>132</v>
      </c>
      <c r="B86" s="17">
        <v>0.51</v>
      </c>
      <c r="C86">
        <v>4</v>
      </c>
      <c r="D86">
        <v>0</v>
      </c>
      <c r="E86">
        <v>0</v>
      </c>
      <c r="F86" s="6"/>
      <c r="G86" s="6"/>
      <c r="H86" s="6"/>
      <c r="I86" s="6"/>
      <c r="J86" s="6"/>
      <c r="K86" s="6"/>
      <c r="L86" s="6"/>
    </row>
    <row r="87" spans="1:12" x14ac:dyDescent="0.25">
      <c r="A87" s="8" t="s">
        <v>120</v>
      </c>
      <c r="B87" s="17">
        <v>0.50800000000000001</v>
      </c>
      <c r="C87">
        <v>4</v>
      </c>
      <c r="D87">
        <v>0</v>
      </c>
      <c r="E87">
        <v>0</v>
      </c>
      <c r="F87" s="6"/>
      <c r="G87" s="6"/>
      <c r="H87" s="6"/>
      <c r="I87" s="6"/>
      <c r="J87" s="6"/>
      <c r="K87" s="6"/>
      <c r="L87" s="6"/>
    </row>
    <row r="88" spans="1:12" x14ac:dyDescent="0.25">
      <c r="A88" s="8" t="s">
        <v>111</v>
      </c>
      <c r="B88" s="17">
        <v>0.50700000000000001</v>
      </c>
      <c r="C88">
        <v>4</v>
      </c>
      <c r="D88">
        <v>0</v>
      </c>
      <c r="E88">
        <v>0</v>
      </c>
      <c r="F88" s="6"/>
      <c r="G88" s="6"/>
      <c r="H88" s="6"/>
      <c r="I88" s="6"/>
      <c r="J88" s="6"/>
      <c r="K88" s="6"/>
      <c r="L88" s="6"/>
    </row>
    <row r="89" spans="1:12" x14ac:dyDescent="0.25">
      <c r="A89" s="8">
        <v>22</v>
      </c>
      <c r="B89" s="17">
        <v>0.503</v>
      </c>
      <c r="C89">
        <v>6</v>
      </c>
      <c r="D89">
        <v>0</v>
      </c>
      <c r="E89">
        <v>0</v>
      </c>
      <c r="F89" s="6"/>
      <c r="G89" s="6"/>
      <c r="H89" s="6"/>
      <c r="I89" s="6"/>
      <c r="J89" s="6"/>
      <c r="K89" s="6"/>
      <c r="L89" s="6"/>
    </row>
    <row r="90" spans="1:12" x14ac:dyDescent="0.25">
      <c r="A90" s="8" t="s">
        <v>97</v>
      </c>
      <c r="B90" s="17">
        <v>0.502</v>
      </c>
      <c r="C90">
        <v>12</v>
      </c>
      <c r="D90">
        <v>0</v>
      </c>
      <c r="E90">
        <v>0</v>
      </c>
      <c r="F90" s="6"/>
      <c r="G90" s="6"/>
      <c r="H90" s="6"/>
      <c r="I90" s="6"/>
      <c r="J90" s="6"/>
      <c r="K90" s="6"/>
      <c r="L90" s="6"/>
    </row>
    <row r="91" spans="1:12" x14ac:dyDescent="0.25">
      <c r="A91" s="8" t="s">
        <v>108</v>
      </c>
      <c r="B91" s="17">
        <v>0.502</v>
      </c>
      <c r="C91">
        <v>12</v>
      </c>
      <c r="D91">
        <v>0</v>
      </c>
      <c r="E91">
        <v>0</v>
      </c>
      <c r="F91" s="6"/>
      <c r="G91" s="6"/>
      <c r="H91" s="6"/>
      <c r="I91" s="6"/>
      <c r="J91" s="6"/>
      <c r="K91" s="6"/>
      <c r="L91" s="6"/>
    </row>
    <row r="92" spans="1:12" x14ac:dyDescent="0.25">
      <c r="A92" s="8" t="s">
        <v>122</v>
      </c>
      <c r="B92" s="17">
        <v>0.5</v>
      </c>
      <c r="C92">
        <v>4</v>
      </c>
      <c r="D92">
        <v>0</v>
      </c>
      <c r="E92">
        <v>0</v>
      </c>
      <c r="F92" s="6"/>
      <c r="G92" s="6"/>
      <c r="H92" s="6"/>
      <c r="I92" s="6"/>
      <c r="J92" s="6"/>
      <c r="K92" s="6"/>
      <c r="L92" s="6"/>
    </row>
    <row r="93" spans="1:12" x14ac:dyDescent="0.25">
      <c r="A93" s="8" t="s">
        <v>131</v>
      </c>
      <c r="B93" s="17">
        <v>0.5</v>
      </c>
      <c r="C93">
        <v>12</v>
      </c>
      <c r="D93">
        <v>0</v>
      </c>
      <c r="E93">
        <v>0</v>
      </c>
      <c r="F93" s="6"/>
      <c r="G93" s="6"/>
      <c r="H93" s="6"/>
      <c r="I93" s="6"/>
      <c r="J93" s="6"/>
      <c r="K93" s="6"/>
      <c r="L93" s="6"/>
    </row>
    <row r="94" spans="1:12" x14ac:dyDescent="0.25">
      <c r="A94" s="8" t="s">
        <v>113</v>
      </c>
      <c r="B94" s="17">
        <v>0.499</v>
      </c>
      <c r="C94">
        <v>4</v>
      </c>
      <c r="D94">
        <v>0</v>
      </c>
      <c r="E94">
        <v>0</v>
      </c>
      <c r="F94" s="6"/>
      <c r="G94" s="6"/>
      <c r="H94" s="6"/>
      <c r="I94" s="6"/>
      <c r="J94" s="6"/>
      <c r="K94" s="6"/>
      <c r="L94" s="6"/>
    </row>
    <row r="95" spans="1:12" x14ac:dyDescent="0.25">
      <c r="A95" s="8" t="s">
        <v>119</v>
      </c>
      <c r="B95" s="17">
        <v>0.499</v>
      </c>
      <c r="C95">
        <v>12</v>
      </c>
      <c r="D95">
        <v>0</v>
      </c>
      <c r="E95">
        <v>0</v>
      </c>
      <c r="F95" s="6"/>
      <c r="G95" s="6"/>
      <c r="H95" s="6"/>
      <c r="I95" s="6"/>
      <c r="J95" s="6"/>
      <c r="K95" s="6"/>
      <c r="L95" s="6"/>
    </row>
    <row r="96" spans="1:12" x14ac:dyDescent="0.25">
      <c r="A96" s="8" t="s">
        <v>145</v>
      </c>
      <c r="B96" s="17">
        <v>0.495</v>
      </c>
      <c r="C96">
        <v>4</v>
      </c>
      <c r="D96">
        <v>0</v>
      </c>
      <c r="E96">
        <v>0</v>
      </c>
      <c r="F96" s="6"/>
      <c r="G96" s="6"/>
      <c r="H96" s="6"/>
      <c r="I96" s="6"/>
      <c r="J96" s="6"/>
      <c r="K96" s="6"/>
      <c r="L96" s="6"/>
    </row>
    <row r="97" spans="1:12" x14ac:dyDescent="0.25">
      <c r="A97" s="8" t="s">
        <v>134</v>
      </c>
      <c r="B97" s="17">
        <v>0.49199999999999999</v>
      </c>
      <c r="C97">
        <v>4</v>
      </c>
      <c r="D97">
        <v>0</v>
      </c>
      <c r="E97">
        <v>0</v>
      </c>
      <c r="F97" s="6"/>
      <c r="G97" s="6"/>
      <c r="H97" s="6"/>
      <c r="I97" s="6"/>
      <c r="J97" s="6"/>
      <c r="K97" s="6"/>
      <c r="L97" s="6"/>
    </row>
    <row r="98" spans="1:12" x14ac:dyDescent="0.25">
      <c r="A98" s="8" t="s">
        <v>110</v>
      </c>
      <c r="B98" s="17">
        <v>0.49</v>
      </c>
      <c r="C98">
        <v>12</v>
      </c>
      <c r="D98">
        <v>0</v>
      </c>
      <c r="E98">
        <v>0</v>
      </c>
      <c r="F98" s="6"/>
      <c r="G98" s="6"/>
      <c r="H98" s="6"/>
      <c r="I98" s="6"/>
      <c r="J98" s="6"/>
      <c r="K98" s="6"/>
      <c r="L98" s="6"/>
    </row>
    <row r="99" spans="1:12" x14ac:dyDescent="0.25">
      <c r="A99" s="8" t="s">
        <v>124</v>
      </c>
      <c r="B99" s="17">
        <v>0.49</v>
      </c>
      <c r="C99">
        <v>4</v>
      </c>
      <c r="D99">
        <v>0</v>
      </c>
      <c r="E99">
        <v>0</v>
      </c>
      <c r="F99" s="6"/>
      <c r="G99" s="6"/>
      <c r="H99" s="6"/>
      <c r="I99" s="6"/>
      <c r="J99" s="6"/>
      <c r="K99" s="6"/>
      <c r="L99" s="6"/>
    </row>
    <row r="100" spans="1:12" x14ac:dyDescent="0.25">
      <c r="A100" s="8" t="s">
        <v>144</v>
      </c>
      <c r="B100" s="17">
        <v>0.48399999999999999</v>
      </c>
      <c r="C100">
        <v>12</v>
      </c>
      <c r="D100">
        <v>0</v>
      </c>
      <c r="E100">
        <v>0</v>
      </c>
      <c r="F100" s="6"/>
      <c r="G100" s="6"/>
      <c r="H100" s="6"/>
      <c r="I100" s="6"/>
      <c r="J100" s="6"/>
      <c r="K100" s="6"/>
      <c r="L100" s="6"/>
    </row>
    <row r="101" spans="1:12" x14ac:dyDescent="0.25">
      <c r="A101" s="8" t="s">
        <v>133</v>
      </c>
      <c r="B101" s="17">
        <v>0.48199999999999998</v>
      </c>
      <c r="C101">
        <v>12</v>
      </c>
      <c r="D101">
        <v>0</v>
      </c>
      <c r="E101">
        <v>0</v>
      </c>
      <c r="F101" s="6"/>
      <c r="G101" s="6"/>
      <c r="H101" s="6"/>
      <c r="I101" s="6"/>
      <c r="J101" s="6"/>
      <c r="K101" s="6"/>
      <c r="L101" s="6"/>
    </row>
    <row r="102" spans="1:12" x14ac:dyDescent="0.25">
      <c r="A102" s="8" t="s">
        <v>157</v>
      </c>
      <c r="B102" s="17">
        <v>0.48199999999999998</v>
      </c>
      <c r="C102">
        <v>4</v>
      </c>
      <c r="D102">
        <v>0</v>
      </c>
      <c r="E102">
        <v>0</v>
      </c>
      <c r="F102" s="6"/>
      <c r="G102" s="6"/>
      <c r="H102" s="6"/>
      <c r="I102" s="6"/>
      <c r="J102" s="6"/>
      <c r="K102" s="6"/>
      <c r="L102" s="6"/>
    </row>
    <row r="103" spans="1:12" x14ac:dyDescent="0.25">
      <c r="A103" s="8" t="s">
        <v>112</v>
      </c>
      <c r="B103" s="17">
        <v>0.47899999999999998</v>
      </c>
      <c r="C103">
        <v>12</v>
      </c>
      <c r="D103">
        <v>0</v>
      </c>
      <c r="E103">
        <v>0</v>
      </c>
      <c r="F103" s="6"/>
      <c r="G103" s="6"/>
      <c r="H103" s="6"/>
      <c r="I103" s="6"/>
      <c r="J103" s="6"/>
      <c r="K103" s="6"/>
      <c r="L103" s="6"/>
    </row>
    <row r="104" spans="1:12" x14ac:dyDescent="0.25">
      <c r="A104" s="8" t="s">
        <v>121</v>
      </c>
      <c r="B104" s="17">
        <v>0.47899999999999998</v>
      </c>
      <c r="C104">
        <v>12</v>
      </c>
      <c r="D104">
        <v>0</v>
      </c>
      <c r="E104">
        <v>0</v>
      </c>
      <c r="F104" s="6"/>
      <c r="G104" s="6"/>
      <c r="H104" s="6"/>
      <c r="I104" s="6"/>
      <c r="J104" s="6"/>
      <c r="K104" s="6"/>
      <c r="L104" s="6"/>
    </row>
    <row r="105" spans="1:12" x14ac:dyDescent="0.25">
      <c r="A105" s="8" t="s">
        <v>126</v>
      </c>
      <c r="B105" s="17">
        <v>0.47899999999999998</v>
      </c>
      <c r="C105">
        <v>4</v>
      </c>
      <c r="D105">
        <v>0</v>
      </c>
      <c r="E105">
        <v>0</v>
      </c>
      <c r="F105" s="6"/>
      <c r="G105" s="6"/>
      <c r="H105" s="6"/>
      <c r="I105" s="6"/>
      <c r="J105" s="6"/>
      <c r="K105" s="6"/>
      <c r="L105" s="6"/>
    </row>
    <row r="106" spans="1:12" x14ac:dyDescent="0.25">
      <c r="A106" s="8" t="s">
        <v>147</v>
      </c>
      <c r="B106" s="17">
        <v>0.47699999999999998</v>
      </c>
      <c r="C106">
        <v>4</v>
      </c>
      <c r="D106">
        <v>0</v>
      </c>
      <c r="E106">
        <v>0</v>
      </c>
      <c r="F106" s="6"/>
      <c r="G106" s="6"/>
      <c r="H106" s="6"/>
      <c r="I106" s="6"/>
      <c r="J106" s="6"/>
      <c r="K106" s="6"/>
      <c r="L106" s="6"/>
    </row>
    <row r="107" spans="1:12" x14ac:dyDescent="0.25">
      <c r="A107" s="8" t="s">
        <v>136</v>
      </c>
      <c r="B107" s="17">
        <v>0.47199999999999998</v>
      </c>
      <c r="C107">
        <v>4</v>
      </c>
      <c r="D107">
        <v>0</v>
      </c>
      <c r="E107">
        <v>0</v>
      </c>
      <c r="F107" s="6"/>
      <c r="G107" s="6"/>
      <c r="H107" s="6"/>
      <c r="I107" s="6"/>
      <c r="J107" s="6"/>
      <c r="K107" s="6"/>
      <c r="L107" s="6"/>
    </row>
    <row r="108" spans="1:12" x14ac:dyDescent="0.25">
      <c r="A108" s="8" t="s">
        <v>123</v>
      </c>
      <c r="B108" s="17">
        <v>0.47099999999999997</v>
      </c>
      <c r="C108">
        <v>12</v>
      </c>
      <c r="D108">
        <v>0</v>
      </c>
      <c r="E108">
        <v>0</v>
      </c>
      <c r="F108" s="6"/>
      <c r="G108" s="6"/>
      <c r="H108" s="6"/>
      <c r="I108" s="6"/>
      <c r="J108" s="6"/>
      <c r="K108" s="6"/>
      <c r="L108" s="6"/>
    </row>
    <row r="109" spans="1:12" x14ac:dyDescent="0.25">
      <c r="A109" s="8" t="s">
        <v>128</v>
      </c>
      <c r="B109" s="17">
        <v>0.47099999999999997</v>
      </c>
      <c r="C109">
        <v>4</v>
      </c>
      <c r="D109">
        <v>0</v>
      </c>
      <c r="E109">
        <v>0</v>
      </c>
      <c r="F109" s="6"/>
      <c r="G109" s="6"/>
      <c r="H109" s="6"/>
      <c r="I109" s="6"/>
      <c r="J109" s="6"/>
      <c r="K109" s="6"/>
      <c r="L109" s="6"/>
    </row>
    <row r="110" spans="1:12" x14ac:dyDescent="0.25">
      <c r="A110" s="8" t="s">
        <v>114</v>
      </c>
      <c r="B110" s="17">
        <v>0.47</v>
      </c>
      <c r="C110">
        <v>12</v>
      </c>
      <c r="D110">
        <v>0</v>
      </c>
      <c r="E110">
        <v>0</v>
      </c>
      <c r="F110" s="6"/>
      <c r="G110" s="6"/>
      <c r="H110" s="6"/>
      <c r="I110" s="6"/>
      <c r="J110" s="6"/>
      <c r="K110" s="6"/>
      <c r="L110" s="6"/>
    </row>
    <row r="111" spans="1:12" x14ac:dyDescent="0.25">
      <c r="A111" s="8" t="s">
        <v>146</v>
      </c>
      <c r="B111" s="17">
        <v>0.46700000000000003</v>
      </c>
      <c r="C111">
        <v>12</v>
      </c>
      <c r="D111">
        <v>0</v>
      </c>
      <c r="E111">
        <v>0</v>
      </c>
      <c r="F111" s="6"/>
      <c r="G111" s="6"/>
      <c r="H111" s="6"/>
      <c r="I111" s="6"/>
      <c r="J111" s="6"/>
      <c r="K111" s="6"/>
      <c r="L111" s="6"/>
    </row>
    <row r="112" spans="1:12" x14ac:dyDescent="0.25">
      <c r="A112" s="8" t="s">
        <v>159</v>
      </c>
      <c r="B112" s="17">
        <v>0.46500000000000002</v>
      </c>
      <c r="C112">
        <v>4</v>
      </c>
      <c r="D112">
        <v>0</v>
      </c>
      <c r="E112">
        <v>0</v>
      </c>
      <c r="F112" s="6"/>
      <c r="G112" s="6"/>
      <c r="H112" s="6"/>
      <c r="I112" s="6"/>
      <c r="J112" s="6"/>
      <c r="K112" s="6"/>
      <c r="L112" s="6"/>
    </row>
    <row r="113" spans="1:12" x14ac:dyDescent="0.25">
      <c r="A113" s="8" t="s">
        <v>138</v>
      </c>
      <c r="B113" s="17">
        <v>0.46400000000000002</v>
      </c>
      <c r="C113">
        <v>4</v>
      </c>
      <c r="D113">
        <v>0</v>
      </c>
      <c r="E113">
        <v>0</v>
      </c>
      <c r="F113" s="6"/>
      <c r="G113" s="6"/>
      <c r="H113" s="6"/>
      <c r="I113" s="6"/>
      <c r="J113" s="6"/>
      <c r="K113" s="6"/>
      <c r="L113" s="6"/>
    </row>
    <row r="114" spans="1:12" x14ac:dyDescent="0.25">
      <c r="A114" s="8" t="s">
        <v>135</v>
      </c>
      <c r="B114" s="17">
        <v>0.46300000000000002</v>
      </c>
      <c r="C114">
        <v>12</v>
      </c>
      <c r="D114">
        <v>0</v>
      </c>
      <c r="E114">
        <v>0</v>
      </c>
      <c r="F114" s="6"/>
      <c r="G114" s="6"/>
      <c r="H114" s="6"/>
      <c r="I114" s="6"/>
      <c r="J114" s="6"/>
      <c r="K114" s="6"/>
      <c r="L114" s="6"/>
    </row>
    <row r="115" spans="1:12" x14ac:dyDescent="0.25">
      <c r="A115" s="8" t="s">
        <v>125</v>
      </c>
      <c r="B115" s="17">
        <v>0.46100000000000002</v>
      </c>
      <c r="C115">
        <v>12</v>
      </c>
      <c r="D115">
        <v>0</v>
      </c>
      <c r="E115">
        <v>0</v>
      </c>
      <c r="F115" s="6"/>
      <c r="G115" s="6"/>
      <c r="H115" s="6"/>
      <c r="I115" s="6"/>
      <c r="J115" s="6"/>
      <c r="K115" s="6"/>
      <c r="L115" s="6"/>
    </row>
    <row r="116" spans="1:12" x14ac:dyDescent="0.25">
      <c r="A116" s="8" t="s">
        <v>149</v>
      </c>
      <c r="B116" s="17">
        <v>0.45900000000000002</v>
      </c>
      <c r="C116">
        <v>4</v>
      </c>
      <c r="D116">
        <v>0</v>
      </c>
      <c r="E116">
        <v>0</v>
      </c>
      <c r="F116" s="6"/>
      <c r="G116" s="6"/>
      <c r="H116" s="6"/>
      <c r="I116" s="6"/>
      <c r="J116" s="6"/>
      <c r="K116" s="6"/>
      <c r="L116" s="6"/>
    </row>
    <row r="117" spans="1:12" x14ac:dyDescent="0.25">
      <c r="A117" s="8" t="s">
        <v>169</v>
      </c>
      <c r="B117" s="17">
        <v>0.45700000000000002</v>
      </c>
      <c r="C117">
        <v>4</v>
      </c>
      <c r="D117">
        <v>0</v>
      </c>
      <c r="E117">
        <v>0</v>
      </c>
      <c r="F117" s="6"/>
      <c r="G117" s="6"/>
      <c r="H117" s="6"/>
      <c r="I117" s="6"/>
      <c r="J117" s="6"/>
      <c r="K117" s="6"/>
      <c r="L117" s="6"/>
    </row>
    <row r="118" spans="1:12" x14ac:dyDescent="0.25">
      <c r="A118" s="8" t="s">
        <v>140</v>
      </c>
      <c r="B118" s="17">
        <v>0.45500000000000002</v>
      </c>
      <c r="C118">
        <v>4</v>
      </c>
      <c r="D118">
        <v>0</v>
      </c>
      <c r="E118">
        <v>0</v>
      </c>
      <c r="F118" s="6"/>
      <c r="G118" s="6"/>
      <c r="H118" s="6"/>
      <c r="I118" s="6"/>
      <c r="J118" s="6"/>
      <c r="K118" s="6"/>
      <c r="L118" s="6"/>
    </row>
    <row r="119" spans="1:12" x14ac:dyDescent="0.25">
      <c r="A119" s="8" t="s">
        <v>158</v>
      </c>
      <c r="B119" s="17">
        <v>0.45500000000000002</v>
      </c>
      <c r="C119">
        <v>12</v>
      </c>
      <c r="D119">
        <v>0</v>
      </c>
      <c r="E119">
        <v>0</v>
      </c>
      <c r="F119" s="6"/>
      <c r="G119" s="6"/>
      <c r="H119" s="6"/>
      <c r="I119" s="6"/>
      <c r="J119" s="6"/>
      <c r="K119" s="6"/>
      <c r="L119" s="6"/>
    </row>
    <row r="120" spans="1:12" x14ac:dyDescent="0.25">
      <c r="A120" s="8" t="s">
        <v>127</v>
      </c>
      <c r="B120" s="17">
        <v>0.45</v>
      </c>
      <c r="C120">
        <v>12</v>
      </c>
      <c r="D120">
        <v>0</v>
      </c>
      <c r="E120">
        <v>0</v>
      </c>
      <c r="F120" s="6"/>
      <c r="G120" s="6"/>
      <c r="H120" s="6"/>
      <c r="I120" s="6"/>
      <c r="J120" s="6"/>
      <c r="K120" s="6"/>
      <c r="L120" s="6"/>
    </row>
    <row r="121" spans="1:12" x14ac:dyDescent="0.25">
      <c r="A121" s="8" t="s">
        <v>148</v>
      </c>
      <c r="B121" s="17">
        <v>0.44900000000000001</v>
      </c>
      <c r="C121">
        <v>12</v>
      </c>
      <c r="D121">
        <v>0</v>
      </c>
      <c r="E121">
        <v>0</v>
      </c>
      <c r="F121" s="6"/>
      <c r="G121" s="6"/>
      <c r="H121" s="6"/>
      <c r="I121" s="6"/>
      <c r="J121" s="6"/>
      <c r="K121" s="6"/>
      <c r="L121" s="6"/>
    </row>
    <row r="122" spans="1:12" x14ac:dyDescent="0.25">
      <c r="A122" s="8" t="s">
        <v>161</v>
      </c>
      <c r="B122" s="17">
        <v>0.44800000000000001</v>
      </c>
      <c r="C122">
        <v>4</v>
      </c>
      <c r="D122">
        <v>0</v>
      </c>
      <c r="E122">
        <v>0</v>
      </c>
      <c r="F122" s="6"/>
      <c r="G122" s="6"/>
      <c r="H122" s="6"/>
      <c r="I122" s="6"/>
      <c r="J122" s="6"/>
      <c r="K122" s="6"/>
      <c r="L122" s="6"/>
    </row>
    <row r="123" spans="1:12" x14ac:dyDescent="0.25">
      <c r="A123" s="8" t="s">
        <v>142</v>
      </c>
      <c r="B123" s="17">
        <v>0.44700000000000001</v>
      </c>
      <c r="C123">
        <v>4</v>
      </c>
      <c r="D123">
        <v>0</v>
      </c>
      <c r="E123">
        <v>0</v>
      </c>
      <c r="F123" s="6"/>
      <c r="G123" s="6"/>
      <c r="H123" s="6"/>
      <c r="I123" s="6"/>
      <c r="J123" s="6"/>
      <c r="K123" s="6"/>
      <c r="L123" s="6"/>
    </row>
    <row r="124" spans="1:12" x14ac:dyDescent="0.25">
      <c r="A124" s="8" t="s">
        <v>137</v>
      </c>
      <c r="B124" s="17">
        <v>0.442</v>
      </c>
      <c r="C124">
        <v>12</v>
      </c>
      <c r="D124">
        <v>0</v>
      </c>
      <c r="E124">
        <v>0</v>
      </c>
      <c r="F124" s="6"/>
      <c r="G124" s="6"/>
      <c r="H124" s="6"/>
      <c r="I124" s="6"/>
      <c r="J124" s="6"/>
      <c r="K124" s="6"/>
      <c r="L124" s="6"/>
    </row>
    <row r="125" spans="1:12" x14ac:dyDescent="0.25">
      <c r="A125" s="8" t="s">
        <v>129</v>
      </c>
      <c r="B125" s="17">
        <v>0.44</v>
      </c>
      <c r="C125">
        <v>12</v>
      </c>
      <c r="D125">
        <v>0</v>
      </c>
      <c r="E125">
        <v>0</v>
      </c>
      <c r="F125" s="6"/>
      <c r="G125" s="6"/>
      <c r="H125" s="6"/>
      <c r="I125" s="6"/>
      <c r="J125" s="6"/>
      <c r="K125" s="6"/>
      <c r="L125" s="6"/>
    </row>
    <row r="126" spans="1:12" x14ac:dyDescent="0.25">
      <c r="A126" s="8" t="s">
        <v>151</v>
      </c>
      <c r="B126" s="17">
        <v>0.438</v>
      </c>
      <c r="C126">
        <v>4</v>
      </c>
      <c r="D126">
        <v>0</v>
      </c>
      <c r="E126">
        <v>0</v>
      </c>
      <c r="F126" s="6"/>
      <c r="G126" s="6"/>
      <c r="H126" s="6"/>
      <c r="I126" s="6"/>
      <c r="J126" s="6"/>
      <c r="K126" s="6"/>
      <c r="L126" s="6"/>
    </row>
    <row r="127" spans="1:12" x14ac:dyDescent="0.25">
      <c r="A127" s="8" t="s">
        <v>171</v>
      </c>
      <c r="B127" s="17">
        <v>0.438</v>
      </c>
      <c r="C127">
        <v>4</v>
      </c>
      <c r="D127">
        <v>0</v>
      </c>
      <c r="E127">
        <v>0</v>
      </c>
      <c r="F127" s="6"/>
      <c r="G127" s="6"/>
      <c r="H127" s="6"/>
      <c r="I127" s="6"/>
      <c r="J127" s="6"/>
      <c r="K127" s="6"/>
      <c r="L127" s="6"/>
    </row>
    <row r="128" spans="1:12" x14ac:dyDescent="0.25">
      <c r="A128" s="8" t="s">
        <v>160</v>
      </c>
      <c r="B128" s="17">
        <v>0.436</v>
      </c>
      <c r="C128">
        <v>12</v>
      </c>
      <c r="D128">
        <v>0</v>
      </c>
      <c r="E128">
        <v>0</v>
      </c>
      <c r="F128" s="6"/>
      <c r="G128" s="6"/>
      <c r="H128" s="6"/>
      <c r="I128" s="6"/>
      <c r="J128" s="6"/>
      <c r="K128" s="6"/>
      <c r="L128" s="6"/>
    </row>
    <row r="129" spans="1:12" x14ac:dyDescent="0.25">
      <c r="A129" s="8" t="s">
        <v>139</v>
      </c>
      <c r="B129" s="17">
        <v>0.434</v>
      </c>
      <c r="C129">
        <v>12</v>
      </c>
      <c r="D129">
        <v>0</v>
      </c>
      <c r="E129">
        <v>0</v>
      </c>
      <c r="F129" s="6"/>
      <c r="G129" s="6"/>
      <c r="H129" s="6"/>
      <c r="I129" s="6"/>
      <c r="J129" s="6"/>
      <c r="K129" s="6"/>
      <c r="L129" s="6"/>
    </row>
    <row r="130" spans="1:12" x14ac:dyDescent="0.25">
      <c r="A130" s="8" t="s">
        <v>153</v>
      </c>
      <c r="B130" s="17">
        <v>0.432</v>
      </c>
      <c r="C130">
        <v>4</v>
      </c>
      <c r="D130">
        <v>0</v>
      </c>
      <c r="E130">
        <v>0</v>
      </c>
      <c r="F130" s="6"/>
      <c r="G130" s="6"/>
      <c r="H130" s="6"/>
      <c r="I130" s="6"/>
      <c r="J130" s="6"/>
      <c r="K130" s="6"/>
      <c r="L130" s="6"/>
    </row>
    <row r="131" spans="1:12" x14ac:dyDescent="0.25">
      <c r="A131" s="8" t="s">
        <v>179</v>
      </c>
      <c r="B131" s="17">
        <v>0.432</v>
      </c>
      <c r="C131">
        <v>4</v>
      </c>
      <c r="D131">
        <v>0</v>
      </c>
      <c r="E131">
        <v>0</v>
      </c>
      <c r="F131" s="6"/>
      <c r="G131" s="6"/>
      <c r="H131" s="6"/>
      <c r="I131" s="6"/>
      <c r="J131" s="6"/>
      <c r="K131" s="6"/>
      <c r="L131" s="6"/>
    </row>
    <row r="132" spans="1:12" x14ac:dyDescent="0.25">
      <c r="A132" s="8" t="s">
        <v>150</v>
      </c>
      <c r="B132" s="17">
        <v>0.42899999999999999</v>
      </c>
      <c r="C132">
        <v>12</v>
      </c>
      <c r="D132">
        <v>0</v>
      </c>
      <c r="E132">
        <v>0</v>
      </c>
      <c r="F132" s="6"/>
      <c r="G132" s="6"/>
      <c r="H132" s="6"/>
      <c r="I132" s="6"/>
      <c r="J132" s="6"/>
      <c r="K132" s="6"/>
      <c r="L132" s="6"/>
    </row>
    <row r="133" spans="1:12" x14ac:dyDescent="0.25">
      <c r="A133" s="8" t="s">
        <v>163</v>
      </c>
      <c r="B133" s="17">
        <v>0.42699999999999999</v>
      </c>
      <c r="C133">
        <v>4</v>
      </c>
      <c r="D133">
        <v>0</v>
      </c>
      <c r="E133">
        <v>0</v>
      </c>
      <c r="F133" s="6"/>
      <c r="G133" s="6"/>
      <c r="H133" s="6"/>
      <c r="I133" s="6"/>
      <c r="J133" s="6"/>
      <c r="K133" s="6"/>
      <c r="L133" s="6"/>
    </row>
    <row r="134" spans="1:12" x14ac:dyDescent="0.25">
      <c r="A134" s="8" t="s">
        <v>170</v>
      </c>
      <c r="B134" s="17">
        <v>0.42699999999999999</v>
      </c>
      <c r="C134">
        <v>12</v>
      </c>
      <c r="D134">
        <v>0</v>
      </c>
      <c r="E134">
        <v>0</v>
      </c>
      <c r="F134" s="6"/>
      <c r="G134" s="6"/>
      <c r="H134" s="6"/>
      <c r="I134" s="6"/>
      <c r="J134" s="6"/>
      <c r="K134" s="6"/>
      <c r="L134" s="6"/>
    </row>
    <row r="135" spans="1:12" x14ac:dyDescent="0.25">
      <c r="A135" s="8" t="s">
        <v>141</v>
      </c>
      <c r="B135" s="17">
        <v>0.42399999999999999</v>
      </c>
      <c r="C135">
        <v>12</v>
      </c>
      <c r="D135">
        <v>0</v>
      </c>
      <c r="E135">
        <v>0</v>
      </c>
      <c r="F135" s="6"/>
      <c r="G135" s="6"/>
      <c r="H135" s="6"/>
      <c r="I135" s="6"/>
      <c r="J135" s="6"/>
      <c r="K135" s="6"/>
      <c r="L135" s="6"/>
    </row>
    <row r="136" spans="1:12" x14ac:dyDescent="0.25">
      <c r="A136" s="8" t="s">
        <v>155</v>
      </c>
      <c r="B136" s="17">
        <v>0.42299999999999999</v>
      </c>
      <c r="C136">
        <v>4</v>
      </c>
      <c r="D136">
        <v>0</v>
      </c>
      <c r="E136">
        <v>0</v>
      </c>
      <c r="F136" s="6"/>
      <c r="G136" s="6"/>
      <c r="H136" s="6"/>
      <c r="I136" s="6"/>
      <c r="J136" s="6"/>
      <c r="K136" s="6"/>
      <c r="L136" s="6"/>
    </row>
    <row r="137" spans="1:12" x14ac:dyDescent="0.25">
      <c r="A137" s="8" t="s">
        <v>173</v>
      </c>
      <c r="B137" s="17">
        <v>0.41799999999999998</v>
      </c>
      <c r="C137">
        <v>4</v>
      </c>
      <c r="D137">
        <v>0</v>
      </c>
      <c r="E137">
        <v>0</v>
      </c>
      <c r="F137" s="6"/>
      <c r="G137" s="6"/>
      <c r="H137" s="6"/>
      <c r="I137" s="6"/>
      <c r="J137" s="6"/>
      <c r="K137" s="6"/>
      <c r="L137" s="6"/>
    </row>
    <row r="138" spans="1:12" x14ac:dyDescent="0.25">
      <c r="A138" s="8" t="s">
        <v>162</v>
      </c>
      <c r="B138" s="17">
        <v>0.41699999999999998</v>
      </c>
      <c r="C138">
        <v>12</v>
      </c>
      <c r="D138">
        <v>0</v>
      </c>
      <c r="E138">
        <v>0</v>
      </c>
      <c r="F138" s="6"/>
      <c r="G138" s="6"/>
      <c r="H138" s="6"/>
      <c r="I138" s="6"/>
      <c r="J138" s="6"/>
      <c r="K138" s="6"/>
      <c r="L138" s="6"/>
    </row>
    <row r="139" spans="1:12" x14ac:dyDescent="0.25">
      <c r="A139" s="8" t="s">
        <v>143</v>
      </c>
      <c r="B139" s="17">
        <v>0.41499999999999998</v>
      </c>
      <c r="C139">
        <v>12</v>
      </c>
      <c r="D139">
        <v>0</v>
      </c>
      <c r="E139">
        <v>0</v>
      </c>
      <c r="F139" s="6"/>
      <c r="G139" s="6"/>
      <c r="H139" s="6"/>
      <c r="I139" s="6"/>
      <c r="J139" s="6"/>
      <c r="K139" s="6"/>
      <c r="L139" s="6"/>
    </row>
    <row r="140" spans="1:12" x14ac:dyDescent="0.25">
      <c r="A140" s="8" t="s">
        <v>181</v>
      </c>
      <c r="B140" s="17">
        <v>0.41399999999999998</v>
      </c>
      <c r="C140">
        <v>4</v>
      </c>
      <c r="D140">
        <v>0</v>
      </c>
      <c r="E140">
        <v>0</v>
      </c>
      <c r="F140" s="6"/>
      <c r="G140" s="6"/>
      <c r="H140" s="6"/>
      <c r="I140" s="6"/>
      <c r="J140" s="6"/>
      <c r="K140" s="6"/>
      <c r="L140" s="6"/>
    </row>
    <row r="141" spans="1:12" x14ac:dyDescent="0.25">
      <c r="A141" s="8" t="s">
        <v>187</v>
      </c>
      <c r="B141" s="17">
        <v>0.41099999999999998</v>
      </c>
      <c r="C141">
        <v>4</v>
      </c>
      <c r="D141">
        <v>0</v>
      </c>
      <c r="E141">
        <v>0</v>
      </c>
      <c r="F141" s="6"/>
      <c r="G141" s="6"/>
      <c r="H141" s="6"/>
      <c r="I141" s="6"/>
      <c r="J141" s="6"/>
      <c r="K141" s="6"/>
      <c r="L141" s="6"/>
    </row>
    <row r="142" spans="1:12" x14ac:dyDescent="0.25">
      <c r="A142" s="8" t="s">
        <v>165</v>
      </c>
      <c r="B142" s="17">
        <v>0.40799999999999997</v>
      </c>
      <c r="C142">
        <v>4</v>
      </c>
      <c r="D142">
        <v>0</v>
      </c>
      <c r="E142">
        <v>0</v>
      </c>
      <c r="F142" s="6"/>
      <c r="G142" s="6"/>
      <c r="H142" s="6"/>
      <c r="I142" s="6"/>
      <c r="J142" s="6"/>
      <c r="K142" s="6"/>
      <c r="L142" s="6"/>
    </row>
    <row r="143" spans="1:12" x14ac:dyDescent="0.25">
      <c r="A143" s="8" t="s">
        <v>172</v>
      </c>
      <c r="B143" s="17">
        <v>0.40799999999999997</v>
      </c>
      <c r="C143">
        <v>12</v>
      </c>
      <c r="D143">
        <v>0</v>
      </c>
      <c r="E143">
        <v>0</v>
      </c>
      <c r="F143" s="6"/>
      <c r="G143" s="6"/>
      <c r="H143" s="6"/>
      <c r="I143" s="6"/>
      <c r="J143" s="6"/>
      <c r="K143" s="6"/>
      <c r="L143" s="6"/>
    </row>
    <row r="144" spans="1:12" x14ac:dyDescent="0.25">
      <c r="A144" s="8" t="s">
        <v>152</v>
      </c>
      <c r="B144" s="17">
        <v>0.40699999999999997</v>
      </c>
      <c r="C144">
        <v>12</v>
      </c>
      <c r="D144">
        <v>0</v>
      </c>
      <c r="E144">
        <v>0</v>
      </c>
      <c r="F144" s="6"/>
      <c r="G144" s="6"/>
      <c r="H144" s="6"/>
      <c r="I144" s="6"/>
      <c r="J144" s="6"/>
      <c r="K144" s="6"/>
      <c r="L144" s="6"/>
    </row>
    <row r="145" spans="1:12" x14ac:dyDescent="0.25">
      <c r="A145" s="8" t="s">
        <v>167</v>
      </c>
      <c r="B145" s="17">
        <v>0.40300000000000002</v>
      </c>
      <c r="C145">
        <v>4</v>
      </c>
      <c r="D145">
        <v>0</v>
      </c>
      <c r="E145">
        <v>0</v>
      </c>
      <c r="F145" s="6"/>
      <c r="G145" s="6"/>
      <c r="H145" s="6"/>
      <c r="I145" s="6"/>
      <c r="J145" s="6"/>
      <c r="K145" s="6"/>
      <c r="L145" s="6"/>
    </row>
    <row r="146" spans="1:12" x14ac:dyDescent="0.25">
      <c r="A146" s="8" t="s">
        <v>180</v>
      </c>
      <c r="B146" s="17">
        <v>0.40100000000000002</v>
      </c>
      <c r="C146">
        <v>12</v>
      </c>
      <c r="D146">
        <v>0</v>
      </c>
      <c r="E146">
        <v>0</v>
      </c>
      <c r="F146" s="6"/>
      <c r="G146" s="6"/>
      <c r="H146" s="6"/>
      <c r="I146" s="6"/>
      <c r="J146" s="6"/>
      <c r="K146" s="6"/>
      <c r="L146" s="6"/>
    </row>
    <row r="147" spans="1:12" x14ac:dyDescent="0.25">
      <c r="A147" s="8" t="s">
        <v>175</v>
      </c>
      <c r="B147" s="17">
        <v>0.4</v>
      </c>
      <c r="C147">
        <v>4</v>
      </c>
      <c r="D147">
        <v>0</v>
      </c>
      <c r="E147">
        <v>0</v>
      </c>
      <c r="F147" s="6"/>
      <c r="G147" s="6"/>
      <c r="H147" s="6"/>
      <c r="I147" s="6"/>
      <c r="J147" s="6"/>
      <c r="K147" s="6"/>
      <c r="L147" s="6"/>
    </row>
    <row r="148" spans="1:12" x14ac:dyDescent="0.25">
      <c r="A148" s="8" t="s">
        <v>154</v>
      </c>
      <c r="B148" s="17">
        <v>0.39900000000000002</v>
      </c>
      <c r="C148">
        <v>12</v>
      </c>
      <c r="D148">
        <v>0</v>
      </c>
      <c r="E148">
        <v>0</v>
      </c>
      <c r="F148" s="6"/>
      <c r="G148" s="6"/>
      <c r="H148" s="6"/>
      <c r="I148" s="6"/>
      <c r="J148" s="6"/>
      <c r="K148" s="6"/>
      <c r="L148" s="6"/>
    </row>
    <row r="149" spans="1:12" x14ac:dyDescent="0.25">
      <c r="A149" s="8" t="s">
        <v>164</v>
      </c>
      <c r="B149" s="17">
        <v>0.39600000000000002</v>
      </c>
      <c r="C149">
        <v>12</v>
      </c>
      <c r="D149">
        <v>0</v>
      </c>
      <c r="E149">
        <v>0</v>
      </c>
      <c r="F149" s="6"/>
      <c r="G149" s="6"/>
      <c r="H149" s="6"/>
      <c r="I149" s="6"/>
      <c r="J149" s="6"/>
      <c r="K149" s="6"/>
      <c r="L149" s="6"/>
    </row>
    <row r="150" spans="1:12" x14ac:dyDescent="0.25">
      <c r="A150" s="8" t="s">
        <v>183</v>
      </c>
      <c r="B150" s="17">
        <v>0.39400000000000002</v>
      </c>
      <c r="C150">
        <v>4</v>
      </c>
      <c r="D150">
        <v>0</v>
      </c>
      <c r="E150">
        <v>0</v>
      </c>
      <c r="F150" s="6"/>
      <c r="G150" s="6"/>
      <c r="H150" s="6"/>
      <c r="I150" s="6"/>
      <c r="J150" s="6"/>
      <c r="K150" s="6"/>
      <c r="L150" s="6"/>
    </row>
    <row r="151" spans="1:12" x14ac:dyDescent="0.25">
      <c r="A151" s="8" t="s">
        <v>189</v>
      </c>
      <c r="B151" s="17">
        <v>0.39300000000000002</v>
      </c>
      <c r="C151">
        <v>4</v>
      </c>
      <c r="D151">
        <v>0</v>
      </c>
      <c r="E151">
        <v>0</v>
      </c>
      <c r="F151" s="6"/>
      <c r="G151" s="6"/>
      <c r="H151" s="6"/>
      <c r="I151" s="6"/>
      <c r="J151" s="6"/>
      <c r="K151" s="6"/>
      <c r="L151" s="6"/>
    </row>
    <row r="152" spans="1:12" x14ac:dyDescent="0.25">
      <c r="A152" s="8" t="s">
        <v>156</v>
      </c>
      <c r="B152" s="17">
        <v>0.38900000000000001</v>
      </c>
      <c r="C152">
        <v>12</v>
      </c>
      <c r="D152">
        <v>0</v>
      </c>
      <c r="E152">
        <v>0</v>
      </c>
      <c r="F152" s="6"/>
      <c r="G152" s="6"/>
      <c r="H152" s="6"/>
      <c r="I152" s="6"/>
      <c r="J152" s="6"/>
      <c r="K152" s="6"/>
      <c r="L152" s="6"/>
    </row>
    <row r="153" spans="1:12" x14ac:dyDescent="0.25">
      <c r="A153" s="8" t="s">
        <v>174</v>
      </c>
      <c r="B153" s="17">
        <v>0.38600000000000001</v>
      </c>
      <c r="C153">
        <v>12</v>
      </c>
      <c r="D153">
        <v>0</v>
      </c>
      <c r="E153">
        <v>0</v>
      </c>
      <c r="F153" s="6"/>
      <c r="G153" s="6"/>
      <c r="H153" s="6"/>
      <c r="I153" s="6"/>
      <c r="J153" s="6"/>
      <c r="K153" s="6"/>
      <c r="L153" s="6"/>
    </row>
    <row r="154" spans="1:12" x14ac:dyDescent="0.25">
      <c r="A154" s="8" t="s">
        <v>177</v>
      </c>
      <c r="B154" s="17">
        <v>0.38100000000000001</v>
      </c>
      <c r="C154">
        <v>4</v>
      </c>
      <c r="D154">
        <v>0</v>
      </c>
      <c r="E154">
        <v>0</v>
      </c>
      <c r="F154" s="6"/>
      <c r="G154" s="6"/>
      <c r="H154" s="6"/>
      <c r="I154" s="6"/>
      <c r="J154" s="6"/>
      <c r="K154" s="6"/>
      <c r="L154" s="6"/>
    </row>
    <row r="155" spans="1:12" x14ac:dyDescent="0.25">
      <c r="A155" s="8" t="s">
        <v>182</v>
      </c>
      <c r="B155" s="17">
        <v>0.38</v>
      </c>
      <c r="C155">
        <v>12</v>
      </c>
      <c r="D155">
        <v>0</v>
      </c>
      <c r="E155">
        <v>0</v>
      </c>
      <c r="F155" s="6"/>
      <c r="G155" s="6"/>
      <c r="H155" s="6"/>
      <c r="I155" s="6"/>
      <c r="J155" s="6"/>
      <c r="K155" s="6"/>
      <c r="L155" s="6"/>
    </row>
    <row r="156" spans="1:12" x14ac:dyDescent="0.25">
      <c r="A156" s="8" t="s">
        <v>193</v>
      </c>
      <c r="B156" s="17">
        <v>0.38</v>
      </c>
      <c r="C156">
        <v>4</v>
      </c>
      <c r="D156">
        <v>0</v>
      </c>
      <c r="E156">
        <v>0</v>
      </c>
      <c r="F156" s="6"/>
      <c r="G156" s="6"/>
      <c r="H156" s="6"/>
      <c r="I156" s="6"/>
      <c r="J156" s="6"/>
      <c r="K156" s="6"/>
      <c r="L156" s="6"/>
    </row>
    <row r="157" spans="1:12" x14ac:dyDescent="0.25">
      <c r="A157" s="8" t="s">
        <v>188</v>
      </c>
      <c r="B157" s="17">
        <v>0.379</v>
      </c>
      <c r="C157">
        <v>12</v>
      </c>
      <c r="D157">
        <v>0</v>
      </c>
      <c r="E157">
        <v>0</v>
      </c>
      <c r="F157" s="6"/>
      <c r="G157" s="6"/>
      <c r="H157" s="6"/>
      <c r="I157" s="6"/>
      <c r="J157" s="6"/>
      <c r="K157" s="6"/>
      <c r="L157" s="6"/>
    </row>
    <row r="158" spans="1:12" x14ac:dyDescent="0.25">
      <c r="A158" s="8" t="s">
        <v>166</v>
      </c>
      <c r="B158" s="17">
        <v>0.375</v>
      </c>
      <c r="C158">
        <v>12</v>
      </c>
      <c r="D158">
        <v>0</v>
      </c>
      <c r="E158">
        <v>0</v>
      </c>
      <c r="F158" s="6"/>
      <c r="G158" s="6"/>
      <c r="H158" s="6"/>
      <c r="I158" s="6"/>
      <c r="J158" s="6"/>
      <c r="K158" s="6"/>
      <c r="L158" s="6"/>
    </row>
    <row r="159" spans="1:12" x14ac:dyDescent="0.25">
      <c r="A159" s="8" t="s">
        <v>185</v>
      </c>
      <c r="B159" s="17">
        <v>0.375</v>
      </c>
      <c r="C159">
        <v>4</v>
      </c>
      <c r="D159">
        <v>0</v>
      </c>
      <c r="E159">
        <v>0</v>
      </c>
      <c r="F159" s="6"/>
      <c r="G159" s="6"/>
      <c r="H159" s="6"/>
      <c r="I159" s="6"/>
      <c r="J159" s="6"/>
      <c r="K159" s="6"/>
      <c r="L159" s="6"/>
    </row>
    <row r="160" spans="1:12" x14ac:dyDescent="0.25">
      <c r="A160" s="8" t="s">
        <v>191</v>
      </c>
      <c r="B160" s="17">
        <v>0.375</v>
      </c>
      <c r="C160">
        <v>4</v>
      </c>
      <c r="D160">
        <v>0</v>
      </c>
      <c r="E160">
        <v>0</v>
      </c>
      <c r="F160" s="6"/>
      <c r="G160" s="6"/>
      <c r="H160" s="6"/>
      <c r="I160" s="6"/>
      <c r="J160" s="6"/>
      <c r="K160" s="6"/>
      <c r="L160" s="6"/>
    </row>
    <row r="161" spans="1:12" x14ac:dyDescent="0.25">
      <c r="A161" s="8" t="s">
        <v>168</v>
      </c>
      <c r="B161" s="17">
        <v>0.36799999999999999</v>
      </c>
      <c r="C161">
        <v>12</v>
      </c>
      <c r="D161">
        <v>0</v>
      </c>
      <c r="E161">
        <v>0</v>
      </c>
      <c r="F161" s="6"/>
      <c r="G161" s="6"/>
      <c r="H161" s="6"/>
      <c r="I161" s="6"/>
      <c r="J161" s="6"/>
      <c r="K161" s="6"/>
      <c r="L161" s="6"/>
    </row>
    <row r="162" spans="1:12" x14ac:dyDescent="0.25">
      <c r="A162" s="8" t="s">
        <v>176</v>
      </c>
      <c r="B162" s="17">
        <v>0.36599999999999999</v>
      </c>
      <c r="C162">
        <v>12</v>
      </c>
      <c r="D162">
        <v>0</v>
      </c>
      <c r="E162">
        <v>0</v>
      </c>
      <c r="F162" s="6"/>
      <c r="G162" s="6"/>
      <c r="H162" s="6"/>
      <c r="I162" s="6"/>
      <c r="J162" s="6"/>
      <c r="K162" s="6"/>
      <c r="L162" s="6"/>
    </row>
    <row r="163" spans="1:12" x14ac:dyDescent="0.25">
      <c r="A163" s="8" t="s">
        <v>195</v>
      </c>
      <c r="B163" s="17">
        <v>0.36299999999999999</v>
      </c>
      <c r="C163">
        <v>4</v>
      </c>
      <c r="D163">
        <v>0</v>
      </c>
      <c r="E163">
        <v>0</v>
      </c>
      <c r="F163" s="6"/>
      <c r="G163" s="6"/>
      <c r="H163" s="6"/>
      <c r="I163" s="6"/>
      <c r="J163" s="6"/>
      <c r="K163" s="6"/>
      <c r="L163" s="6"/>
    </row>
    <row r="164" spans="1:12" x14ac:dyDescent="0.25">
      <c r="A164" s="8" t="s">
        <v>184</v>
      </c>
      <c r="B164" s="17">
        <v>0.35899999999999999</v>
      </c>
      <c r="C164">
        <v>12</v>
      </c>
      <c r="D164">
        <v>0</v>
      </c>
      <c r="E164">
        <v>0</v>
      </c>
      <c r="F164" s="6"/>
      <c r="G164" s="6"/>
      <c r="H164" s="6"/>
      <c r="I164" s="6"/>
      <c r="J164" s="6"/>
      <c r="K164" s="6"/>
      <c r="L164" s="6"/>
    </row>
    <row r="165" spans="1:12" x14ac:dyDescent="0.25">
      <c r="A165" s="8" t="s">
        <v>190</v>
      </c>
      <c r="B165" s="17">
        <v>0.35799999999999998</v>
      </c>
      <c r="C165">
        <v>12</v>
      </c>
      <c r="D165">
        <v>0</v>
      </c>
      <c r="E165">
        <v>0</v>
      </c>
      <c r="F165" s="6"/>
      <c r="G165" s="6"/>
      <c r="H165" s="6"/>
      <c r="I165" s="6"/>
      <c r="J165" s="6"/>
      <c r="K165" s="6"/>
      <c r="L165" s="6"/>
    </row>
    <row r="166" spans="1:12" x14ac:dyDescent="0.25">
      <c r="A166" s="8" t="s">
        <v>197</v>
      </c>
      <c r="B166" s="17">
        <v>0.35099999999999998</v>
      </c>
      <c r="C166">
        <v>4</v>
      </c>
      <c r="D166">
        <v>0</v>
      </c>
      <c r="E166">
        <v>0</v>
      </c>
      <c r="F166" s="6"/>
      <c r="G166" s="6"/>
      <c r="H166" s="6"/>
      <c r="I166" s="6"/>
      <c r="J166" s="6"/>
      <c r="K166" s="6"/>
      <c r="L166" s="6"/>
    </row>
    <row r="167" spans="1:12" x14ac:dyDescent="0.25">
      <c r="A167" s="8" t="s">
        <v>178</v>
      </c>
      <c r="B167" s="17">
        <v>0.34599999999999997</v>
      </c>
      <c r="C167">
        <v>12</v>
      </c>
      <c r="D167">
        <v>0</v>
      </c>
      <c r="E167">
        <v>0</v>
      </c>
      <c r="F167" s="6"/>
      <c r="G167" s="6"/>
      <c r="H167" s="6"/>
      <c r="I167" s="6"/>
      <c r="J167" s="6"/>
      <c r="K167" s="6"/>
      <c r="L167" s="6"/>
    </row>
    <row r="168" spans="1:12" x14ac:dyDescent="0.25">
      <c r="A168" s="8" t="s">
        <v>194</v>
      </c>
      <c r="B168" s="17">
        <v>0.34399999999999997</v>
      </c>
      <c r="C168">
        <v>12</v>
      </c>
      <c r="D168">
        <v>0</v>
      </c>
      <c r="E168">
        <v>0</v>
      </c>
      <c r="F168" s="6"/>
      <c r="G168" s="6"/>
      <c r="H168" s="6"/>
      <c r="I168" s="6"/>
      <c r="J168" s="6"/>
      <c r="K168" s="6"/>
      <c r="L168" s="6"/>
    </row>
    <row r="169" spans="1:12" x14ac:dyDescent="0.25">
      <c r="A169" s="8" t="s">
        <v>186</v>
      </c>
      <c r="B169" s="17">
        <v>0.34</v>
      </c>
      <c r="C169">
        <v>12</v>
      </c>
      <c r="D169">
        <v>0</v>
      </c>
      <c r="E169">
        <v>0</v>
      </c>
      <c r="F169" s="6"/>
      <c r="G169" s="6"/>
      <c r="H169" s="6"/>
      <c r="I169" s="6"/>
      <c r="J169" s="6"/>
      <c r="K169" s="6"/>
      <c r="L169" s="6"/>
    </row>
    <row r="170" spans="1:12" x14ac:dyDescent="0.25">
      <c r="A170" s="8" t="s">
        <v>192</v>
      </c>
      <c r="B170" s="17">
        <v>0.33900000000000002</v>
      </c>
      <c r="C170">
        <v>12</v>
      </c>
      <c r="D170">
        <v>0</v>
      </c>
      <c r="E170">
        <v>0</v>
      </c>
      <c r="F170" s="6"/>
      <c r="G170" s="6"/>
      <c r="H170" s="6"/>
      <c r="I170" s="6"/>
      <c r="J170" s="6"/>
      <c r="K170" s="6"/>
      <c r="L170" s="6"/>
    </row>
    <row r="171" spans="1:12" x14ac:dyDescent="0.25">
      <c r="A171" s="8" t="s">
        <v>196</v>
      </c>
      <c r="B171" s="17">
        <v>0.32500000000000001</v>
      </c>
      <c r="C171">
        <v>12</v>
      </c>
      <c r="D171">
        <v>0</v>
      </c>
      <c r="E171">
        <v>0</v>
      </c>
      <c r="F171" s="6"/>
      <c r="G171" s="6"/>
      <c r="H171" s="6"/>
      <c r="I171" s="6"/>
      <c r="J171" s="6"/>
      <c r="K171" s="6"/>
      <c r="L171" s="6"/>
    </row>
    <row r="172" spans="1:12" x14ac:dyDescent="0.25">
      <c r="A172" s="8" t="s">
        <v>198</v>
      </c>
      <c r="B172" s="17">
        <v>0.312</v>
      </c>
      <c r="C172">
        <v>12</v>
      </c>
      <c r="D172">
        <v>0</v>
      </c>
      <c r="E172">
        <v>0</v>
      </c>
      <c r="F172" s="6"/>
      <c r="G172" s="6"/>
      <c r="H172" s="6"/>
      <c r="I172" s="6"/>
      <c r="J172" s="6"/>
      <c r="K172" s="6"/>
      <c r="L172" s="6"/>
    </row>
  </sheetData>
  <sortState ref="A4:E189">
    <sortCondition descending="1" ref="E1"/>
  </sortState>
  <hyperlinks>
    <hyperlink ref="A3" r:id="rId1" location="Top" display="http://www.natesholdem.com/pre-flop-odds.php - Top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>
      <selection activeCell="C4" sqref="C4"/>
    </sheetView>
  </sheetViews>
  <sheetFormatPr defaultRowHeight="13.2" x14ac:dyDescent="0.25"/>
  <cols>
    <col min="1" max="3" width="12.33203125" customWidth="1"/>
    <col min="4" max="5" width="23" customWidth="1"/>
    <col min="6" max="6" width="9" customWidth="1"/>
    <col min="7" max="10" width="14.21875" customWidth="1"/>
    <col min="11" max="11" width="9" customWidth="1"/>
    <col min="12" max="12" width="12" customWidth="1"/>
  </cols>
  <sheetData>
    <row r="1" spans="1:14" x14ac:dyDescent="0.25">
      <c r="A1" s="5" t="s">
        <v>237</v>
      </c>
      <c r="B1" s="5"/>
      <c r="C1" s="5"/>
      <c r="D1" s="4" t="s">
        <v>238</v>
      </c>
      <c r="E1" t="s">
        <v>246</v>
      </c>
      <c r="G1" t="s">
        <v>239</v>
      </c>
      <c r="H1" t="s">
        <v>240</v>
      </c>
      <c r="I1" t="s">
        <v>241</v>
      </c>
      <c r="L1" t="s">
        <v>242</v>
      </c>
    </row>
    <row r="2" spans="1:14" x14ac:dyDescent="0.25">
      <c r="A2" s="9" t="s">
        <v>65</v>
      </c>
      <c r="B2" s="8" t="s">
        <v>66</v>
      </c>
      <c r="C2" s="8" t="s">
        <v>236</v>
      </c>
      <c r="D2" s="4" t="s">
        <v>245</v>
      </c>
      <c r="E2" s="6" t="s">
        <v>245</v>
      </c>
      <c r="F2" s="6"/>
      <c r="G2" s="6"/>
      <c r="H2" s="6"/>
      <c r="I2" s="6"/>
      <c r="J2" s="6"/>
      <c r="K2" s="6"/>
      <c r="L2" s="6" t="s">
        <v>243</v>
      </c>
    </row>
    <row r="3" spans="1:14" x14ac:dyDescent="0.25">
      <c r="A3" s="10">
        <v>88</v>
      </c>
      <c r="B3" s="11">
        <v>0.69099999999999995</v>
      </c>
      <c r="C3" s="12">
        <v>6</v>
      </c>
      <c r="D3" s="12">
        <v>3</v>
      </c>
      <c r="E3" s="14">
        <v>3</v>
      </c>
      <c r="F3" s="6"/>
      <c r="G3" s="6"/>
      <c r="H3" s="6"/>
      <c r="I3" s="6"/>
      <c r="J3" s="6"/>
      <c r="K3" s="6"/>
      <c r="L3" s="6" t="s">
        <v>244</v>
      </c>
    </row>
    <row r="4" spans="1:14" x14ac:dyDescent="0.25">
      <c r="A4" s="10" t="s">
        <v>73</v>
      </c>
      <c r="B4" s="11">
        <v>0.60899999999999999</v>
      </c>
      <c r="C4" s="12">
        <v>12</v>
      </c>
      <c r="D4" s="12">
        <v>3</v>
      </c>
      <c r="E4" s="14">
        <v>3</v>
      </c>
      <c r="F4" s="6"/>
      <c r="G4" s="6"/>
      <c r="H4" s="6">
        <v>1326</v>
      </c>
      <c r="I4" s="6"/>
      <c r="J4" s="6"/>
      <c r="K4" s="6"/>
      <c r="L4" s="6"/>
    </row>
    <row r="5" spans="1:14" x14ac:dyDescent="0.25">
      <c r="A5" s="10" t="s">
        <v>2</v>
      </c>
      <c r="B5" s="11">
        <v>0.63</v>
      </c>
      <c r="C5" s="12">
        <v>4</v>
      </c>
      <c r="D5" s="12">
        <v>2</v>
      </c>
      <c r="E5" s="14">
        <v>2</v>
      </c>
      <c r="F5" s="6"/>
      <c r="H5" s="6">
        <v>292</v>
      </c>
      <c r="I5" s="6"/>
      <c r="J5" s="6"/>
      <c r="K5" s="6"/>
      <c r="L5" s="6"/>
    </row>
    <row r="6" spans="1:14" x14ac:dyDescent="0.25">
      <c r="A6" s="10" t="s">
        <v>3</v>
      </c>
      <c r="B6" s="11">
        <v>0.85299999999999998</v>
      </c>
      <c r="C6" s="12">
        <v>6</v>
      </c>
      <c r="D6" s="12">
        <v>1</v>
      </c>
      <c r="E6" s="14">
        <v>1</v>
      </c>
      <c r="F6" s="6"/>
      <c r="G6" s="6"/>
      <c r="H6" s="6">
        <v>41</v>
      </c>
      <c r="I6" s="6"/>
      <c r="J6" s="6"/>
      <c r="K6" s="6"/>
      <c r="L6" s="6"/>
    </row>
    <row r="7" spans="1:14" x14ac:dyDescent="0.25">
      <c r="A7" s="10">
        <v>99</v>
      </c>
      <c r="B7" s="11">
        <v>0.72099999999999997</v>
      </c>
      <c r="C7" s="12">
        <v>6</v>
      </c>
      <c r="D7" s="12">
        <v>1</v>
      </c>
      <c r="E7" s="14">
        <v>1</v>
      </c>
      <c r="F7" s="6"/>
      <c r="H7" s="6">
        <v>10</v>
      </c>
      <c r="I7" s="6"/>
      <c r="J7" s="6"/>
      <c r="K7" s="6"/>
      <c r="L7" s="6"/>
      <c r="N7" s="6"/>
    </row>
    <row r="8" spans="1:14" x14ac:dyDescent="0.25">
      <c r="A8" s="10" t="s">
        <v>74</v>
      </c>
      <c r="B8" s="11">
        <v>0.60099999999999998</v>
      </c>
      <c r="C8" s="12">
        <v>12</v>
      </c>
      <c r="D8" s="12">
        <v>6</v>
      </c>
      <c r="E8" s="6">
        <v>0</v>
      </c>
      <c r="F8" s="6"/>
      <c r="G8" s="6"/>
      <c r="H8" s="6"/>
      <c r="I8" s="6"/>
      <c r="J8" s="6"/>
      <c r="K8" s="6"/>
      <c r="L8" s="6"/>
    </row>
    <row r="9" spans="1:14" x14ac:dyDescent="0.25">
      <c r="A9" s="10" t="s">
        <v>26</v>
      </c>
      <c r="B9" s="11">
        <v>0.61099999999999999</v>
      </c>
      <c r="C9" s="12">
        <v>4</v>
      </c>
      <c r="D9" s="12">
        <v>3</v>
      </c>
      <c r="E9" s="6">
        <v>0</v>
      </c>
      <c r="F9" s="6"/>
      <c r="G9" s="6"/>
      <c r="H9" s="6"/>
      <c r="I9" s="6"/>
      <c r="J9" s="6"/>
      <c r="K9" s="6"/>
      <c r="L9" s="6"/>
    </row>
    <row r="10" spans="1:14" x14ac:dyDescent="0.25">
      <c r="A10" s="10" t="s">
        <v>5</v>
      </c>
      <c r="B10" s="11">
        <v>0.59499999999999997</v>
      </c>
      <c r="C10" s="12">
        <v>4</v>
      </c>
      <c r="D10" s="12">
        <v>3</v>
      </c>
      <c r="E10" s="6">
        <v>0</v>
      </c>
      <c r="F10" s="6"/>
      <c r="G10" s="15">
        <f>H5/H4</f>
        <v>0.22021116138763197</v>
      </c>
      <c r="H10" s="15">
        <f>1-G10</f>
        <v>0.77978883861236803</v>
      </c>
      <c r="I10" s="6"/>
      <c r="J10" s="6"/>
      <c r="K10" s="6"/>
      <c r="L10" s="6"/>
    </row>
    <row r="11" spans="1:14" x14ac:dyDescent="0.25">
      <c r="A11" s="10" t="s">
        <v>9</v>
      </c>
      <c r="B11" s="11">
        <v>0.58499999999999996</v>
      </c>
      <c r="C11" s="12">
        <v>4</v>
      </c>
      <c r="D11" s="12">
        <v>3</v>
      </c>
      <c r="E11" s="6">
        <v>0</v>
      </c>
      <c r="F11" s="6"/>
      <c r="G11" s="15">
        <f>H6/H5</f>
        <v>0.1404109589041096</v>
      </c>
      <c r="H11" s="15">
        <f>1-G11</f>
        <v>0.8595890410958904</v>
      </c>
      <c r="I11" s="6"/>
      <c r="J11" s="6"/>
      <c r="K11" s="6"/>
      <c r="L11" s="6"/>
    </row>
    <row r="12" spans="1:14" x14ac:dyDescent="0.25">
      <c r="A12" s="10" t="s">
        <v>21</v>
      </c>
      <c r="B12" s="11">
        <v>0.67</v>
      </c>
      <c r="C12" s="12">
        <v>4</v>
      </c>
      <c r="D12" s="12">
        <v>2</v>
      </c>
      <c r="E12" s="6">
        <v>0</v>
      </c>
      <c r="F12" s="6"/>
      <c r="G12" s="15">
        <f>H7/H6</f>
        <v>0.24390243902439024</v>
      </c>
      <c r="H12" s="15">
        <f>1-G12</f>
        <v>0.75609756097560976</v>
      </c>
      <c r="I12" s="6"/>
      <c r="J12" s="6"/>
      <c r="K12" s="6"/>
      <c r="L12" s="6"/>
    </row>
    <row r="13" spans="1:14" x14ac:dyDescent="0.25">
      <c r="A13" s="10" t="s">
        <v>18</v>
      </c>
      <c r="B13" s="11">
        <v>0.66100000000000003</v>
      </c>
      <c r="C13" s="12">
        <v>4</v>
      </c>
      <c r="D13" s="12">
        <v>2</v>
      </c>
      <c r="E13" s="6">
        <v>0</v>
      </c>
      <c r="F13" s="6"/>
      <c r="G13" s="6"/>
      <c r="H13" s="6"/>
      <c r="I13" s="6"/>
      <c r="J13" s="6"/>
      <c r="K13" s="6"/>
      <c r="L13" s="6"/>
    </row>
    <row r="14" spans="1:14" x14ac:dyDescent="0.25">
      <c r="A14" s="10" t="s">
        <v>12</v>
      </c>
      <c r="B14" s="11">
        <v>0.63400000000000001</v>
      </c>
      <c r="C14" s="12">
        <v>4</v>
      </c>
      <c r="D14" s="12">
        <v>2</v>
      </c>
      <c r="E14" s="6">
        <v>0</v>
      </c>
      <c r="F14" s="6"/>
      <c r="G14" s="6"/>
      <c r="H14" s="6"/>
      <c r="I14" s="6"/>
      <c r="J14" s="6"/>
      <c r="K14" s="6"/>
      <c r="L14" s="6"/>
    </row>
    <row r="15" spans="1:14" x14ac:dyDescent="0.25">
      <c r="A15" s="10" t="s">
        <v>11</v>
      </c>
      <c r="B15" s="11">
        <v>0.626</v>
      </c>
      <c r="C15" s="12">
        <v>4</v>
      </c>
      <c r="D15" s="12">
        <v>2</v>
      </c>
      <c r="E15" s="6">
        <v>0</v>
      </c>
      <c r="F15" s="6"/>
      <c r="G15" s="6"/>
      <c r="H15" s="6"/>
      <c r="I15" s="6"/>
      <c r="J15" s="6"/>
      <c r="K15" s="6"/>
      <c r="L15" s="6"/>
    </row>
    <row r="16" spans="1:14" x14ac:dyDescent="0.25">
      <c r="A16" s="10" t="s">
        <v>25</v>
      </c>
      <c r="B16" s="11">
        <v>0.621</v>
      </c>
      <c r="C16" s="12">
        <v>4</v>
      </c>
      <c r="D16" s="12">
        <v>2</v>
      </c>
      <c r="E16" s="6">
        <v>0</v>
      </c>
      <c r="F16" s="6"/>
      <c r="G16" s="6"/>
      <c r="H16" s="6"/>
      <c r="I16" s="6"/>
      <c r="J16" s="6"/>
      <c r="K16" s="6"/>
      <c r="L16" s="6"/>
    </row>
    <row r="17" spans="1:12" x14ac:dyDescent="0.25">
      <c r="A17" s="10" t="s">
        <v>10</v>
      </c>
      <c r="B17" s="11">
        <v>0.61899999999999999</v>
      </c>
      <c r="C17" s="12">
        <v>4</v>
      </c>
      <c r="D17" s="12">
        <v>2</v>
      </c>
      <c r="E17" s="6">
        <v>0</v>
      </c>
      <c r="F17" s="6"/>
      <c r="G17" s="6"/>
      <c r="H17" s="6"/>
      <c r="I17" s="6"/>
      <c r="J17" s="6"/>
      <c r="K17" s="6"/>
      <c r="L17" s="6"/>
    </row>
    <row r="18" spans="1:12" x14ac:dyDescent="0.25">
      <c r="A18" s="10" t="s">
        <v>7</v>
      </c>
      <c r="B18" s="11">
        <v>0.60299999999999998</v>
      </c>
      <c r="C18" s="12">
        <v>4</v>
      </c>
      <c r="D18" s="12">
        <v>2</v>
      </c>
      <c r="E18" s="6">
        <v>0</v>
      </c>
      <c r="F18" s="6"/>
      <c r="G18" s="6"/>
      <c r="H18" s="6"/>
      <c r="I18" s="6"/>
      <c r="J18" s="6"/>
      <c r="K18" s="6"/>
      <c r="L18" s="6"/>
    </row>
    <row r="19" spans="1:12" x14ac:dyDescent="0.25">
      <c r="A19" s="10" t="s">
        <v>15</v>
      </c>
      <c r="B19" s="11">
        <v>0.65400000000000003</v>
      </c>
      <c r="C19" s="12">
        <v>4</v>
      </c>
      <c r="D19" s="12">
        <v>1</v>
      </c>
      <c r="E19" s="6">
        <v>0</v>
      </c>
      <c r="F19" s="6"/>
      <c r="G19" s="6"/>
      <c r="H19" s="6"/>
      <c r="I19" s="6"/>
      <c r="J19" s="6"/>
      <c r="K19" s="6"/>
      <c r="L19" s="6"/>
    </row>
    <row r="20" spans="1:12" x14ac:dyDescent="0.25">
      <c r="A20" s="10" t="s">
        <v>13</v>
      </c>
      <c r="B20" s="11">
        <v>0.64700000000000002</v>
      </c>
      <c r="C20" s="12">
        <v>4</v>
      </c>
      <c r="D20" s="12">
        <v>1</v>
      </c>
      <c r="E20" s="6">
        <v>0</v>
      </c>
      <c r="F20" s="6"/>
      <c r="G20" s="6"/>
      <c r="H20" s="6"/>
      <c r="I20" s="6"/>
      <c r="J20" s="6"/>
      <c r="K20" s="6"/>
      <c r="L20" s="6"/>
    </row>
    <row r="21" spans="1:12" x14ac:dyDescent="0.25">
      <c r="A21" s="10" t="s">
        <v>24</v>
      </c>
      <c r="B21" s="11">
        <v>0.82399999999999995</v>
      </c>
      <c r="C21" s="12">
        <v>6</v>
      </c>
      <c r="D21">
        <v>0</v>
      </c>
      <c r="E21">
        <v>0</v>
      </c>
      <c r="F21" s="6"/>
      <c r="G21" s="6"/>
      <c r="H21" s="6"/>
      <c r="I21" s="6"/>
      <c r="J21" s="6"/>
      <c r="K21" s="6"/>
      <c r="L21" s="6"/>
    </row>
    <row r="22" spans="1:12" x14ac:dyDescent="0.25">
      <c r="A22" s="10" t="s">
        <v>23</v>
      </c>
      <c r="B22" s="11">
        <v>0.79900000000000004</v>
      </c>
      <c r="C22" s="12">
        <v>6</v>
      </c>
      <c r="D22">
        <v>0</v>
      </c>
      <c r="E22">
        <v>0</v>
      </c>
      <c r="F22" s="6"/>
      <c r="G22" s="6"/>
      <c r="H22" s="6"/>
      <c r="I22" s="6"/>
      <c r="J22" s="6"/>
      <c r="K22" s="6"/>
      <c r="L22" s="6"/>
    </row>
    <row r="23" spans="1:12" x14ac:dyDescent="0.25">
      <c r="A23" s="10" t="s">
        <v>20</v>
      </c>
      <c r="B23" s="11">
        <v>0.77500000000000002</v>
      </c>
      <c r="C23" s="12">
        <v>6</v>
      </c>
      <c r="D23">
        <v>0</v>
      </c>
      <c r="E23">
        <v>0</v>
      </c>
      <c r="F23" s="6"/>
      <c r="G23" s="6"/>
      <c r="H23" s="6"/>
      <c r="I23" s="6"/>
      <c r="J23" s="6"/>
      <c r="K23" s="6"/>
      <c r="L23" s="6"/>
    </row>
    <row r="24" spans="1:12" x14ac:dyDescent="0.25">
      <c r="A24" s="10" t="s">
        <v>17</v>
      </c>
      <c r="B24" s="11">
        <v>0.751</v>
      </c>
      <c r="C24" s="12">
        <v>6</v>
      </c>
      <c r="D24">
        <v>0</v>
      </c>
      <c r="E24">
        <v>0</v>
      </c>
      <c r="F24" s="6"/>
      <c r="G24" s="15">
        <f>41/169</f>
        <v>0.24260355029585798</v>
      </c>
      <c r="H24" s="15">
        <f>1-G24</f>
        <v>0.75739644970414199</v>
      </c>
      <c r="I24" s="6"/>
      <c r="J24" s="6"/>
      <c r="K24" s="6"/>
      <c r="L24" s="6"/>
    </row>
    <row r="25" spans="1:12" x14ac:dyDescent="0.25">
      <c r="A25" s="10">
        <v>77</v>
      </c>
      <c r="B25" s="11">
        <v>0.66200000000000003</v>
      </c>
      <c r="C25" s="12">
        <v>6</v>
      </c>
      <c r="D25">
        <v>0</v>
      </c>
      <c r="E25">
        <v>0</v>
      </c>
      <c r="F25" s="6"/>
      <c r="G25" s="15">
        <f>17/41</f>
        <v>0.41463414634146339</v>
      </c>
      <c r="H25" s="15">
        <f>1-G25</f>
        <v>0.58536585365853666</v>
      </c>
      <c r="I25" s="6"/>
      <c r="J25" s="6"/>
      <c r="K25" s="6"/>
      <c r="L25" s="6"/>
    </row>
    <row r="26" spans="1:12" x14ac:dyDescent="0.25">
      <c r="A26" s="10" t="s">
        <v>69</v>
      </c>
      <c r="B26" s="11">
        <v>0.65400000000000003</v>
      </c>
      <c r="C26" s="12">
        <v>12</v>
      </c>
      <c r="D26">
        <v>0</v>
      </c>
      <c r="E26">
        <v>0</v>
      </c>
      <c r="F26" s="6"/>
      <c r="G26" s="15">
        <f>4/17</f>
        <v>0.23529411764705882</v>
      </c>
      <c r="H26" s="15">
        <f>1-G26</f>
        <v>0.76470588235294112</v>
      </c>
      <c r="I26" s="6"/>
      <c r="J26" s="6"/>
      <c r="K26" s="6"/>
      <c r="L26" s="6"/>
    </row>
    <row r="27" spans="1:12" x14ac:dyDescent="0.25">
      <c r="A27" s="10" t="s">
        <v>70</v>
      </c>
      <c r="B27" s="11">
        <v>0.64500000000000002</v>
      </c>
      <c r="C27" s="12">
        <v>12</v>
      </c>
      <c r="D27">
        <v>0</v>
      </c>
      <c r="E27">
        <v>0</v>
      </c>
      <c r="F27" s="6"/>
      <c r="G27" s="6"/>
      <c r="H27" s="6"/>
      <c r="I27" s="6"/>
      <c r="J27" s="6"/>
      <c r="K27" s="6"/>
      <c r="L27" s="6"/>
    </row>
    <row r="28" spans="1:12" x14ac:dyDescent="0.25">
      <c r="A28" s="10" t="s">
        <v>71</v>
      </c>
      <c r="B28" s="11">
        <v>0.63600000000000001</v>
      </c>
      <c r="C28" s="12">
        <v>12</v>
      </c>
      <c r="D28">
        <v>0</v>
      </c>
      <c r="E28">
        <v>0</v>
      </c>
      <c r="F28" s="6"/>
      <c r="G28" s="6"/>
      <c r="H28" s="6"/>
      <c r="I28" s="6"/>
      <c r="J28" s="6"/>
      <c r="K28" s="6"/>
      <c r="L28" s="6"/>
    </row>
    <row r="29" spans="1:12" x14ac:dyDescent="0.25">
      <c r="A29" s="10">
        <v>66</v>
      </c>
      <c r="B29" s="11">
        <v>0.63300000000000001</v>
      </c>
      <c r="C29" s="12">
        <v>6</v>
      </c>
      <c r="D29">
        <v>0</v>
      </c>
      <c r="E29">
        <v>0</v>
      </c>
      <c r="F29" s="6"/>
      <c r="G29" s="6"/>
      <c r="H29" s="6"/>
      <c r="I29" s="6"/>
      <c r="J29" s="6"/>
      <c r="K29" s="6"/>
      <c r="L29" s="6"/>
    </row>
    <row r="30" spans="1:12" x14ac:dyDescent="0.25">
      <c r="A30" s="10" t="s">
        <v>72</v>
      </c>
      <c r="B30" s="11">
        <v>0.629</v>
      </c>
      <c r="C30" s="12">
        <v>12</v>
      </c>
      <c r="D30">
        <v>0</v>
      </c>
      <c r="E30">
        <v>0</v>
      </c>
      <c r="F30" s="6"/>
      <c r="G30" s="6"/>
      <c r="H30" s="6"/>
      <c r="I30" s="6"/>
      <c r="J30" s="6"/>
      <c r="K30" s="6"/>
      <c r="L30" s="6"/>
    </row>
    <row r="31" spans="1:12" x14ac:dyDescent="0.25">
      <c r="A31" s="10" t="s">
        <v>81</v>
      </c>
      <c r="B31" s="11">
        <v>0.61399999999999999</v>
      </c>
      <c r="C31" s="12">
        <v>12</v>
      </c>
      <c r="D31">
        <v>0</v>
      </c>
      <c r="E31">
        <v>0</v>
      </c>
      <c r="F31" s="6"/>
      <c r="G31" s="6"/>
      <c r="H31" s="6"/>
      <c r="I31" s="6"/>
      <c r="J31" s="6"/>
      <c r="K31" s="6"/>
      <c r="L31" s="6"/>
    </row>
    <row r="32" spans="1:12" x14ac:dyDescent="0.25">
      <c r="A32" s="10" t="s">
        <v>82</v>
      </c>
      <c r="B32" s="11">
        <v>0.60599999999999998</v>
      </c>
      <c r="C32" s="12">
        <v>12</v>
      </c>
      <c r="D32">
        <v>0</v>
      </c>
      <c r="E32">
        <v>0</v>
      </c>
      <c r="F32" s="6"/>
      <c r="G32" s="6"/>
      <c r="H32" s="6"/>
      <c r="I32" s="6"/>
      <c r="J32" s="6"/>
      <c r="K32" s="6"/>
      <c r="L32" s="6"/>
    </row>
    <row r="33" spans="1:12" x14ac:dyDescent="0.25">
      <c r="A33" s="10">
        <v>55</v>
      </c>
      <c r="B33" s="11">
        <v>0.60299999999999998</v>
      </c>
      <c r="C33" s="12">
        <v>6</v>
      </c>
      <c r="D33">
        <v>0</v>
      </c>
      <c r="E33">
        <v>0</v>
      </c>
      <c r="F33" s="6"/>
      <c r="G33" s="6"/>
      <c r="H33" s="6"/>
      <c r="I33" s="6"/>
      <c r="J33" s="6"/>
      <c r="K33" s="6"/>
      <c r="L33" s="6"/>
    </row>
    <row r="34" spans="1:12" x14ac:dyDescent="0.25">
      <c r="A34" s="10" t="s">
        <v>27</v>
      </c>
      <c r="B34" s="11">
        <v>0.6</v>
      </c>
      <c r="C34" s="12">
        <v>4</v>
      </c>
      <c r="D34">
        <v>0</v>
      </c>
      <c r="E34">
        <v>0</v>
      </c>
      <c r="F34" s="6"/>
      <c r="G34" s="6"/>
      <c r="H34" s="6"/>
      <c r="I34" s="6"/>
      <c r="J34" s="6"/>
      <c r="K34" s="6"/>
      <c r="L34" s="6"/>
    </row>
    <row r="35" spans="1:12" x14ac:dyDescent="0.25">
      <c r="A35" s="10" t="s">
        <v>36</v>
      </c>
      <c r="B35" s="11">
        <v>0.6</v>
      </c>
      <c r="C35" s="12">
        <v>4</v>
      </c>
      <c r="D35">
        <v>0</v>
      </c>
      <c r="E35">
        <v>0</v>
      </c>
      <c r="F35" s="6"/>
      <c r="G35" s="6"/>
      <c r="H35" s="6"/>
      <c r="I35" s="6"/>
      <c r="J35" s="6"/>
      <c r="K35" s="6"/>
      <c r="L35" s="6"/>
    </row>
    <row r="36" spans="1:12" x14ac:dyDescent="0.25">
      <c r="A36" s="10" t="s">
        <v>28</v>
      </c>
      <c r="B36" s="11">
        <v>0.59899999999999998</v>
      </c>
      <c r="C36" s="12">
        <v>4</v>
      </c>
      <c r="D36">
        <v>0</v>
      </c>
      <c r="E36">
        <v>0</v>
      </c>
      <c r="F36" s="6"/>
      <c r="G36" s="6"/>
      <c r="H36" s="6"/>
      <c r="I36" s="6"/>
      <c r="J36" s="6"/>
      <c r="K36" s="6"/>
      <c r="L36" s="6"/>
    </row>
    <row r="37" spans="1:12" x14ac:dyDescent="0.25">
      <c r="A37" s="10" t="s">
        <v>83</v>
      </c>
      <c r="B37" s="11">
        <v>0.59899999999999998</v>
      </c>
      <c r="C37" s="12">
        <v>12</v>
      </c>
      <c r="D37">
        <v>0</v>
      </c>
      <c r="E37">
        <v>0</v>
      </c>
      <c r="F37" s="6"/>
      <c r="G37" s="6"/>
      <c r="H37" s="6"/>
      <c r="I37" s="6"/>
      <c r="J37" s="6"/>
      <c r="K37" s="6"/>
      <c r="L37" s="6"/>
    </row>
    <row r="38" spans="1:12" x14ac:dyDescent="0.25">
      <c r="A38" s="10" t="s">
        <v>75</v>
      </c>
      <c r="B38" s="11">
        <v>0.59099999999999997</v>
      </c>
      <c r="C38" s="12">
        <v>12</v>
      </c>
      <c r="D38">
        <v>0</v>
      </c>
      <c r="E38">
        <v>0</v>
      </c>
      <c r="F38" s="6"/>
      <c r="G38" s="6"/>
      <c r="H38" s="6"/>
      <c r="I38" s="6"/>
      <c r="J38" s="6"/>
      <c r="K38" s="6"/>
      <c r="L38" s="6"/>
    </row>
    <row r="39" spans="1:12" x14ac:dyDescent="0.25">
      <c r="A39" s="10" t="s">
        <v>30</v>
      </c>
      <c r="B39" s="11">
        <v>0.58899999999999997</v>
      </c>
      <c r="C39" s="12">
        <v>4</v>
      </c>
      <c r="D39">
        <v>0</v>
      </c>
      <c r="E39">
        <v>0</v>
      </c>
      <c r="F39" s="6"/>
      <c r="G39" s="6"/>
      <c r="H39" s="6"/>
      <c r="I39" s="6"/>
      <c r="J39" s="6"/>
      <c r="K39" s="6"/>
      <c r="L39" s="6"/>
    </row>
    <row r="40" spans="1:12" x14ac:dyDescent="0.25">
      <c r="A40" s="10" t="s">
        <v>98</v>
      </c>
      <c r="B40" s="11">
        <v>0.58199999999999996</v>
      </c>
      <c r="C40" s="12">
        <v>12</v>
      </c>
      <c r="D40">
        <v>0</v>
      </c>
      <c r="E40">
        <v>0</v>
      </c>
      <c r="F40" s="6"/>
      <c r="G40" s="6"/>
      <c r="H40" s="6"/>
      <c r="I40" s="6"/>
      <c r="J40" s="6"/>
      <c r="K40" s="6"/>
      <c r="L40" s="6"/>
    </row>
    <row r="41" spans="1:12" x14ac:dyDescent="0.25">
      <c r="A41" s="10" t="s">
        <v>31</v>
      </c>
      <c r="B41" s="11">
        <v>0.57999999999999996</v>
      </c>
      <c r="C41" s="12">
        <v>4</v>
      </c>
      <c r="D41">
        <v>0</v>
      </c>
      <c r="E41">
        <v>0</v>
      </c>
      <c r="F41" s="6"/>
      <c r="G41" s="6"/>
      <c r="H41" s="6"/>
      <c r="I41" s="6"/>
      <c r="J41" s="6"/>
      <c r="K41" s="6"/>
      <c r="L41" s="6"/>
    </row>
    <row r="42" spans="1:12" x14ac:dyDescent="0.25">
      <c r="A42" s="10" t="s">
        <v>84</v>
      </c>
      <c r="B42" s="11">
        <v>0.57999999999999996</v>
      </c>
      <c r="C42" s="12">
        <v>12</v>
      </c>
      <c r="D42">
        <v>0</v>
      </c>
      <c r="E42">
        <v>0</v>
      </c>
      <c r="F42" s="6"/>
      <c r="G42" s="6"/>
      <c r="H42" s="6"/>
      <c r="I42" s="6"/>
      <c r="J42" s="6"/>
      <c r="K42" s="6"/>
      <c r="L42" s="6"/>
    </row>
    <row r="43" spans="1:12" x14ac:dyDescent="0.25">
      <c r="A43" s="10" t="s">
        <v>33</v>
      </c>
      <c r="B43" s="11">
        <v>0.57899999999999996</v>
      </c>
      <c r="C43" s="12">
        <v>4</v>
      </c>
      <c r="D43">
        <v>0</v>
      </c>
      <c r="E43">
        <v>0</v>
      </c>
      <c r="F43" s="6"/>
      <c r="G43" s="6"/>
      <c r="H43" s="6"/>
      <c r="I43" s="6"/>
      <c r="J43" s="6"/>
      <c r="K43" s="6"/>
      <c r="L43" s="6"/>
    </row>
    <row r="44" spans="1:12" x14ac:dyDescent="0.25">
      <c r="A44" s="10" t="s">
        <v>76</v>
      </c>
      <c r="B44" s="11">
        <v>0.57799999999999996</v>
      </c>
      <c r="C44" s="12">
        <v>12</v>
      </c>
      <c r="D44">
        <v>0</v>
      </c>
      <c r="E44">
        <v>0</v>
      </c>
      <c r="F44" s="6"/>
      <c r="G44" s="6"/>
      <c r="H44" s="6"/>
      <c r="I44" s="6"/>
      <c r="J44" s="6"/>
      <c r="K44" s="6"/>
      <c r="L44" s="6"/>
    </row>
    <row r="45" spans="1:12" x14ac:dyDescent="0.25">
      <c r="A45" s="8" t="s">
        <v>86</v>
      </c>
      <c r="B45" s="7">
        <v>0.57799999999999996</v>
      </c>
      <c r="C45">
        <v>4</v>
      </c>
      <c r="D45">
        <v>0</v>
      </c>
      <c r="E45">
        <v>0</v>
      </c>
      <c r="F45" s="6"/>
      <c r="G45" s="6"/>
      <c r="H45" s="6"/>
      <c r="I45" s="6"/>
      <c r="J45" s="6"/>
      <c r="K45" s="6"/>
      <c r="L45" s="6"/>
    </row>
    <row r="46" spans="1:12" x14ac:dyDescent="0.25">
      <c r="A46" s="8" t="s">
        <v>77</v>
      </c>
      <c r="B46" s="7">
        <v>0.57699999999999996</v>
      </c>
      <c r="C46">
        <v>12</v>
      </c>
      <c r="D46">
        <v>0</v>
      </c>
      <c r="E46">
        <v>0</v>
      </c>
      <c r="F46" s="6"/>
      <c r="G46" s="6"/>
      <c r="H46" s="6"/>
      <c r="I46" s="6"/>
      <c r="J46" s="6"/>
      <c r="K46" s="6"/>
      <c r="L46" s="6"/>
    </row>
    <row r="47" spans="1:12" x14ac:dyDescent="0.25">
      <c r="A47" s="8" t="s">
        <v>4</v>
      </c>
      <c r="B47" s="7">
        <v>0.57499999999999996</v>
      </c>
      <c r="C47">
        <v>4</v>
      </c>
      <c r="D47">
        <v>0</v>
      </c>
      <c r="E47">
        <v>0</v>
      </c>
      <c r="F47" s="6"/>
      <c r="G47" s="6"/>
      <c r="H47" s="6"/>
      <c r="I47" s="6"/>
      <c r="J47" s="6"/>
      <c r="K47" s="6"/>
      <c r="L47" s="6"/>
    </row>
    <row r="48" spans="1:12" x14ac:dyDescent="0.25">
      <c r="A48" s="8" t="s">
        <v>99</v>
      </c>
      <c r="B48" s="7">
        <v>0.57399999999999995</v>
      </c>
      <c r="C48">
        <v>12</v>
      </c>
      <c r="D48">
        <v>0</v>
      </c>
      <c r="E48">
        <v>0</v>
      </c>
      <c r="F48" s="6"/>
      <c r="G48" s="6"/>
      <c r="H48" s="6"/>
      <c r="I48" s="6"/>
      <c r="J48" s="6"/>
      <c r="K48" s="6"/>
      <c r="L48" s="6"/>
    </row>
    <row r="49" spans="1:12" x14ac:dyDescent="0.25">
      <c r="A49" s="8" t="s">
        <v>32</v>
      </c>
      <c r="B49" s="7">
        <v>0.56999999999999995</v>
      </c>
      <c r="C49">
        <v>4</v>
      </c>
      <c r="D49">
        <v>0</v>
      </c>
      <c r="E49">
        <v>0</v>
      </c>
      <c r="F49" s="6"/>
      <c r="G49" s="6"/>
      <c r="H49" s="6"/>
      <c r="I49" s="6"/>
      <c r="J49" s="6"/>
      <c r="K49" s="6"/>
      <c r="L49" s="6"/>
    </row>
    <row r="50" spans="1:12" x14ac:dyDescent="0.25">
      <c r="A50" s="8">
        <v>44</v>
      </c>
      <c r="B50" s="7">
        <v>0.56999999999999995</v>
      </c>
      <c r="C50">
        <v>6</v>
      </c>
      <c r="D50">
        <v>0</v>
      </c>
      <c r="E50">
        <v>0</v>
      </c>
      <c r="F50" s="6"/>
      <c r="G50" s="6"/>
      <c r="H50" s="6"/>
      <c r="I50" s="6"/>
      <c r="J50" s="6"/>
      <c r="K50" s="6"/>
      <c r="L50" s="6"/>
    </row>
    <row r="51" spans="1:12" x14ac:dyDescent="0.25">
      <c r="A51" s="8" t="s">
        <v>88</v>
      </c>
      <c r="B51" s="7">
        <v>0.56799999999999995</v>
      </c>
      <c r="C51">
        <v>4</v>
      </c>
      <c r="D51">
        <v>0</v>
      </c>
      <c r="E51">
        <v>0</v>
      </c>
      <c r="F51" s="6"/>
      <c r="G51" s="6"/>
      <c r="H51" s="6"/>
      <c r="I51" s="6"/>
      <c r="J51" s="6"/>
      <c r="K51" s="6"/>
      <c r="L51" s="6"/>
    </row>
    <row r="52" spans="1:12" x14ac:dyDescent="0.25">
      <c r="A52" s="8" t="s">
        <v>78</v>
      </c>
      <c r="B52" s="7">
        <v>0.56399999999999995</v>
      </c>
      <c r="C52">
        <v>12</v>
      </c>
      <c r="D52">
        <v>0</v>
      </c>
      <c r="E52">
        <v>0</v>
      </c>
      <c r="F52" s="6"/>
      <c r="G52" s="6"/>
      <c r="H52" s="6"/>
      <c r="I52" s="6"/>
      <c r="J52" s="6"/>
      <c r="K52" s="6"/>
      <c r="L52" s="6"/>
    </row>
    <row r="53" spans="1:12" x14ac:dyDescent="0.25">
      <c r="A53" s="8" t="s">
        <v>85</v>
      </c>
      <c r="B53" s="7">
        <v>0.56299999999999994</v>
      </c>
      <c r="C53">
        <v>12</v>
      </c>
      <c r="D53">
        <v>0</v>
      </c>
      <c r="E53">
        <v>0</v>
      </c>
      <c r="F53" s="6"/>
      <c r="G53" s="6"/>
      <c r="H53" s="6"/>
      <c r="I53" s="6"/>
      <c r="J53" s="6"/>
      <c r="K53" s="6"/>
      <c r="L53" s="6"/>
    </row>
    <row r="54" spans="1:12" x14ac:dyDescent="0.25">
      <c r="A54" s="8" t="s">
        <v>101</v>
      </c>
      <c r="B54" s="7">
        <v>0.56200000000000006</v>
      </c>
      <c r="C54">
        <v>4</v>
      </c>
      <c r="D54">
        <v>0</v>
      </c>
      <c r="E54">
        <v>0</v>
      </c>
      <c r="F54" s="6"/>
      <c r="G54" s="6"/>
      <c r="H54" s="6"/>
      <c r="I54" s="6"/>
      <c r="J54" s="6"/>
      <c r="K54" s="6"/>
      <c r="L54" s="6"/>
    </row>
    <row r="55" spans="1:12" x14ac:dyDescent="0.25">
      <c r="A55" s="8" t="s">
        <v>90</v>
      </c>
      <c r="B55" s="7">
        <v>0.55800000000000005</v>
      </c>
      <c r="C55">
        <v>4</v>
      </c>
      <c r="D55">
        <v>0</v>
      </c>
      <c r="E55">
        <v>0</v>
      </c>
      <c r="F55" s="6"/>
      <c r="G55" s="6"/>
      <c r="H55" s="6"/>
      <c r="I55" s="6"/>
      <c r="J55" s="6"/>
      <c r="K55" s="6"/>
      <c r="L55" s="6"/>
    </row>
    <row r="56" spans="1:12" x14ac:dyDescent="0.25">
      <c r="A56" s="8" t="s">
        <v>29</v>
      </c>
      <c r="B56" s="7">
        <v>0.55800000000000005</v>
      </c>
      <c r="C56">
        <v>4</v>
      </c>
      <c r="D56">
        <v>0</v>
      </c>
      <c r="E56">
        <v>0</v>
      </c>
      <c r="F56" s="6"/>
      <c r="G56" s="6"/>
      <c r="H56" s="6"/>
      <c r="I56" s="6"/>
      <c r="J56" s="6"/>
      <c r="K56" s="6"/>
      <c r="L56" s="6"/>
    </row>
    <row r="57" spans="1:12" x14ac:dyDescent="0.25">
      <c r="A57" s="8" t="s">
        <v>79</v>
      </c>
      <c r="B57" s="7">
        <v>0.55600000000000005</v>
      </c>
      <c r="C57">
        <v>12</v>
      </c>
      <c r="D57">
        <v>0</v>
      </c>
      <c r="E57">
        <v>0</v>
      </c>
      <c r="F57" s="6"/>
      <c r="G57" s="6"/>
      <c r="H57" s="6"/>
      <c r="I57" s="6"/>
      <c r="J57" s="6"/>
      <c r="K57" s="6"/>
      <c r="L57" s="6"/>
    </row>
    <row r="58" spans="1:12" x14ac:dyDescent="0.25">
      <c r="A58" s="8" t="s">
        <v>100</v>
      </c>
      <c r="B58" s="7">
        <v>0.55500000000000005</v>
      </c>
      <c r="C58">
        <v>12</v>
      </c>
      <c r="D58">
        <v>0</v>
      </c>
      <c r="E58">
        <v>0</v>
      </c>
      <c r="F58" s="6"/>
      <c r="G58" s="6"/>
      <c r="H58" s="6"/>
      <c r="I58" s="6"/>
      <c r="J58" s="6"/>
      <c r="K58" s="6"/>
      <c r="L58" s="6"/>
    </row>
    <row r="59" spans="1:12" x14ac:dyDescent="0.25">
      <c r="A59" s="8" t="s">
        <v>87</v>
      </c>
      <c r="B59" s="7">
        <v>0.55400000000000005</v>
      </c>
      <c r="C59">
        <v>12</v>
      </c>
      <c r="D59">
        <v>0</v>
      </c>
      <c r="E59">
        <v>0</v>
      </c>
      <c r="F59" s="6"/>
      <c r="G59" s="6"/>
      <c r="H59" s="6"/>
      <c r="I59" s="6"/>
      <c r="J59" s="6"/>
      <c r="K59" s="6"/>
      <c r="L59" s="6"/>
    </row>
    <row r="60" spans="1:12" x14ac:dyDescent="0.25">
      <c r="A60" s="8" t="s">
        <v>115</v>
      </c>
      <c r="B60" s="7">
        <v>0.55400000000000005</v>
      </c>
      <c r="C60">
        <v>12</v>
      </c>
      <c r="D60">
        <v>0</v>
      </c>
      <c r="E60">
        <v>0</v>
      </c>
      <c r="F60" s="6"/>
      <c r="G60" s="6"/>
      <c r="H60" s="6"/>
      <c r="I60" s="6"/>
      <c r="J60" s="6"/>
      <c r="K60" s="6"/>
      <c r="L60" s="6"/>
    </row>
    <row r="61" spans="1:12" x14ac:dyDescent="0.25">
      <c r="A61" s="8" t="s">
        <v>92</v>
      </c>
      <c r="B61" s="7">
        <v>0.54700000000000004</v>
      </c>
      <c r="C61">
        <v>4</v>
      </c>
      <c r="D61">
        <v>0</v>
      </c>
      <c r="E61">
        <v>0</v>
      </c>
      <c r="F61" s="6"/>
      <c r="G61" s="6"/>
      <c r="H61" s="6"/>
      <c r="I61" s="6"/>
      <c r="J61" s="6"/>
      <c r="K61" s="6"/>
      <c r="L61" s="6"/>
    </row>
    <row r="62" spans="1:12" x14ac:dyDescent="0.25">
      <c r="A62" s="8" t="s">
        <v>80</v>
      </c>
      <c r="B62" s="7">
        <v>0.54600000000000004</v>
      </c>
      <c r="C62">
        <v>12</v>
      </c>
      <c r="D62">
        <v>0</v>
      </c>
      <c r="E62">
        <v>0</v>
      </c>
      <c r="F62" s="6"/>
      <c r="G62" s="6"/>
      <c r="H62" s="6"/>
      <c r="I62" s="6"/>
      <c r="J62" s="6"/>
      <c r="K62" s="6"/>
      <c r="L62" s="6"/>
    </row>
    <row r="63" spans="1:12" x14ac:dyDescent="0.25">
      <c r="A63" s="8" t="s">
        <v>103</v>
      </c>
      <c r="B63" s="7">
        <v>0.54500000000000004</v>
      </c>
      <c r="C63">
        <v>4</v>
      </c>
      <c r="D63">
        <v>0</v>
      </c>
      <c r="E63">
        <v>0</v>
      </c>
      <c r="F63" s="6"/>
      <c r="G63" s="6"/>
      <c r="H63" s="6"/>
      <c r="I63" s="6"/>
      <c r="J63" s="6"/>
      <c r="K63" s="6"/>
      <c r="L63" s="6"/>
    </row>
    <row r="64" spans="1:12" x14ac:dyDescent="0.25">
      <c r="A64" s="8" t="s">
        <v>89</v>
      </c>
      <c r="B64" s="7">
        <v>0.54300000000000004</v>
      </c>
      <c r="C64">
        <v>12</v>
      </c>
      <c r="D64">
        <v>0</v>
      </c>
      <c r="E64">
        <v>0</v>
      </c>
      <c r="F64" s="6"/>
      <c r="G64" s="6"/>
      <c r="H64" s="6"/>
      <c r="I64" s="6"/>
      <c r="J64" s="6"/>
      <c r="K64" s="6"/>
      <c r="L64" s="6"/>
    </row>
    <row r="65" spans="1:12" x14ac:dyDescent="0.25">
      <c r="A65" s="8" t="s">
        <v>37</v>
      </c>
      <c r="B65" s="7">
        <v>0.54300000000000004</v>
      </c>
      <c r="C65">
        <v>4</v>
      </c>
      <c r="D65">
        <v>0</v>
      </c>
      <c r="E65">
        <v>0</v>
      </c>
      <c r="F65" s="6"/>
      <c r="G65" s="6"/>
      <c r="H65" s="6"/>
      <c r="I65" s="6"/>
      <c r="J65" s="6"/>
      <c r="K65" s="6"/>
      <c r="L65" s="6"/>
    </row>
    <row r="66" spans="1:12" x14ac:dyDescent="0.25">
      <c r="A66" s="8" t="s">
        <v>8</v>
      </c>
      <c r="B66" s="7">
        <v>0.54200000000000004</v>
      </c>
      <c r="C66">
        <v>4</v>
      </c>
      <c r="D66">
        <v>0</v>
      </c>
      <c r="E66">
        <v>0</v>
      </c>
      <c r="F66" s="6"/>
      <c r="G66" s="6"/>
      <c r="H66" s="6"/>
      <c r="I66" s="6"/>
      <c r="J66" s="6"/>
      <c r="K66" s="6"/>
      <c r="L66" s="6"/>
    </row>
    <row r="67" spans="1:12" x14ac:dyDescent="0.25">
      <c r="A67" s="8" t="s">
        <v>94</v>
      </c>
      <c r="B67" s="7">
        <v>0.53800000000000003</v>
      </c>
      <c r="C67">
        <v>4</v>
      </c>
      <c r="D67">
        <v>0</v>
      </c>
      <c r="E67">
        <v>0</v>
      </c>
      <c r="F67" s="6"/>
      <c r="G67" s="6"/>
      <c r="H67" s="6"/>
      <c r="I67" s="6"/>
      <c r="J67" s="6"/>
      <c r="K67" s="6"/>
      <c r="L67" s="6"/>
    </row>
    <row r="68" spans="1:12" x14ac:dyDescent="0.25">
      <c r="A68" s="8" t="s">
        <v>102</v>
      </c>
      <c r="B68" s="7">
        <v>0.53800000000000003</v>
      </c>
      <c r="C68">
        <v>12</v>
      </c>
      <c r="D68">
        <v>0</v>
      </c>
      <c r="E68">
        <v>0</v>
      </c>
      <c r="F68" s="6"/>
      <c r="G68" s="6"/>
      <c r="H68" s="6"/>
      <c r="I68" s="6"/>
      <c r="J68" s="6"/>
      <c r="K68" s="6"/>
      <c r="L68" s="6"/>
    </row>
    <row r="69" spans="1:12" x14ac:dyDescent="0.25">
      <c r="A69" s="8" t="s">
        <v>105</v>
      </c>
      <c r="B69" s="7">
        <v>0.53800000000000003</v>
      </c>
      <c r="C69">
        <v>4</v>
      </c>
      <c r="D69">
        <v>0</v>
      </c>
      <c r="E69">
        <v>0</v>
      </c>
      <c r="F69" s="6"/>
      <c r="G69" s="6"/>
      <c r="H69" s="6"/>
      <c r="I69" s="6"/>
      <c r="J69" s="6"/>
      <c r="K69" s="6"/>
      <c r="L69" s="6"/>
    </row>
    <row r="70" spans="1:12" x14ac:dyDescent="0.25">
      <c r="A70" s="8">
        <v>33</v>
      </c>
      <c r="B70" s="7">
        <v>0.53700000000000003</v>
      </c>
      <c r="C70">
        <v>6</v>
      </c>
      <c r="D70">
        <v>0</v>
      </c>
      <c r="E70">
        <v>0</v>
      </c>
      <c r="F70" s="6"/>
      <c r="G70" s="6"/>
      <c r="H70" s="6"/>
      <c r="I70" s="6"/>
      <c r="J70" s="6"/>
      <c r="K70" s="6"/>
      <c r="L70" s="6"/>
    </row>
    <row r="71" spans="1:12" x14ac:dyDescent="0.25">
      <c r="A71" s="8" t="s">
        <v>116</v>
      </c>
      <c r="B71" s="7">
        <v>0.53400000000000003</v>
      </c>
      <c r="C71">
        <v>12</v>
      </c>
      <c r="D71">
        <v>0</v>
      </c>
      <c r="E71">
        <v>0</v>
      </c>
      <c r="F71" s="6"/>
      <c r="G71" s="6"/>
      <c r="H71" s="6"/>
      <c r="I71" s="6"/>
      <c r="J71" s="6"/>
      <c r="K71" s="6"/>
      <c r="L71" s="6"/>
    </row>
    <row r="72" spans="1:12" x14ac:dyDescent="0.25">
      <c r="A72" s="8" t="s">
        <v>91</v>
      </c>
      <c r="B72" s="7">
        <v>0.53300000000000003</v>
      </c>
      <c r="C72">
        <v>12</v>
      </c>
      <c r="D72">
        <v>0</v>
      </c>
      <c r="E72">
        <v>0</v>
      </c>
      <c r="F72" s="6"/>
      <c r="G72" s="6"/>
      <c r="H72" s="6"/>
      <c r="I72" s="6"/>
      <c r="J72" s="6"/>
      <c r="K72" s="6"/>
      <c r="L72" s="6"/>
    </row>
    <row r="73" spans="1:12" x14ac:dyDescent="0.25">
      <c r="A73" s="8" t="s">
        <v>96</v>
      </c>
      <c r="B73" s="7">
        <v>0.52900000000000003</v>
      </c>
      <c r="C73">
        <v>4</v>
      </c>
      <c r="D73">
        <v>0</v>
      </c>
      <c r="E73">
        <v>0</v>
      </c>
      <c r="F73" s="6"/>
      <c r="G73" s="6"/>
      <c r="H73" s="6"/>
      <c r="I73" s="6"/>
      <c r="J73" s="6"/>
      <c r="K73" s="6"/>
      <c r="L73" s="6"/>
    </row>
    <row r="74" spans="1:12" x14ac:dyDescent="0.25">
      <c r="A74" s="8" t="s">
        <v>107</v>
      </c>
      <c r="B74" s="7">
        <v>0.52900000000000003</v>
      </c>
      <c r="C74">
        <v>4</v>
      </c>
      <c r="D74">
        <v>0</v>
      </c>
      <c r="E74">
        <v>0</v>
      </c>
      <c r="F74" s="6"/>
      <c r="G74" s="6"/>
      <c r="H74" s="6"/>
      <c r="I74" s="6"/>
      <c r="J74" s="6"/>
      <c r="K74" s="6"/>
      <c r="L74" s="6"/>
    </row>
    <row r="75" spans="1:12" x14ac:dyDescent="0.25">
      <c r="A75" s="8" t="s">
        <v>6</v>
      </c>
      <c r="B75" s="7">
        <v>0.52600000000000002</v>
      </c>
      <c r="C75">
        <v>4</v>
      </c>
      <c r="D75">
        <v>0</v>
      </c>
      <c r="E75">
        <v>0</v>
      </c>
      <c r="F75" s="6"/>
      <c r="G75" s="6"/>
      <c r="H75" s="6"/>
      <c r="I75" s="6"/>
      <c r="J75" s="6"/>
      <c r="K75" s="6"/>
      <c r="L75" s="6"/>
    </row>
    <row r="76" spans="1:12" x14ac:dyDescent="0.25">
      <c r="A76" s="8" t="s">
        <v>118</v>
      </c>
      <c r="B76" s="7">
        <v>0.52400000000000002</v>
      </c>
      <c r="C76">
        <v>4</v>
      </c>
      <c r="D76">
        <v>0</v>
      </c>
      <c r="E76">
        <v>0</v>
      </c>
      <c r="F76" s="6"/>
      <c r="G76" s="6"/>
      <c r="H76" s="6"/>
      <c r="I76" s="6"/>
      <c r="J76" s="6"/>
      <c r="K76" s="6"/>
      <c r="L76" s="6"/>
    </row>
    <row r="77" spans="1:12" x14ac:dyDescent="0.25">
      <c r="A77" s="8" t="s">
        <v>93</v>
      </c>
      <c r="B77" s="7">
        <v>0.52100000000000002</v>
      </c>
      <c r="C77">
        <v>12</v>
      </c>
      <c r="D77">
        <v>0</v>
      </c>
      <c r="E77">
        <v>0</v>
      </c>
      <c r="F77" s="6"/>
      <c r="G77" s="6"/>
      <c r="H77" s="6"/>
      <c r="I77" s="6"/>
      <c r="J77" s="6"/>
      <c r="K77" s="6"/>
      <c r="L77" s="6"/>
    </row>
    <row r="78" spans="1:12" x14ac:dyDescent="0.25">
      <c r="A78" s="8" t="s">
        <v>104</v>
      </c>
      <c r="B78" s="7">
        <v>0.51900000000000002</v>
      </c>
      <c r="C78">
        <v>12</v>
      </c>
      <c r="D78">
        <v>0</v>
      </c>
      <c r="E78">
        <v>0</v>
      </c>
      <c r="F78" s="6"/>
      <c r="G78" s="6"/>
      <c r="H78" s="6"/>
      <c r="I78" s="6"/>
      <c r="J78" s="6"/>
      <c r="K78" s="6"/>
      <c r="L78" s="6"/>
    </row>
    <row r="79" spans="1:12" x14ac:dyDescent="0.25">
      <c r="A79" s="8" t="s">
        <v>109</v>
      </c>
      <c r="B79" s="7">
        <v>0.51700000000000002</v>
      </c>
      <c r="C79">
        <v>4</v>
      </c>
      <c r="D79">
        <v>0</v>
      </c>
      <c r="E79">
        <v>0</v>
      </c>
      <c r="F79" s="6"/>
      <c r="G79" s="6"/>
      <c r="H79" s="6"/>
      <c r="I79" s="6"/>
      <c r="J79" s="6"/>
      <c r="K79" s="6"/>
      <c r="L79" s="6"/>
    </row>
    <row r="80" spans="1:12" x14ac:dyDescent="0.25">
      <c r="A80" s="8" t="s">
        <v>117</v>
      </c>
      <c r="B80" s="7">
        <v>0.51700000000000002</v>
      </c>
      <c r="C80">
        <v>12</v>
      </c>
      <c r="D80">
        <v>0</v>
      </c>
      <c r="E80">
        <v>0</v>
      </c>
      <c r="F80" s="6"/>
      <c r="G80" s="6"/>
      <c r="H80" s="6"/>
      <c r="I80" s="6"/>
      <c r="J80" s="6"/>
      <c r="K80" s="6"/>
      <c r="L80" s="6"/>
    </row>
    <row r="81" spans="1:12" x14ac:dyDescent="0.25">
      <c r="A81" s="8" t="s">
        <v>130</v>
      </c>
      <c r="B81" s="7">
        <v>0.51700000000000002</v>
      </c>
      <c r="C81">
        <v>12</v>
      </c>
      <c r="D81">
        <v>0</v>
      </c>
      <c r="E81">
        <v>0</v>
      </c>
      <c r="F81" s="6"/>
      <c r="G81" s="6"/>
      <c r="H81" s="6"/>
      <c r="I81" s="6"/>
      <c r="J81" s="6"/>
      <c r="K81" s="6"/>
      <c r="L81" s="6"/>
    </row>
    <row r="82" spans="1:12" x14ac:dyDescent="0.25">
      <c r="A82" s="8" t="s">
        <v>95</v>
      </c>
      <c r="B82" s="7">
        <v>0.51200000000000001</v>
      </c>
      <c r="C82">
        <v>12</v>
      </c>
      <c r="D82">
        <v>0</v>
      </c>
      <c r="E82">
        <v>0</v>
      </c>
      <c r="F82" s="6"/>
      <c r="G82" s="6"/>
      <c r="H82" s="6"/>
      <c r="I82" s="6"/>
      <c r="J82" s="6"/>
      <c r="K82" s="6"/>
      <c r="L82" s="6"/>
    </row>
    <row r="83" spans="1:12" x14ac:dyDescent="0.25">
      <c r="A83" s="8" t="s">
        <v>106</v>
      </c>
      <c r="B83" s="7">
        <v>0.51100000000000001</v>
      </c>
      <c r="C83">
        <v>12</v>
      </c>
      <c r="D83">
        <v>0</v>
      </c>
      <c r="E83">
        <v>0</v>
      </c>
      <c r="F83" s="6"/>
      <c r="G83" s="6"/>
      <c r="H83" s="6"/>
      <c r="I83" s="6"/>
      <c r="J83" s="6"/>
      <c r="K83" s="6"/>
      <c r="L83" s="6"/>
    </row>
    <row r="84" spans="1:12" x14ac:dyDescent="0.25">
      <c r="A84" s="8" t="s">
        <v>62</v>
      </c>
      <c r="B84" s="7">
        <v>0.51100000000000001</v>
      </c>
      <c r="C84">
        <v>4</v>
      </c>
      <c r="D84">
        <v>0</v>
      </c>
      <c r="E84">
        <v>0</v>
      </c>
      <c r="F84" s="6"/>
      <c r="G84" s="6"/>
      <c r="H84" s="6"/>
      <c r="I84" s="6"/>
      <c r="J84" s="6"/>
      <c r="K84" s="6"/>
      <c r="L84" s="6"/>
    </row>
    <row r="85" spans="1:12" x14ac:dyDescent="0.25">
      <c r="A85" s="8" t="s">
        <v>132</v>
      </c>
      <c r="B85" s="7">
        <v>0.51</v>
      </c>
      <c r="C85">
        <v>4</v>
      </c>
      <c r="D85">
        <v>0</v>
      </c>
      <c r="E85">
        <v>0</v>
      </c>
      <c r="F85" s="6"/>
      <c r="G85" s="6"/>
      <c r="H85" s="6"/>
      <c r="I85" s="6"/>
      <c r="J85" s="6"/>
      <c r="K85" s="6"/>
      <c r="L85" s="6"/>
    </row>
    <row r="86" spans="1:12" x14ac:dyDescent="0.25">
      <c r="A86" s="8" t="s">
        <v>120</v>
      </c>
      <c r="B86" s="7">
        <v>0.50800000000000001</v>
      </c>
      <c r="C86">
        <v>4</v>
      </c>
      <c r="D86">
        <v>0</v>
      </c>
      <c r="E86">
        <v>0</v>
      </c>
      <c r="F86" s="6"/>
      <c r="G86" s="6"/>
      <c r="H86" s="6"/>
      <c r="I86" s="6"/>
      <c r="J86" s="6"/>
      <c r="K86" s="6"/>
      <c r="L86" s="6"/>
    </row>
    <row r="87" spans="1:12" x14ac:dyDescent="0.25">
      <c r="A87" s="8" t="s">
        <v>111</v>
      </c>
      <c r="B87" s="7">
        <v>0.50700000000000001</v>
      </c>
      <c r="C87">
        <v>4</v>
      </c>
      <c r="D87">
        <v>0</v>
      </c>
      <c r="E87">
        <v>0</v>
      </c>
      <c r="F87" s="6"/>
      <c r="G87" s="6"/>
      <c r="H87" s="6"/>
      <c r="I87" s="6"/>
      <c r="J87" s="6"/>
      <c r="K87" s="6"/>
      <c r="L87" s="6"/>
    </row>
    <row r="88" spans="1:12" x14ac:dyDescent="0.25">
      <c r="A88" s="8">
        <v>22</v>
      </c>
      <c r="B88" s="7">
        <v>0.503</v>
      </c>
      <c r="C88">
        <v>6</v>
      </c>
      <c r="D88">
        <v>0</v>
      </c>
      <c r="E88">
        <v>0</v>
      </c>
      <c r="F88" s="6"/>
      <c r="G88" s="6"/>
      <c r="H88" s="6"/>
      <c r="I88" s="6"/>
      <c r="J88" s="6"/>
      <c r="K88" s="6"/>
      <c r="L88" s="6"/>
    </row>
    <row r="89" spans="1:12" x14ac:dyDescent="0.25">
      <c r="A89" s="8" t="s">
        <v>97</v>
      </c>
      <c r="B89" s="7">
        <v>0.502</v>
      </c>
      <c r="C89">
        <v>12</v>
      </c>
      <c r="D89">
        <v>0</v>
      </c>
      <c r="E89">
        <v>0</v>
      </c>
      <c r="F89" s="6"/>
      <c r="G89" s="6"/>
      <c r="H89" s="6"/>
      <c r="I89" s="6"/>
      <c r="J89" s="6"/>
      <c r="K89" s="6"/>
      <c r="L89" s="6"/>
    </row>
    <row r="90" spans="1:12" x14ac:dyDescent="0.25">
      <c r="A90" s="8" t="s">
        <v>108</v>
      </c>
      <c r="B90" s="7">
        <v>0.502</v>
      </c>
      <c r="C90">
        <v>12</v>
      </c>
      <c r="D90">
        <v>0</v>
      </c>
      <c r="E90">
        <v>0</v>
      </c>
      <c r="F90" s="6"/>
      <c r="G90" s="6"/>
      <c r="H90" s="6"/>
      <c r="I90" s="6"/>
      <c r="J90" s="6"/>
      <c r="K90" s="6"/>
      <c r="L90" s="6"/>
    </row>
    <row r="91" spans="1:12" x14ac:dyDescent="0.25">
      <c r="A91" s="8" t="s">
        <v>122</v>
      </c>
      <c r="B91" s="7">
        <v>0.5</v>
      </c>
      <c r="C91">
        <v>4</v>
      </c>
      <c r="D91">
        <v>0</v>
      </c>
      <c r="E91">
        <v>0</v>
      </c>
      <c r="F91" s="6"/>
      <c r="G91" s="6"/>
      <c r="H91" s="6"/>
      <c r="I91" s="6"/>
      <c r="J91" s="6"/>
      <c r="K91" s="6"/>
      <c r="L91" s="6"/>
    </row>
    <row r="92" spans="1:12" x14ac:dyDescent="0.25">
      <c r="A92" s="8" t="s">
        <v>131</v>
      </c>
      <c r="B92" s="7">
        <v>0.5</v>
      </c>
      <c r="C92">
        <v>12</v>
      </c>
      <c r="D92">
        <v>0</v>
      </c>
      <c r="E92">
        <v>0</v>
      </c>
      <c r="F92" s="6"/>
      <c r="G92" s="6"/>
      <c r="H92" s="6"/>
      <c r="I92" s="6"/>
      <c r="J92" s="6"/>
      <c r="K92" s="6"/>
      <c r="L92" s="6"/>
    </row>
    <row r="93" spans="1:12" x14ac:dyDescent="0.25">
      <c r="A93" s="8" t="s">
        <v>113</v>
      </c>
      <c r="B93" s="7">
        <v>0.499</v>
      </c>
      <c r="C93">
        <v>4</v>
      </c>
      <c r="D93">
        <v>0</v>
      </c>
      <c r="E93">
        <v>0</v>
      </c>
      <c r="F93" s="6"/>
      <c r="G93" s="6"/>
      <c r="H93" s="6"/>
      <c r="I93" s="6"/>
      <c r="J93" s="6"/>
      <c r="K93" s="6"/>
      <c r="L93" s="6"/>
    </row>
    <row r="94" spans="1:12" x14ac:dyDescent="0.25">
      <c r="A94" s="8" t="s">
        <v>119</v>
      </c>
      <c r="B94" s="7">
        <v>0.499</v>
      </c>
      <c r="C94">
        <v>12</v>
      </c>
      <c r="D94">
        <v>0</v>
      </c>
      <c r="E94">
        <v>0</v>
      </c>
      <c r="F94" s="6"/>
      <c r="G94" s="6"/>
      <c r="H94" s="6"/>
      <c r="I94" s="6"/>
      <c r="J94" s="6"/>
      <c r="K94" s="6"/>
      <c r="L94" s="6"/>
    </row>
    <row r="95" spans="1:12" x14ac:dyDescent="0.25">
      <c r="A95" s="8" t="s">
        <v>145</v>
      </c>
      <c r="B95" s="7">
        <v>0.495</v>
      </c>
      <c r="C95">
        <v>4</v>
      </c>
      <c r="D95">
        <v>0</v>
      </c>
      <c r="E95">
        <v>0</v>
      </c>
      <c r="F95" s="6"/>
      <c r="G95" s="6"/>
      <c r="H95" s="6"/>
      <c r="I95" s="6"/>
      <c r="J95" s="6"/>
      <c r="K95" s="6"/>
      <c r="L95" s="6"/>
    </row>
    <row r="96" spans="1:12" x14ac:dyDescent="0.25">
      <c r="A96" s="8" t="s">
        <v>134</v>
      </c>
      <c r="B96" s="7">
        <v>0.49199999999999999</v>
      </c>
      <c r="C96">
        <v>4</v>
      </c>
      <c r="D96">
        <v>0</v>
      </c>
      <c r="E96">
        <v>0</v>
      </c>
      <c r="F96" s="6"/>
      <c r="G96" s="6"/>
      <c r="H96" s="6"/>
      <c r="I96" s="6"/>
      <c r="J96" s="6"/>
      <c r="K96" s="6"/>
      <c r="L96" s="6"/>
    </row>
    <row r="97" spans="1:12" x14ac:dyDescent="0.25">
      <c r="A97" s="8" t="s">
        <v>110</v>
      </c>
      <c r="B97" s="7">
        <v>0.49</v>
      </c>
      <c r="C97">
        <v>12</v>
      </c>
      <c r="D97">
        <v>0</v>
      </c>
      <c r="E97">
        <v>0</v>
      </c>
      <c r="F97" s="6"/>
      <c r="G97" s="6"/>
      <c r="H97" s="6"/>
      <c r="I97" s="6"/>
      <c r="J97" s="6"/>
      <c r="K97" s="6"/>
      <c r="L97" s="6"/>
    </row>
    <row r="98" spans="1:12" x14ac:dyDescent="0.25">
      <c r="A98" s="8" t="s">
        <v>124</v>
      </c>
      <c r="B98" s="7">
        <v>0.49</v>
      </c>
      <c r="C98">
        <v>4</v>
      </c>
      <c r="D98">
        <v>0</v>
      </c>
      <c r="E98">
        <v>0</v>
      </c>
      <c r="F98" s="6"/>
      <c r="G98" s="6"/>
      <c r="H98" s="6"/>
      <c r="I98" s="6"/>
      <c r="J98" s="6"/>
      <c r="K98" s="6"/>
      <c r="L98" s="6"/>
    </row>
    <row r="99" spans="1:12" x14ac:dyDescent="0.25">
      <c r="A99" s="8" t="s">
        <v>144</v>
      </c>
      <c r="B99" s="7">
        <v>0.48399999999999999</v>
      </c>
      <c r="C99">
        <v>12</v>
      </c>
      <c r="D99">
        <v>0</v>
      </c>
      <c r="E99">
        <v>0</v>
      </c>
      <c r="F99" s="6"/>
      <c r="G99" s="6"/>
      <c r="H99" s="6"/>
      <c r="I99" s="6"/>
      <c r="J99" s="6"/>
      <c r="K99" s="6"/>
      <c r="L99" s="6"/>
    </row>
    <row r="100" spans="1:12" x14ac:dyDescent="0.25">
      <c r="A100" s="8" t="s">
        <v>133</v>
      </c>
      <c r="B100" s="7">
        <v>0.48199999999999998</v>
      </c>
      <c r="C100">
        <v>12</v>
      </c>
      <c r="D100">
        <v>0</v>
      </c>
      <c r="E100">
        <v>0</v>
      </c>
      <c r="F100" s="6"/>
      <c r="G100" s="6"/>
      <c r="H100" s="6"/>
      <c r="I100" s="6"/>
      <c r="J100" s="6"/>
      <c r="K100" s="6"/>
      <c r="L100" s="6"/>
    </row>
    <row r="101" spans="1:12" x14ac:dyDescent="0.25">
      <c r="A101" s="8" t="s">
        <v>157</v>
      </c>
      <c r="B101" s="7">
        <v>0.48199999999999998</v>
      </c>
      <c r="C101">
        <v>4</v>
      </c>
      <c r="D101">
        <v>0</v>
      </c>
      <c r="E101">
        <v>0</v>
      </c>
      <c r="F101" s="6"/>
      <c r="G101" s="6"/>
      <c r="H101" s="6"/>
      <c r="I101" s="6"/>
      <c r="J101" s="6"/>
      <c r="K101" s="6"/>
      <c r="L101" s="6"/>
    </row>
    <row r="102" spans="1:12" x14ac:dyDescent="0.25">
      <c r="A102" s="8" t="s">
        <v>112</v>
      </c>
      <c r="B102" s="7">
        <v>0.47899999999999998</v>
      </c>
      <c r="C102">
        <v>12</v>
      </c>
      <c r="D102">
        <v>0</v>
      </c>
      <c r="E102">
        <v>0</v>
      </c>
      <c r="F102" s="6"/>
      <c r="G102" s="6"/>
      <c r="H102" s="6"/>
      <c r="I102" s="6"/>
      <c r="J102" s="6"/>
      <c r="K102" s="6"/>
      <c r="L102" s="6"/>
    </row>
    <row r="103" spans="1:12" x14ac:dyDescent="0.25">
      <c r="A103" s="8" t="s">
        <v>121</v>
      </c>
      <c r="B103" s="7">
        <v>0.47899999999999998</v>
      </c>
      <c r="C103">
        <v>12</v>
      </c>
      <c r="D103">
        <v>0</v>
      </c>
      <c r="E103">
        <v>0</v>
      </c>
      <c r="F103" s="6"/>
      <c r="G103" s="6"/>
      <c r="H103" s="6"/>
      <c r="I103" s="6"/>
      <c r="J103" s="6"/>
      <c r="K103" s="6"/>
      <c r="L103" s="6"/>
    </row>
    <row r="104" spans="1:12" x14ac:dyDescent="0.25">
      <c r="A104" s="8" t="s">
        <v>126</v>
      </c>
      <c r="B104" s="7">
        <v>0.47899999999999998</v>
      </c>
      <c r="C104">
        <v>4</v>
      </c>
      <c r="D104">
        <v>0</v>
      </c>
      <c r="E104">
        <v>0</v>
      </c>
      <c r="F104" s="6"/>
      <c r="G104" s="6"/>
      <c r="H104" s="6"/>
      <c r="I104" s="6"/>
      <c r="J104" s="6"/>
      <c r="K104" s="6"/>
      <c r="L104" s="6"/>
    </row>
    <row r="105" spans="1:12" x14ac:dyDescent="0.25">
      <c r="A105" s="8" t="s">
        <v>147</v>
      </c>
      <c r="B105" s="7">
        <v>0.47699999999999998</v>
      </c>
      <c r="C105">
        <v>4</v>
      </c>
      <c r="D105">
        <v>0</v>
      </c>
      <c r="E105">
        <v>0</v>
      </c>
      <c r="F105" s="6"/>
      <c r="G105" s="6"/>
      <c r="H105" s="6"/>
      <c r="I105" s="6"/>
      <c r="J105" s="6"/>
      <c r="K105" s="6"/>
      <c r="L105" s="6"/>
    </row>
    <row r="106" spans="1:12" x14ac:dyDescent="0.25">
      <c r="A106" s="8" t="s">
        <v>136</v>
      </c>
      <c r="B106" s="7">
        <v>0.47199999999999998</v>
      </c>
      <c r="C106">
        <v>4</v>
      </c>
      <c r="D106">
        <v>0</v>
      </c>
      <c r="E106">
        <v>0</v>
      </c>
      <c r="F106" s="6"/>
      <c r="G106" s="6"/>
      <c r="H106" s="6"/>
      <c r="I106" s="6"/>
      <c r="J106" s="6"/>
      <c r="K106" s="6"/>
      <c r="L106" s="6"/>
    </row>
    <row r="107" spans="1:12" x14ac:dyDescent="0.25">
      <c r="A107" s="8" t="s">
        <v>123</v>
      </c>
      <c r="B107" s="7">
        <v>0.47099999999999997</v>
      </c>
      <c r="C107">
        <v>12</v>
      </c>
      <c r="D107">
        <v>0</v>
      </c>
      <c r="E107">
        <v>0</v>
      </c>
      <c r="F107" s="6"/>
      <c r="G107" s="6"/>
      <c r="H107" s="6"/>
      <c r="I107" s="6"/>
      <c r="J107" s="6"/>
      <c r="K107" s="6"/>
      <c r="L107" s="6"/>
    </row>
    <row r="108" spans="1:12" x14ac:dyDescent="0.25">
      <c r="A108" s="8" t="s">
        <v>128</v>
      </c>
      <c r="B108" s="7">
        <v>0.47099999999999997</v>
      </c>
      <c r="C108">
        <v>4</v>
      </c>
      <c r="D108">
        <v>0</v>
      </c>
      <c r="E108">
        <v>0</v>
      </c>
      <c r="F108" s="6"/>
      <c r="G108" s="6"/>
      <c r="H108" s="6"/>
      <c r="I108" s="6"/>
      <c r="J108" s="6"/>
      <c r="K108" s="6"/>
      <c r="L108" s="6"/>
    </row>
    <row r="109" spans="1:12" x14ac:dyDescent="0.25">
      <c r="A109" s="8" t="s">
        <v>114</v>
      </c>
      <c r="B109" s="7">
        <v>0.47</v>
      </c>
      <c r="C109">
        <v>12</v>
      </c>
      <c r="D109">
        <v>0</v>
      </c>
      <c r="E109">
        <v>0</v>
      </c>
      <c r="F109" s="6"/>
      <c r="G109" s="6"/>
      <c r="H109" s="6"/>
      <c r="I109" s="6"/>
      <c r="J109" s="6"/>
      <c r="K109" s="6"/>
      <c r="L109" s="6"/>
    </row>
    <row r="110" spans="1:12" x14ac:dyDescent="0.25">
      <c r="A110" s="8" t="s">
        <v>146</v>
      </c>
      <c r="B110" s="7">
        <v>0.46700000000000003</v>
      </c>
      <c r="C110">
        <v>12</v>
      </c>
      <c r="D110">
        <v>0</v>
      </c>
      <c r="E110">
        <v>0</v>
      </c>
      <c r="F110" s="6"/>
      <c r="G110" s="6"/>
      <c r="H110" s="6"/>
      <c r="I110" s="6"/>
      <c r="J110" s="6"/>
      <c r="K110" s="6"/>
      <c r="L110" s="6"/>
    </row>
    <row r="111" spans="1:12" x14ac:dyDescent="0.25">
      <c r="A111" s="8" t="s">
        <v>159</v>
      </c>
      <c r="B111" s="7">
        <v>0.46500000000000002</v>
      </c>
      <c r="C111">
        <v>4</v>
      </c>
      <c r="D111">
        <v>0</v>
      </c>
      <c r="E111">
        <v>0</v>
      </c>
      <c r="F111" s="6"/>
      <c r="G111" s="6"/>
      <c r="H111" s="6"/>
      <c r="I111" s="6"/>
      <c r="J111" s="6"/>
      <c r="K111" s="6"/>
      <c r="L111" s="6"/>
    </row>
    <row r="112" spans="1:12" x14ac:dyDescent="0.25">
      <c r="A112" s="8" t="s">
        <v>138</v>
      </c>
      <c r="B112" s="7">
        <v>0.46400000000000002</v>
      </c>
      <c r="C112">
        <v>4</v>
      </c>
      <c r="D112">
        <v>0</v>
      </c>
      <c r="E112">
        <v>0</v>
      </c>
      <c r="F112" s="6"/>
      <c r="G112" s="6"/>
      <c r="H112" s="6"/>
      <c r="I112" s="6"/>
      <c r="J112" s="6"/>
      <c r="K112" s="6"/>
      <c r="L112" s="6"/>
    </row>
    <row r="113" spans="1:12" x14ac:dyDescent="0.25">
      <c r="A113" s="8" t="s">
        <v>135</v>
      </c>
      <c r="B113" s="7">
        <v>0.46300000000000002</v>
      </c>
      <c r="C113">
        <v>12</v>
      </c>
      <c r="D113">
        <v>0</v>
      </c>
      <c r="E113">
        <v>0</v>
      </c>
      <c r="F113" s="6"/>
      <c r="G113" s="6"/>
      <c r="H113" s="6"/>
      <c r="I113" s="6"/>
      <c r="J113" s="6"/>
      <c r="K113" s="6"/>
      <c r="L113" s="6"/>
    </row>
    <row r="114" spans="1:12" x14ac:dyDescent="0.25">
      <c r="A114" s="8" t="s">
        <v>125</v>
      </c>
      <c r="B114" s="7">
        <v>0.46100000000000002</v>
      </c>
      <c r="C114">
        <v>12</v>
      </c>
      <c r="D114">
        <v>0</v>
      </c>
      <c r="E114">
        <v>0</v>
      </c>
      <c r="F114" s="6"/>
      <c r="G114" s="6"/>
      <c r="H114" s="6"/>
      <c r="I114" s="6"/>
      <c r="J114" s="6"/>
      <c r="K114" s="6"/>
      <c r="L114" s="6"/>
    </row>
    <row r="115" spans="1:12" x14ac:dyDescent="0.25">
      <c r="A115" s="8" t="s">
        <v>149</v>
      </c>
      <c r="B115" s="7">
        <v>0.45900000000000002</v>
      </c>
      <c r="C115">
        <v>4</v>
      </c>
      <c r="D115">
        <v>0</v>
      </c>
      <c r="E115">
        <v>0</v>
      </c>
      <c r="F115" s="6"/>
      <c r="G115" s="6"/>
      <c r="H115" s="6"/>
      <c r="I115" s="6"/>
      <c r="J115" s="6"/>
      <c r="K115" s="6"/>
      <c r="L115" s="6"/>
    </row>
    <row r="116" spans="1:12" x14ac:dyDescent="0.25">
      <c r="A116" s="8" t="s">
        <v>169</v>
      </c>
      <c r="B116" s="7">
        <v>0.45700000000000002</v>
      </c>
      <c r="C116">
        <v>4</v>
      </c>
      <c r="D116">
        <v>0</v>
      </c>
      <c r="E116">
        <v>0</v>
      </c>
      <c r="F116" s="6"/>
      <c r="G116" s="6"/>
      <c r="H116" s="6"/>
      <c r="I116" s="6"/>
      <c r="J116" s="6"/>
      <c r="K116" s="6"/>
      <c r="L116" s="6"/>
    </row>
    <row r="117" spans="1:12" x14ac:dyDescent="0.25">
      <c r="A117" s="8" t="s">
        <v>140</v>
      </c>
      <c r="B117" s="7">
        <v>0.45500000000000002</v>
      </c>
      <c r="C117">
        <v>4</v>
      </c>
      <c r="D117">
        <v>0</v>
      </c>
      <c r="E117">
        <v>0</v>
      </c>
      <c r="F117" s="6"/>
      <c r="G117" s="6"/>
      <c r="H117" s="6"/>
      <c r="I117" s="6"/>
      <c r="J117" s="6"/>
      <c r="K117" s="6"/>
      <c r="L117" s="6"/>
    </row>
    <row r="118" spans="1:12" x14ac:dyDescent="0.25">
      <c r="A118" s="8" t="s">
        <v>158</v>
      </c>
      <c r="B118" s="7">
        <v>0.45500000000000002</v>
      </c>
      <c r="C118">
        <v>12</v>
      </c>
      <c r="D118">
        <v>0</v>
      </c>
      <c r="E118">
        <v>0</v>
      </c>
      <c r="F118" s="6"/>
      <c r="G118" s="6"/>
      <c r="H118" s="6"/>
      <c r="I118" s="6"/>
      <c r="J118" s="6"/>
      <c r="K118" s="6"/>
      <c r="L118" s="6"/>
    </row>
    <row r="119" spans="1:12" x14ac:dyDescent="0.25">
      <c r="A119" s="8" t="s">
        <v>127</v>
      </c>
      <c r="B119" s="7">
        <v>0.45</v>
      </c>
      <c r="C119">
        <v>12</v>
      </c>
      <c r="D119">
        <v>0</v>
      </c>
      <c r="E119">
        <v>0</v>
      </c>
      <c r="F119" s="6"/>
      <c r="G119" s="6"/>
      <c r="H119" s="6"/>
      <c r="I119" s="6"/>
      <c r="J119" s="6"/>
      <c r="K119" s="6"/>
      <c r="L119" s="6"/>
    </row>
    <row r="120" spans="1:12" x14ac:dyDescent="0.25">
      <c r="A120" s="8" t="s">
        <v>148</v>
      </c>
      <c r="B120" s="7">
        <v>0.44900000000000001</v>
      </c>
      <c r="C120">
        <v>12</v>
      </c>
      <c r="D120">
        <v>0</v>
      </c>
      <c r="E120">
        <v>0</v>
      </c>
      <c r="F120" s="6"/>
      <c r="G120" s="6"/>
      <c r="H120" s="6"/>
      <c r="I120" s="6"/>
      <c r="J120" s="6"/>
      <c r="K120" s="6"/>
      <c r="L120" s="6"/>
    </row>
    <row r="121" spans="1:12" x14ac:dyDescent="0.25">
      <c r="A121" s="8" t="s">
        <v>161</v>
      </c>
      <c r="B121" s="7">
        <v>0.44800000000000001</v>
      </c>
      <c r="C121">
        <v>4</v>
      </c>
      <c r="D121">
        <v>0</v>
      </c>
      <c r="E121">
        <v>0</v>
      </c>
      <c r="F121" s="6"/>
      <c r="G121" s="6"/>
      <c r="H121" s="6"/>
      <c r="I121" s="6"/>
      <c r="J121" s="6"/>
      <c r="K121" s="6"/>
      <c r="L121" s="6"/>
    </row>
    <row r="122" spans="1:12" x14ac:dyDescent="0.25">
      <c r="A122" s="8" t="s">
        <v>142</v>
      </c>
      <c r="B122" s="7">
        <v>0.44700000000000001</v>
      </c>
      <c r="C122">
        <v>4</v>
      </c>
      <c r="D122">
        <v>0</v>
      </c>
      <c r="E122">
        <v>0</v>
      </c>
      <c r="F122" s="6"/>
      <c r="G122" s="6"/>
      <c r="H122" s="6"/>
      <c r="I122" s="6"/>
      <c r="J122" s="6"/>
      <c r="K122" s="6"/>
      <c r="L122" s="6"/>
    </row>
    <row r="123" spans="1:12" x14ac:dyDescent="0.25">
      <c r="A123" s="8" t="s">
        <v>137</v>
      </c>
      <c r="B123" s="7">
        <v>0.442</v>
      </c>
      <c r="C123">
        <v>12</v>
      </c>
      <c r="D123">
        <v>0</v>
      </c>
      <c r="E123">
        <v>0</v>
      </c>
      <c r="F123" s="6"/>
      <c r="G123" s="6"/>
      <c r="H123" s="6"/>
      <c r="I123" s="6"/>
      <c r="J123" s="6"/>
      <c r="K123" s="6"/>
      <c r="L123" s="6"/>
    </row>
    <row r="124" spans="1:12" x14ac:dyDescent="0.25">
      <c r="A124" s="8" t="s">
        <v>129</v>
      </c>
      <c r="B124" s="7">
        <v>0.44</v>
      </c>
      <c r="C124">
        <v>12</v>
      </c>
      <c r="D124">
        <v>0</v>
      </c>
      <c r="E124">
        <v>0</v>
      </c>
      <c r="F124" s="6"/>
      <c r="G124" s="6"/>
      <c r="H124" s="6"/>
      <c r="I124" s="6"/>
      <c r="J124" s="6"/>
      <c r="K124" s="6"/>
      <c r="L124" s="6"/>
    </row>
    <row r="125" spans="1:12" x14ac:dyDescent="0.25">
      <c r="A125" s="8" t="s">
        <v>151</v>
      </c>
      <c r="B125" s="7">
        <v>0.438</v>
      </c>
      <c r="C125">
        <v>4</v>
      </c>
      <c r="D125">
        <v>0</v>
      </c>
      <c r="E125">
        <v>0</v>
      </c>
      <c r="F125" s="6"/>
      <c r="G125" s="6"/>
      <c r="H125" s="6"/>
      <c r="I125" s="6"/>
      <c r="J125" s="6"/>
      <c r="K125" s="6"/>
      <c r="L125" s="6"/>
    </row>
    <row r="126" spans="1:12" x14ac:dyDescent="0.25">
      <c r="A126" s="8" t="s">
        <v>171</v>
      </c>
      <c r="B126" s="7">
        <v>0.438</v>
      </c>
      <c r="C126">
        <v>4</v>
      </c>
      <c r="D126">
        <v>0</v>
      </c>
      <c r="E126">
        <v>0</v>
      </c>
      <c r="F126" s="6"/>
      <c r="G126" s="6"/>
      <c r="H126" s="6"/>
      <c r="I126" s="6"/>
      <c r="J126" s="6"/>
      <c r="K126" s="6"/>
      <c r="L126" s="6"/>
    </row>
    <row r="127" spans="1:12" x14ac:dyDescent="0.25">
      <c r="A127" s="8" t="s">
        <v>160</v>
      </c>
      <c r="B127" s="7">
        <v>0.436</v>
      </c>
      <c r="C127">
        <v>12</v>
      </c>
      <c r="D127">
        <v>0</v>
      </c>
      <c r="E127">
        <v>0</v>
      </c>
      <c r="F127" s="6"/>
      <c r="G127" s="6"/>
      <c r="H127" s="6"/>
      <c r="I127" s="6"/>
      <c r="J127" s="6"/>
      <c r="K127" s="6"/>
      <c r="L127" s="6"/>
    </row>
    <row r="128" spans="1:12" x14ac:dyDescent="0.25">
      <c r="A128" s="8" t="s">
        <v>139</v>
      </c>
      <c r="B128" s="7">
        <v>0.434</v>
      </c>
      <c r="C128">
        <v>12</v>
      </c>
      <c r="D128">
        <v>0</v>
      </c>
      <c r="E128">
        <v>0</v>
      </c>
      <c r="F128" s="6"/>
      <c r="G128" s="6"/>
      <c r="H128" s="6"/>
      <c r="I128" s="6"/>
      <c r="J128" s="6"/>
      <c r="K128" s="6"/>
      <c r="L128" s="6"/>
    </row>
    <row r="129" spans="1:12" x14ac:dyDescent="0.25">
      <c r="A129" s="8" t="s">
        <v>153</v>
      </c>
      <c r="B129" s="7">
        <v>0.432</v>
      </c>
      <c r="C129">
        <v>4</v>
      </c>
      <c r="D129">
        <v>0</v>
      </c>
      <c r="E129">
        <v>0</v>
      </c>
      <c r="F129" s="6"/>
      <c r="G129" s="6"/>
      <c r="H129" s="6"/>
      <c r="I129" s="6"/>
      <c r="J129" s="6"/>
      <c r="K129" s="6"/>
      <c r="L129" s="6"/>
    </row>
    <row r="130" spans="1:12" x14ac:dyDescent="0.25">
      <c r="A130" s="8" t="s">
        <v>179</v>
      </c>
      <c r="B130" s="7">
        <v>0.432</v>
      </c>
      <c r="C130">
        <v>4</v>
      </c>
      <c r="D130">
        <v>0</v>
      </c>
      <c r="E130">
        <v>0</v>
      </c>
      <c r="F130" s="6"/>
      <c r="G130" s="6"/>
      <c r="H130" s="6"/>
      <c r="I130" s="6"/>
      <c r="J130" s="6"/>
      <c r="K130" s="6"/>
      <c r="L130" s="6"/>
    </row>
    <row r="131" spans="1:12" x14ac:dyDescent="0.25">
      <c r="A131" s="8" t="s">
        <v>150</v>
      </c>
      <c r="B131" s="7">
        <v>0.42899999999999999</v>
      </c>
      <c r="C131">
        <v>12</v>
      </c>
      <c r="D131">
        <v>0</v>
      </c>
      <c r="E131">
        <v>0</v>
      </c>
      <c r="F131" s="6"/>
      <c r="G131" s="6"/>
      <c r="H131" s="6"/>
      <c r="I131" s="6"/>
      <c r="J131" s="6"/>
      <c r="K131" s="6"/>
      <c r="L131" s="6"/>
    </row>
    <row r="132" spans="1:12" x14ac:dyDescent="0.25">
      <c r="A132" s="8" t="s">
        <v>163</v>
      </c>
      <c r="B132" s="7">
        <v>0.42699999999999999</v>
      </c>
      <c r="C132">
        <v>4</v>
      </c>
      <c r="D132">
        <v>0</v>
      </c>
      <c r="E132">
        <v>0</v>
      </c>
      <c r="F132" s="6"/>
      <c r="G132" s="6"/>
      <c r="H132" s="6"/>
      <c r="I132" s="6"/>
      <c r="J132" s="6"/>
      <c r="K132" s="6"/>
      <c r="L132" s="6"/>
    </row>
    <row r="133" spans="1:12" x14ac:dyDescent="0.25">
      <c r="A133" s="8" t="s">
        <v>170</v>
      </c>
      <c r="B133" s="7">
        <v>0.42699999999999999</v>
      </c>
      <c r="C133">
        <v>12</v>
      </c>
      <c r="D133">
        <v>0</v>
      </c>
      <c r="E133">
        <v>0</v>
      </c>
      <c r="F133" s="6"/>
      <c r="G133" s="6"/>
      <c r="H133" s="6"/>
      <c r="I133" s="6"/>
      <c r="J133" s="6"/>
      <c r="K133" s="6"/>
      <c r="L133" s="6"/>
    </row>
    <row r="134" spans="1:12" x14ac:dyDescent="0.25">
      <c r="A134" s="8" t="s">
        <v>141</v>
      </c>
      <c r="B134" s="7">
        <v>0.42399999999999999</v>
      </c>
      <c r="C134">
        <v>12</v>
      </c>
      <c r="D134">
        <v>0</v>
      </c>
      <c r="E134">
        <v>0</v>
      </c>
      <c r="F134" s="6"/>
      <c r="G134" s="6"/>
      <c r="H134" s="6"/>
      <c r="I134" s="6"/>
      <c r="J134" s="6"/>
      <c r="K134" s="6"/>
      <c r="L134" s="6"/>
    </row>
    <row r="135" spans="1:12" x14ac:dyDescent="0.25">
      <c r="A135" s="8" t="s">
        <v>155</v>
      </c>
      <c r="B135" s="7">
        <v>0.42299999999999999</v>
      </c>
      <c r="C135">
        <v>4</v>
      </c>
      <c r="D135">
        <v>0</v>
      </c>
      <c r="E135">
        <v>0</v>
      </c>
      <c r="F135" s="6"/>
      <c r="G135" s="6"/>
      <c r="H135" s="6"/>
      <c r="I135" s="6"/>
      <c r="J135" s="6"/>
      <c r="K135" s="6"/>
      <c r="L135" s="6"/>
    </row>
    <row r="136" spans="1:12" x14ac:dyDescent="0.25">
      <c r="A136" s="8" t="s">
        <v>173</v>
      </c>
      <c r="B136" s="7">
        <v>0.41799999999999998</v>
      </c>
      <c r="C136">
        <v>4</v>
      </c>
      <c r="D136">
        <v>0</v>
      </c>
      <c r="E136">
        <v>0</v>
      </c>
      <c r="F136" s="6"/>
      <c r="G136" s="6"/>
      <c r="H136" s="6"/>
      <c r="I136" s="6"/>
      <c r="J136" s="6"/>
      <c r="K136" s="6"/>
      <c r="L136" s="6"/>
    </row>
    <row r="137" spans="1:12" x14ac:dyDescent="0.25">
      <c r="A137" s="8" t="s">
        <v>162</v>
      </c>
      <c r="B137" s="7">
        <v>0.41699999999999998</v>
      </c>
      <c r="C137">
        <v>12</v>
      </c>
      <c r="D137">
        <v>0</v>
      </c>
      <c r="E137">
        <v>0</v>
      </c>
      <c r="F137" s="6"/>
      <c r="G137" s="6"/>
      <c r="H137" s="6"/>
      <c r="I137" s="6"/>
      <c r="J137" s="6"/>
      <c r="K137" s="6"/>
      <c r="L137" s="6"/>
    </row>
    <row r="138" spans="1:12" x14ac:dyDescent="0.25">
      <c r="A138" s="8" t="s">
        <v>143</v>
      </c>
      <c r="B138" s="7">
        <v>0.41499999999999998</v>
      </c>
      <c r="C138">
        <v>12</v>
      </c>
      <c r="D138">
        <v>0</v>
      </c>
      <c r="E138">
        <v>0</v>
      </c>
      <c r="F138" s="6"/>
      <c r="G138" s="6"/>
      <c r="H138" s="6"/>
      <c r="I138" s="6"/>
      <c r="J138" s="6"/>
      <c r="K138" s="6"/>
      <c r="L138" s="6"/>
    </row>
    <row r="139" spans="1:12" x14ac:dyDescent="0.25">
      <c r="A139" s="8" t="s">
        <v>181</v>
      </c>
      <c r="B139" s="7">
        <v>0.41399999999999998</v>
      </c>
      <c r="C139">
        <v>4</v>
      </c>
      <c r="D139">
        <v>0</v>
      </c>
      <c r="E139">
        <v>0</v>
      </c>
      <c r="F139" s="6"/>
      <c r="G139" s="6"/>
      <c r="H139" s="6"/>
      <c r="I139" s="6"/>
      <c r="J139" s="6"/>
      <c r="K139" s="6"/>
      <c r="L139" s="6"/>
    </row>
    <row r="140" spans="1:12" x14ac:dyDescent="0.25">
      <c r="A140" s="8" t="s">
        <v>187</v>
      </c>
      <c r="B140" s="7">
        <v>0.41099999999999998</v>
      </c>
      <c r="C140">
        <v>4</v>
      </c>
      <c r="D140">
        <v>0</v>
      </c>
      <c r="E140">
        <v>0</v>
      </c>
      <c r="F140" s="6"/>
      <c r="G140" s="6"/>
      <c r="H140" s="6"/>
      <c r="I140" s="6"/>
      <c r="J140" s="6"/>
      <c r="K140" s="6"/>
      <c r="L140" s="6"/>
    </row>
    <row r="141" spans="1:12" x14ac:dyDescent="0.25">
      <c r="A141" s="8" t="s">
        <v>165</v>
      </c>
      <c r="B141" s="7">
        <v>0.40799999999999997</v>
      </c>
      <c r="C141">
        <v>4</v>
      </c>
      <c r="D141">
        <v>0</v>
      </c>
      <c r="E141">
        <v>0</v>
      </c>
      <c r="F141" s="6"/>
      <c r="G141" s="6"/>
      <c r="H141" s="6"/>
      <c r="I141" s="6"/>
      <c r="J141" s="6"/>
      <c r="K141" s="6"/>
      <c r="L141" s="6"/>
    </row>
    <row r="142" spans="1:12" x14ac:dyDescent="0.25">
      <c r="A142" s="8" t="s">
        <v>172</v>
      </c>
      <c r="B142" s="7">
        <v>0.40799999999999997</v>
      </c>
      <c r="C142">
        <v>12</v>
      </c>
      <c r="D142">
        <v>0</v>
      </c>
      <c r="E142">
        <v>0</v>
      </c>
      <c r="F142" s="6"/>
      <c r="G142" s="6"/>
      <c r="H142" s="6"/>
      <c r="I142" s="6"/>
      <c r="J142" s="6"/>
      <c r="K142" s="6"/>
      <c r="L142" s="6"/>
    </row>
    <row r="143" spans="1:12" x14ac:dyDescent="0.25">
      <c r="A143" s="8" t="s">
        <v>152</v>
      </c>
      <c r="B143" s="7">
        <v>0.40699999999999997</v>
      </c>
      <c r="C143">
        <v>12</v>
      </c>
      <c r="D143">
        <v>0</v>
      </c>
      <c r="E143">
        <v>0</v>
      </c>
      <c r="F143" s="6"/>
      <c r="G143" s="6"/>
      <c r="H143" s="6"/>
      <c r="I143" s="6"/>
      <c r="J143" s="6"/>
      <c r="K143" s="6"/>
      <c r="L143" s="6"/>
    </row>
    <row r="144" spans="1:12" x14ac:dyDescent="0.25">
      <c r="A144" s="8" t="s">
        <v>167</v>
      </c>
      <c r="B144" s="7">
        <v>0.40300000000000002</v>
      </c>
      <c r="C144">
        <v>4</v>
      </c>
      <c r="D144">
        <v>0</v>
      </c>
      <c r="E144">
        <v>0</v>
      </c>
      <c r="F144" s="6"/>
      <c r="G144" s="6"/>
      <c r="H144" s="6"/>
      <c r="I144" s="6"/>
      <c r="J144" s="6"/>
      <c r="K144" s="6"/>
      <c r="L144" s="6"/>
    </row>
    <row r="145" spans="1:12" x14ac:dyDescent="0.25">
      <c r="A145" s="8" t="s">
        <v>180</v>
      </c>
      <c r="B145" s="7">
        <v>0.40100000000000002</v>
      </c>
      <c r="C145">
        <v>12</v>
      </c>
      <c r="D145">
        <v>0</v>
      </c>
      <c r="E145">
        <v>0</v>
      </c>
      <c r="F145" s="6"/>
      <c r="G145" s="6"/>
      <c r="H145" s="6"/>
      <c r="I145" s="6"/>
      <c r="J145" s="6"/>
      <c r="K145" s="6"/>
      <c r="L145" s="6"/>
    </row>
    <row r="146" spans="1:12" x14ac:dyDescent="0.25">
      <c r="A146" s="8" t="s">
        <v>175</v>
      </c>
      <c r="B146" s="7">
        <v>0.4</v>
      </c>
      <c r="C146">
        <v>4</v>
      </c>
      <c r="D146">
        <v>0</v>
      </c>
      <c r="E146">
        <v>0</v>
      </c>
      <c r="F146" s="6"/>
      <c r="G146" s="6"/>
      <c r="H146" s="6"/>
      <c r="I146" s="6"/>
      <c r="J146" s="6"/>
      <c r="K146" s="6"/>
      <c r="L146" s="6"/>
    </row>
    <row r="147" spans="1:12" x14ac:dyDescent="0.25">
      <c r="A147" s="8" t="s">
        <v>154</v>
      </c>
      <c r="B147" s="7">
        <v>0.39900000000000002</v>
      </c>
      <c r="C147">
        <v>12</v>
      </c>
      <c r="D147">
        <v>0</v>
      </c>
      <c r="E147">
        <v>0</v>
      </c>
      <c r="F147" s="6"/>
      <c r="G147" s="6"/>
      <c r="H147" s="6"/>
      <c r="I147" s="6"/>
      <c r="J147" s="6"/>
      <c r="K147" s="6"/>
      <c r="L147" s="6"/>
    </row>
    <row r="148" spans="1:12" x14ac:dyDescent="0.25">
      <c r="A148" s="8" t="s">
        <v>164</v>
      </c>
      <c r="B148" s="7">
        <v>0.39600000000000002</v>
      </c>
      <c r="C148">
        <v>12</v>
      </c>
      <c r="D148">
        <v>0</v>
      </c>
      <c r="E148">
        <v>0</v>
      </c>
      <c r="F148" s="6"/>
      <c r="G148" s="6"/>
      <c r="H148" s="6"/>
      <c r="I148" s="6"/>
      <c r="J148" s="6"/>
      <c r="K148" s="6"/>
      <c r="L148" s="6"/>
    </row>
    <row r="149" spans="1:12" x14ac:dyDescent="0.25">
      <c r="A149" s="8" t="s">
        <v>183</v>
      </c>
      <c r="B149" s="7">
        <v>0.39400000000000002</v>
      </c>
      <c r="C149">
        <v>4</v>
      </c>
      <c r="D149">
        <v>0</v>
      </c>
      <c r="E149">
        <v>0</v>
      </c>
      <c r="F149" s="6"/>
      <c r="G149" s="6"/>
      <c r="H149" s="6"/>
      <c r="I149" s="6"/>
      <c r="J149" s="6"/>
      <c r="K149" s="6"/>
      <c r="L149" s="6"/>
    </row>
    <row r="150" spans="1:12" x14ac:dyDescent="0.25">
      <c r="A150" s="8" t="s">
        <v>189</v>
      </c>
      <c r="B150" s="7">
        <v>0.39300000000000002</v>
      </c>
      <c r="C150">
        <v>4</v>
      </c>
      <c r="D150">
        <v>0</v>
      </c>
      <c r="E150">
        <v>0</v>
      </c>
      <c r="F150" s="6"/>
      <c r="G150" s="6"/>
      <c r="H150" s="6"/>
      <c r="I150" s="6"/>
      <c r="J150" s="6"/>
      <c r="K150" s="6"/>
      <c r="L150" s="6"/>
    </row>
    <row r="151" spans="1:12" x14ac:dyDescent="0.25">
      <c r="A151" s="8" t="s">
        <v>156</v>
      </c>
      <c r="B151" s="7">
        <v>0.38900000000000001</v>
      </c>
      <c r="C151">
        <v>12</v>
      </c>
      <c r="D151">
        <v>0</v>
      </c>
      <c r="E151">
        <v>0</v>
      </c>
      <c r="F151" s="6"/>
      <c r="G151" s="6"/>
      <c r="H151" s="6"/>
      <c r="I151" s="6"/>
      <c r="J151" s="6"/>
      <c r="K151" s="6"/>
      <c r="L151" s="6"/>
    </row>
    <row r="152" spans="1:12" x14ac:dyDescent="0.25">
      <c r="A152" s="8" t="s">
        <v>174</v>
      </c>
      <c r="B152" s="7">
        <v>0.38600000000000001</v>
      </c>
      <c r="C152">
        <v>12</v>
      </c>
      <c r="D152">
        <v>0</v>
      </c>
      <c r="E152">
        <v>0</v>
      </c>
      <c r="F152" s="6"/>
      <c r="G152" s="6"/>
      <c r="H152" s="6"/>
      <c r="I152" s="6"/>
      <c r="J152" s="6"/>
      <c r="K152" s="6"/>
      <c r="L152" s="6"/>
    </row>
    <row r="153" spans="1:12" x14ac:dyDescent="0.25">
      <c r="A153" s="8" t="s">
        <v>177</v>
      </c>
      <c r="B153" s="7">
        <v>0.38100000000000001</v>
      </c>
      <c r="C153">
        <v>4</v>
      </c>
      <c r="D153">
        <v>0</v>
      </c>
      <c r="E153">
        <v>0</v>
      </c>
      <c r="F153" s="6"/>
      <c r="G153" s="6"/>
      <c r="H153" s="6"/>
      <c r="I153" s="6"/>
      <c r="J153" s="6"/>
      <c r="K153" s="6"/>
      <c r="L153" s="6"/>
    </row>
    <row r="154" spans="1:12" x14ac:dyDescent="0.25">
      <c r="A154" s="8" t="s">
        <v>182</v>
      </c>
      <c r="B154" s="7">
        <v>0.38</v>
      </c>
      <c r="C154">
        <v>12</v>
      </c>
      <c r="D154">
        <v>0</v>
      </c>
      <c r="E154">
        <v>0</v>
      </c>
      <c r="F154" s="6"/>
      <c r="G154" s="6"/>
      <c r="H154" s="6"/>
      <c r="I154" s="6"/>
      <c r="J154" s="6"/>
      <c r="K154" s="6"/>
      <c r="L154" s="6"/>
    </row>
    <row r="155" spans="1:12" x14ac:dyDescent="0.25">
      <c r="A155" s="8" t="s">
        <v>193</v>
      </c>
      <c r="B155" s="7">
        <v>0.38</v>
      </c>
      <c r="C155">
        <v>4</v>
      </c>
      <c r="D155">
        <v>0</v>
      </c>
      <c r="E155">
        <v>0</v>
      </c>
      <c r="F155" s="6"/>
      <c r="G155" s="6"/>
      <c r="H155" s="6"/>
      <c r="I155" s="6"/>
      <c r="J155" s="6"/>
      <c r="K155" s="6"/>
      <c r="L155" s="6"/>
    </row>
    <row r="156" spans="1:12" x14ac:dyDescent="0.25">
      <c r="A156" s="8" t="s">
        <v>188</v>
      </c>
      <c r="B156" s="7">
        <v>0.379</v>
      </c>
      <c r="C156">
        <v>12</v>
      </c>
      <c r="D156">
        <v>0</v>
      </c>
      <c r="E156">
        <v>0</v>
      </c>
      <c r="F156" s="6"/>
      <c r="G156" s="6"/>
      <c r="H156" s="6"/>
      <c r="I156" s="6"/>
      <c r="J156" s="6"/>
      <c r="K156" s="6"/>
      <c r="L156" s="6"/>
    </row>
    <row r="157" spans="1:12" x14ac:dyDescent="0.25">
      <c r="A157" s="8" t="s">
        <v>166</v>
      </c>
      <c r="B157" s="7">
        <v>0.375</v>
      </c>
      <c r="C157">
        <v>12</v>
      </c>
      <c r="D157">
        <v>0</v>
      </c>
      <c r="E157">
        <v>0</v>
      </c>
      <c r="F157" s="6"/>
      <c r="G157" s="6"/>
      <c r="H157" s="6"/>
      <c r="I157" s="6"/>
      <c r="J157" s="6"/>
      <c r="K157" s="6"/>
      <c r="L157" s="6"/>
    </row>
    <row r="158" spans="1:12" x14ac:dyDescent="0.25">
      <c r="A158" s="8" t="s">
        <v>185</v>
      </c>
      <c r="B158" s="7">
        <v>0.375</v>
      </c>
      <c r="C158">
        <v>4</v>
      </c>
      <c r="D158">
        <v>0</v>
      </c>
      <c r="E158">
        <v>0</v>
      </c>
      <c r="F158" s="6"/>
      <c r="G158" s="6"/>
      <c r="H158" s="6"/>
      <c r="I158" s="6"/>
      <c r="J158" s="6"/>
      <c r="K158" s="6"/>
      <c r="L158" s="6"/>
    </row>
    <row r="159" spans="1:12" x14ac:dyDescent="0.25">
      <c r="A159" s="8" t="s">
        <v>191</v>
      </c>
      <c r="B159" s="7">
        <v>0.375</v>
      </c>
      <c r="C159">
        <v>4</v>
      </c>
      <c r="D159">
        <v>0</v>
      </c>
      <c r="E159">
        <v>0</v>
      </c>
      <c r="F159" s="6"/>
      <c r="G159" s="6"/>
      <c r="H159" s="6"/>
      <c r="I159" s="6"/>
      <c r="J159" s="6"/>
      <c r="K159" s="6"/>
      <c r="L159" s="6"/>
    </row>
    <row r="160" spans="1:12" x14ac:dyDescent="0.25">
      <c r="A160" s="8" t="s">
        <v>168</v>
      </c>
      <c r="B160" s="7">
        <v>0.36799999999999999</v>
      </c>
      <c r="C160">
        <v>12</v>
      </c>
      <c r="D160">
        <v>0</v>
      </c>
      <c r="E160">
        <v>0</v>
      </c>
      <c r="F160" s="6"/>
      <c r="G160" s="6"/>
      <c r="H160" s="6"/>
      <c r="I160" s="6"/>
      <c r="J160" s="6"/>
      <c r="K160" s="6"/>
      <c r="L160" s="6"/>
    </row>
    <row r="161" spans="1:12" x14ac:dyDescent="0.25">
      <c r="A161" s="8" t="s">
        <v>176</v>
      </c>
      <c r="B161" s="7">
        <v>0.36599999999999999</v>
      </c>
      <c r="C161">
        <v>12</v>
      </c>
      <c r="D161">
        <v>0</v>
      </c>
      <c r="E161">
        <v>0</v>
      </c>
      <c r="F161" s="6"/>
      <c r="G161" s="6"/>
      <c r="H161" s="6"/>
      <c r="I161" s="6"/>
      <c r="J161" s="6"/>
      <c r="K161" s="6"/>
      <c r="L161" s="6"/>
    </row>
    <row r="162" spans="1:12" x14ac:dyDescent="0.25">
      <c r="A162" s="8" t="s">
        <v>195</v>
      </c>
      <c r="B162" s="7">
        <v>0.36299999999999999</v>
      </c>
      <c r="C162">
        <v>4</v>
      </c>
      <c r="D162">
        <v>0</v>
      </c>
      <c r="E162">
        <v>0</v>
      </c>
      <c r="F162" s="6"/>
      <c r="G162" s="6"/>
      <c r="H162" s="6"/>
      <c r="I162" s="6"/>
      <c r="J162" s="6"/>
      <c r="K162" s="6"/>
      <c r="L162" s="6"/>
    </row>
    <row r="163" spans="1:12" x14ac:dyDescent="0.25">
      <c r="A163" s="8" t="s">
        <v>184</v>
      </c>
      <c r="B163" s="7">
        <v>0.35899999999999999</v>
      </c>
      <c r="C163">
        <v>12</v>
      </c>
      <c r="D163">
        <v>0</v>
      </c>
      <c r="E163">
        <v>0</v>
      </c>
      <c r="F163" s="6"/>
      <c r="G163" s="6"/>
      <c r="H163" s="6"/>
      <c r="I163" s="6"/>
      <c r="J163" s="6"/>
      <c r="K163" s="6"/>
      <c r="L163" s="6"/>
    </row>
    <row r="164" spans="1:12" x14ac:dyDescent="0.25">
      <c r="A164" s="8" t="s">
        <v>190</v>
      </c>
      <c r="B164" s="7">
        <v>0.35799999999999998</v>
      </c>
      <c r="C164">
        <v>12</v>
      </c>
      <c r="D164">
        <v>0</v>
      </c>
      <c r="E164">
        <v>0</v>
      </c>
      <c r="F164" s="6"/>
      <c r="G164" s="6"/>
      <c r="H164" s="6"/>
      <c r="I164" s="6"/>
      <c r="J164" s="6"/>
      <c r="K164" s="6"/>
      <c r="L164" s="6"/>
    </row>
    <row r="165" spans="1:12" x14ac:dyDescent="0.25">
      <c r="A165" s="8" t="s">
        <v>197</v>
      </c>
      <c r="B165" s="7">
        <v>0.35099999999999998</v>
      </c>
      <c r="C165">
        <v>4</v>
      </c>
      <c r="D165">
        <v>0</v>
      </c>
      <c r="E165">
        <v>0</v>
      </c>
      <c r="F165" s="6"/>
      <c r="G165" s="6"/>
      <c r="H165" s="6"/>
      <c r="I165" s="6"/>
      <c r="J165" s="6"/>
      <c r="K165" s="6"/>
      <c r="L165" s="6"/>
    </row>
    <row r="166" spans="1:12" x14ac:dyDescent="0.25">
      <c r="A166" s="8" t="s">
        <v>178</v>
      </c>
      <c r="B166" s="7">
        <v>0.34599999999999997</v>
      </c>
      <c r="C166">
        <v>12</v>
      </c>
      <c r="D166">
        <v>0</v>
      </c>
      <c r="E166">
        <v>0</v>
      </c>
      <c r="F166" s="6"/>
      <c r="G166" s="6"/>
      <c r="H166" s="6"/>
      <c r="I166" s="6"/>
      <c r="J166" s="6"/>
      <c r="K166" s="6"/>
      <c r="L166" s="6"/>
    </row>
    <row r="167" spans="1:12" x14ac:dyDescent="0.25">
      <c r="A167" s="8" t="s">
        <v>194</v>
      </c>
      <c r="B167" s="7">
        <v>0.34399999999999997</v>
      </c>
      <c r="C167">
        <v>12</v>
      </c>
      <c r="D167">
        <v>0</v>
      </c>
      <c r="E167">
        <v>0</v>
      </c>
      <c r="F167" s="6"/>
      <c r="G167" s="6"/>
      <c r="H167" s="6"/>
      <c r="I167" s="6"/>
      <c r="J167" s="6"/>
      <c r="K167" s="6"/>
      <c r="L167" s="6"/>
    </row>
    <row r="168" spans="1:12" x14ac:dyDescent="0.25">
      <c r="A168" s="8" t="s">
        <v>186</v>
      </c>
      <c r="B168" s="7">
        <v>0.34</v>
      </c>
      <c r="C168">
        <v>12</v>
      </c>
      <c r="D168">
        <v>0</v>
      </c>
      <c r="E168">
        <v>0</v>
      </c>
      <c r="F168" s="6"/>
      <c r="G168" s="6"/>
      <c r="H168" s="6"/>
      <c r="I168" s="6"/>
      <c r="J168" s="6"/>
      <c r="K168" s="6"/>
      <c r="L168" s="6"/>
    </row>
    <row r="169" spans="1:12" x14ac:dyDescent="0.25">
      <c r="A169" s="8" t="s">
        <v>192</v>
      </c>
      <c r="B169" s="7">
        <v>0.33900000000000002</v>
      </c>
      <c r="C169">
        <v>12</v>
      </c>
      <c r="D169">
        <v>0</v>
      </c>
      <c r="E169">
        <v>0</v>
      </c>
      <c r="F169" s="6"/>
      <c r="G169" s="6"/>
      <c r="H169" s="6"/>
      <c r="I169" s="6"/>
      <c r="J169" s="6"/>
      <c r="K169" s="6"/>
      <c r="L169" s="6"/>
    </row>
    <row r="170" spans="1:12" x14ac:dyDescent="0.25">
      <c r="A170" s="8" t="s">
        <v>196</v>
      </c>
      <c r="B170" s="7">
        <v>0.32500000000000001</v>
      </c>
      <c r="C170">
        <v>12</v>
      </c>
      <c r="D170">
        <v>0</v>
      </c>
      <c r="E170">
        <v>0</v>
      </c>
      <c r="F170" s="6"/>
      <c r="G170" s="6"/>
      <c r="H170" s="6"/>
      <c r="I170" s="6"/>
      <c r="J170" s="6"/>
      <c r="K170" s="6"/>
      <c r="L170" s="6"/>
    </row>
    <row r="171" spans="1:12" x14ac:dyDescent="0.25">
      <c r="A171" s="8" t="s">
        <v>198</v>
      </c>
      <c r="B171" s="7">
        <v>0.312</v>
      </c>
      <c r="C171">
        <v>12</v>
      </c>
      <c r="D171">
        <v>0</v>
      </c>
      <c r="E171">
        <v>0</v>
      </c>
      <c r="F171" s="6"/>
      <c r="G171" s="6"/>
      <c r="H171" s="6"/>
      <c r="I171" s="6"/>
      <c r="J171" s="6"/>
      <c r="K171" s="6"/>
      <c r="L171" s="6"/>
    </row>
  </sheetData>
  <mergeCells count="1">
    <mergeCell ref="A1:C1"/>
  </mergeCells>
  <hyperlinks>
    <hyperlink ref="A2" r:id="rId1" location="Top" display="http://www.natesholdem.com/pre-flop-odds.php - Top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topLeftCell="A21" zoomScaleNormal="100" workbookViewId="0">
      <selection activeCell="C53" sqref="C53"/>
    </sheetView>
  </sheetViews>
  <sheetFormatPr defaultRowHeight="13.2" x14ac:dyDescent="0.25"/>
  <cols>
    <col min="1" max="1" width="8.88671875" style="4"/>
    <col min="2" max="2" width="13.6640625" customWidth="1"/>
    <col min="3" max="3" width="25.109375" customWidth="1"/>
    <col min="4" max="4" width="13.5546875" customWidth="1"/>
    <col min="5" max="5" width="21.33203125" customWidth="1"/>
    <col min="8" max="11" width="14.44140625" customWidth="1"/>
  </cols>
  <sheetData>
    <row r="1" spans="2:19" x14ac:dyDescent="0.25">
      <c r="B1" s="2" t="s">
        <v>63</v>
      </c>
      <c r="C1" s="4" t="s">
        <v>64</v>
      </c>
      <c r="D1" t="s">
        <v>51</v>
      </c>
      <c r="E1" t="s">
        <v>61</v>
      </c>
    </row>
    <row r="2" spans="2:19" x14ac:dyDescent="0.25">
      <c r="B2" s="4" t="s">
        <v>2</v>
      </c>
      <c r="C2" s="4" t="s">
        <v>2</v>
      </c>
      <c r="D2" s="3" t="str">
        <f>C2</f>
        <v>A9s</v>
      </c>
      <c r="N2" t="s">
        <v>41</v>
      </c>
      <c r="O2">
        <v>100</v>
      </c>
    </row>
    <row r="3" spans="2:19" x14ac:dyDescent="0.25">
      <c r="B3" s="4" t="s">
        <v>3</v>
      </c>
      <c r="C3" s="4" t="s">
        <v>3</v>
      </c>
      <c r="D3" s="3" t="str">
        <f>C3</f>
        <v>AA</v>
      </c>
      <c r="H3">
        <f>7/34</f>
        <v>0.20588235294117646</v>
      </c>
      <c r="I3">
        <f>1-H3</f>
        <v>0.79411764705882359</v>
      </c>
    </row>
    <row r="4" spans="2:19" x14ac:dyDescent="0.25">
      <c r="B4" s="4">
        <v>99</v>
      </c>
      <c r="C4" s="4">
        <v>99</v>
      </c>
      <c r="D4" s="3">
        <f>C4</f>
        <v>99</v>
      </c>
      <c r="E4" t="s">
        <v>59</v>
      </c>
    </row>
    <row r="5" spans="2:19" x14ac:dyDescent="0.25">
      <c r="B5" s="4">
        <v>88</v>
      </c>
      <c r="C5" s="4">
        <v>88</v>
      </c>
      <c r="D5" s="3">
        <f>C5</f>
        <v>88</v>
      </c>
      <c r="H5">
        <f>17/34</f>
        <v>0.5</v>
      </c>
    </row>
    <row r="6" spans="2:19" x14ac:dyDescent="0.25">
      <c r="B6" s="4" t="s">
        <v>4</v>
      </c>
      <c r="C6" s="4" t="s">
        <v>4</v>
      </c>
      <c r="D6" s="3" t="str">
        <f>C6</f>
        <v>JTs</v>
      </c>
      <c r="E6" t="s">
        <v>59</v>
      </c>
      <c r="N6" s="5" t="s">
        <v>42</v>
      </c>
      <c r="O6" s="5"/>
      <c r="P6" s="5" t="s">
        <v>47</v>
      </c>
      <c r="Q6" s="5"/>
    </row>
    <row r="7" spans="2:19" x14ac:dyDescent="0.25">
      <c r="B7" s="4" t="s">
        <v>5</v>
      </c>
      <c r="C7" s="4" t="s">
        <v>5</v>
      </c>
      <c r="D7" s="3" t="str">
        <f>C7</f>
        <v>QTs</v>
      </c>
      <c r="E7" t="s">
        <v>59</v>
      </c>
      <c r="H7">
        <f>34/41</f>
        <v>0.82926829268292679</v>
      </c>
      <c r="I7">
        <f>1-H7</f>
        <v>0.17073170731707321</v>
      </c>
      <c r="N7" s="4" t="s">
        <v>45</v>
      </c>
      <c r="O7" s="4" t="s">
        <v>46</v>
      </c>
      <c r="P7" s="4" t="s">
        <v>45</v>
      </c>
      <c r="Q7" s="4" t="s">
        <v>46</v>
      </c>
    </row>
    <row r="8" spans="2:19" x14ac:dyDescent="0.25">
      <c r="B8" s="4" t="s">
        <v>6</v>
      </c>
      <c r="C8" s="4" t="s">
        <v>6</v>
      </c>
      <c r="D8" s="3" t="str">
        <f>C8</f>
        <v>T8s</v>
      </c>
      <c r="E8" t="s">
        <v>59</v>
      </c>
      <c r="N8">
        <v>50</v>
      </c>
    </row>
    <row r="9" spans="2:19" x14ac:dyDescent="0.25">
      <c r="B9" s="4" t="s">
        <v>7</v>
      </c>
      <c r="C9" s="4" t="s">
        <v>7</v>
      </c>
      <c r="D9" s="3" t="str">
        <f>C9</f>
        <v>QJs</v>
      </c>
      <c r="E9" t="s">
        <v>59</v>
      </c>
    </row>
    <row r="10" spans="2:19" x14ac:dyDescent="0.25">
      <c r="B10" s="4" t="s">
        <v>8</v>
      </c>
      <c r="C10" s="4" t="s">
        <v>8</v>
      </c>
      <c r="D10" s="3" t="str">
        <f>C10</f>
        <v>J8s</v>
      </c>
      <c r="E10" t="s">
        <v>59</v>
      </c>
      <c r="M10" t="s">
        <v>43</v>
      </c>
      <c r="N10">
        <v>0</v>
      </c>
      <c r="O10">
        <v>500</v>
      </c>
    </row>
    <row r="11" spans="2:19" x14ac:dyDescent="0.25">
      <c r="B11" s="4" t="s">
        <v>9</v>
      </c>
      <c r="C11" s="4" t="s">
        <v>9</v>
      </c>
      <c r="D11" s="3" t="str">
        <f>C11</f>
        <v>K8s</v>
      </c>
      <c r="H11">
        <f>7/34</f>
        <v>0.20588235294117646</v>
      </c>
      <c r="I11">
        <f>1-H11</f>
        <v>0.79411764705882359</v>
      </c>
      <c r="M11" t="s">
        <v>44</v>
      </c>
      <c r="N11">
        <v>100</v>
      </c>
      <c r="O11">
        <v>400</v>
      </c>
      <c r="Q11" t="s">
        <v>48</v>
      </c>
      <c r="R11" t="s">
        <v>49</v>
      </c>
      <c r="S11" t="s">
        <v>50</v>
      </c>
    </row>
    <row r="12" spans="2:19" x14ac:dyDescent="0.25">
      <c r="B12" s="4" t="s">
        <v>10</v>
      </c>
      <c r="C12" s="4" t="s">
        <v>10</v>
      </c>
      <c r="D12" s="3" t="str">
        <f>C12</f>
        <v>KTs</v>
      </c>
    </row>
    <row r="13" spans="2:19" x14ac:dyDescent="0.25">
      <c r="B13" s="4" t="s">
        <v>11</v>
      </c>
      <c r="C13" s="4" t="s">
        <v>11</v>
      </c>
      <c r="D13" s="3" t="str">
        <f>C13</f>
        <v>KJs</v>
      </c>
    </row>
    <row r="14" spans="2:19" x14ac:dyDescent="0.25">
      <c r="B14" s="4" t="s">
        <v>12</v>
      </c>
      <c r="C14" s="4" t="s">
        <v>12</v>
      </c>
      <c r="D14" s="3" t="str">
        <f>C14</f>
        <v>KQs</v>
      </c>
      <c r="N14" t="s">
        <v>45</v>
      </c>
      <c r="O14" t="s">
        <v>46</v>
      </c>
      <c r="P14" t="s">
        <v>53</v>
      </c>
    </row>
    <row r="15" spans="2:19" x14ac:dyDescent="0.25">
      <c r="B15" s="4" t="s">
        <v>13</v>
      </c>
      <c r="C15" s="4" t="s">
        <v>13</v>
      </c>
      <c r="D15" s="3" t="str">
        <f>C15</f>
        <v>ATs</v>
      </c>
      <c r="E15" t="s">
        <v>59</v>
      </c>
      <c r="M15" t="s">
        <v>44</v>
      </c>
      <c r="N15" t="s">
        <v>51</v>
      </c>
      <c r="O15">
        <v>2000</v>
      </c>
      <c r="P15">
        <v>1050</v>
      </c>
    </row>
    <row r="16" spans="2:19" x14ac:dyDescent="0.25">
      <c r="B16" s="4" t="s">
        <v>14</v>
      </c>
      <c r="C16" s="4" t="s">
        <v>14</v>
      </c>
      <c r="D16" s="3" t="str">
        <f>C16</f>
        <v>AT</v>
      </c>
      <c r="E16" t="s">
        <v>59</v>
      </c>
      <c r="M16" t="s">
        <v>43</v>
      </c>
      <c r="N16">
        <v>2000</v>
      </c>
      <c r="O16" t="s">
        <v>52</v>
      </c>
      <c r="Q16" t="s">
        <v>54</v>
      </c>
      <c r="R16" t="s">
        <v>55</v>
      </c>
      <c r="S16" t="s">
        <v>50</v>
      </c>
    </row>
    <row r="17" spans="2:15" x14ac:dyDescent="0.25">
      <c r="B17" s="4" t="s">
        <v>15</v>
      </c>
      <c r="C17" s="4" t="s">
        <v>15</v>
      </c>
      <c r="D17" s="3" t="str">
        <f>C17</f>
        <v>AJs</v>
      </c>
      <c r="E17" t="s">
        <v>59</v>
      </c>
    </row>
    <row r="18" spans="2:15" x14ac:dyDescent="0.25">
      <c r="B18" s="4" t="s">
        <v>16</v>
      </c>
      <c r="C18" s="4" t="s">
        <v>16</v>
      </c>
      <c r="D18" s="3" t="str">
        <f>C18</f>
        <v>AJ</v>
      </c>
      <c r="E18" t="s">
        <v>59</v>
      </c>
    </row>
    <row r="19" spans="2:15" x14ac:dyDescent="0.25">
      <c r="B19" s="4" t="s">
        <v>17</v>
      </c>
      <c r="C19" s="4" t="s">
        <v>17</v>
      </c>
      <c r="D19" t="s">
        <v>59</v>
      </c>
    </row>
    <row r="20" spans="2:15" x14ac:dyDescent="0.25">
      <c r="B20" s="4" t="s">
        <v>18</v>
      </c>
      <c r="C20" s="4" t="s">
        <v>18</v>
      </c>
      <c r="D20" t="s">
        <v>59</v>
      </c>
      <c r="O20">
        <f>1/2.525</f>
        <v>0.39603960396039606</v>
      </c>
    </row>
    <row r="21" spans="2:15" x14ac:dyDescent="0.25">
      <c r="B21" s="4" t="s">
        <v>19</v>
      </c>
      <c r="C21" s="4" t="s">
        <v>19</v>
      </c>
      <c r="D21" t="s">
        <v>59</v>
      </c>
    </row>
    <row r="22" spans="2:15" x14ac:dyDescent="0.25">
      <c r="B22" s="4" t="s">
        <v>20</v>
      </c>
      <c r="C22" s="4" t="s">
        <v>20</v>
      </c>
      <c r="D22" t="s">
        <v>59</v>
      </c>
    </row>
    <row r="23" spans="2:15" x14ac:dyDescent="0.25">
      <c r="B23" s="4" t="s">
        <v>21</v>
      </c>
      <c r="C23" s="4" t="s">
        <v>21</v>
      </c>
      <c r="D23" t="s">
        <v>59</v>
      </c>
    </row>
    <row r="24" spans="2:15" x14ac:dyDescent="0.25">
      <c r="B24" s="4" t="s">
        <v>22</v>
      </c>
      <c r="C24" s="4" t="s">
        <v>22</v>
      </c>
      <c r="D24" t="s">
        <v>59</v>
      </c>
    </row>
    <row r="25" spans="2:15" x14ac:dyDescent="0.25">
      <c r="B25" s="4" t="s">
        <v>23</v>
      </c>
      <c r="C25" s="4" t="s">
        <v>23</v>
      </c>
      <c r="D25" t="s">
        <v>59</v>
      </c>
    </row>
    <row r="26" spans="2:15" x14ac:dyDescent="0.25">
      <c r="B26" s="4" t="s">
        <v>24</v>
      </c>
      <c r="C26" s="4" t="s">
        <v>24</v>
      </c>
      <c r="D26" t="s">
        <v>59</v>
      </c>
    </row>
    <row r="27" spans="2:15" x14ac:dyDescent="0.25">
      <c r="B27" s="4" t="s">
        <v>25</v>
      </c>
      <c r="C27" s="4" t="s">
        <v>25</v>
      </c>
      <c r="D27" t="s">
        <v>59</v>
      </c>
    </row>
    <row r="28" spans="2:15" x14ac:dyDescent="0.25">
      <c r="B28" s="4" t="s">
        <v>26</v>
      </c>
      <c r="C28" s="4" t="s">
        <v>26</v>
      </c>
      <c r="D28" t="s">
        <v>59</v>
      </c>
    </row>
    <row r="29" spans="2:15" x14ac:dyDescent="0.25">
      <c r="B29" s="4" t="s">
        <v>27</v>
      </c>
      <c r="C29" s="4" t="s">
        <v>27</v>
      </c>
      <c r="D29" t="s">
        <v>59</v>
      </c>
    </row>
    <row r="30" spans="2:15" x14ac:dyDescent="0.25">
      <c r="B30" s="4" t="s">
        <v>28</v>
      </c>
      <c r="C30" s="4" t="s">
        <v>28</v>
      </c>
      <c r="D30" t="s">
        <v>59</v>
      </c>
    </row>
    <row r="31" spans="2:15" x14ac:dyDescent="0.25">
      <c r="B31" s="4" t="s">
        <v>29</v>
      </c>
      <c r="C31" s="4" t="s">
        <v>29</v>
      </c>
      <c r="D31" t="s">
        <v>59</v>
      </c>
    </row>
    <row r="32" spans="2:15" x14ac:dyDescent="0.25">
      <c r="B32" s="4" t="s">
        <v>30</v>
      </c>
      <c r="C32" s="4" t="s">
        <v>30</v>
      </c>
      <c r="D32" t="s">
        <v>59</v>
      </c>
    </row>
    <row r="33" spans="2:4" x14ac:dyDescent="0.25">
      <c r="B33" s="4" t="s">
        <v>31</v>
      </c>
      <c r="C33" s="4" t="s">
        <v>31</v>
      </c>
      <c r="D33" t="s">
        <v>59</v>
      </c>
    </row>
    <row r="34" spans="2:4" x14ac:dyDescent="0.25">
      <c r="B34" s="4" t="s">
        <v>32</v>
      </c>
      <c r="C34" s="4" t="s">
        <v>32</v>
      </c>
      <c r="D34" t="s">
        <v>59</v>
      </c>
    </row>
    <row r="35" spans="2:4" x14ac:dyDescent="0.25">
      <c r="B35" s="4" t="s">
        <v>33</v>
      </c>
      <c r="C35" s="4" t="s">
        <v>33</v>
      </c>
      <c r="D35" t="s">
        <v>59</v>
      </c>
    </row>
    <row r="36" spans="2:4" x14ac:dyDescent="0.25">
      <c r="B36" s="4" t="s">
        <v>34</v>
      </c>
      <c r="C36" s="3" t="s">
        <v>35</v>
      </c>
      <c r="D36" s="3" t="s">
        <v>35</v>
      </c>
    </row>
    <row r="37" spans="2:4" x14ac:dyDescent="0.25">
      <c r="B37" s="4" t="s">
        <v>36</v>
      </c>
      <c r="C37" s="3" t="s">
        <v>35</v>
      </c>
      <c r="D37" s="3" t="s">
        <v>35</v>
      </c>
    </row>
    <row r="38" spans="2:4" x14ac:dyDescent="0.25">
      <c r="B38" s="4" t="s">
        <v>37</v>
      </c>
      <c r="C38" s="3" t="s">
        <v>35</v>
      </c>
      <c r="D38" s="3" t="s">
        <v>35</v>
      </c>
    </row>
    <row r="39" spans="2:4" x14ac:dyDescent="0.25">
      <c r="B39" s="4">
        <v>77</v>
      </c>
      <c r="C39" s="3" t="s">
        <v>35</v>
      </c>
      <c r="D39" s="3" t="s">
        <v>35</v>
      </c>
    </row>
    <row r="40" spans="2:4" x14ac:dyDescent="0.25">
      <c r="B40" s="4" t="s">
        <v>38</v>
      </c>
      <c r="C40" s="3" t="s">
        <v>35</v>
      </c>
      <c r="D40" s="3" t="s">
        <v>35</v>
      </c>
    </row>
    <row r="41" spans="2:4" x14ac:dyDescent="0.25">
      <c r="B41" s="4" t="s">
        <v>39</v>
      </c>
      <c r="C41" s="3" t="s">
        <v>35</v>
      </c>
      <c r="D41" s="3" t="s">
        <v>35</v>
      </c>
    </row>
    <row r="42" spans="2:4" x14ac:dyDescent="0.25">
      <c r="B42" s="4">
        <v>66</v>
      </c>
      <c r="C42" s="3" t="s">
        <v>35</v>
      </c>
      <c r="D42" s="3" t="s">
        <v>35</v>
      </c>
    </row>
    <row r="43" spans="2:4" x14ac:dyDescent="0.25">
      <c r="B43" s="4" t="s">
        <v>62</v>
      </c>
      <c r="C43" s="4" t="s">
        <v>62</v>
      </c>
    </row>
    <row r="44" spans="2:4" x14ac:dyDescent="0.25">
      <c r="B44" s="4" t="s">
        <v>8</v>
      </c>
      <c r="C44" s="3" t="s">
        <v>35</v>
      </c>
      <c r="D44" s="3"/>
    </row>
    <row r="45" spans="2:4" x14ac:dyDescent="0.25">
      <c r="B45" s="3"/>
      <c r="C45" s="3"/>
      <c r="D45" s="3"/>
    </row>
    <row r="46" spans="2:4" x14ac:dyDescent="0.25">
      <c r="B46" s="3" t="e">
        <f>AVERAGE(#REF!)</f>
        <v>#REF!</v>
      </c>
      <c r="C46" s="3">
        <f>AVERAGE(C2:C35)</f>
        <v>93.5</v>
      </c>
    </row>
    <row r="49" spans="3:4" x14ac:dyDescent="0.25">
      <c r="C49" t="s">
        <v>56</v>
      </c>
      <c r="D49" t="s">
        <v>60</v>
      </c>
    </row>
    <row r="50" spans="3:4" x14ac:dyDescent="0.25">
      <c r="C50" t="s">
        <v>57</v>
      </c>
      <c r="D50" t="s">
        <v>57</v>
      </c>
    </row>
    <row r="51" spans="3:4" x14ac:dyDescent="0.25">
      <c r="C51" t="s">
        <v>58</v>
      </c>
    </row>
  </sheetData>
  <mergeCells count="2">
    <mergeCell ref="N6:O6"/>
    <mergeCell ref="P6:Q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workbookViewId="0">
      <selection activeCell="G16" sqref="G16"/>
    </sheetView>
  </sheetViews>
  <sheetFormatPr defaultRowHeight="13.2" x14ac:dyDescent="0.25"/>
  <cols>
    <col min="1" max="3" width="12.33203125" customWidth="1"/>
    <col min="4" max="5" width="23" customWidth="1"/>
    <col min="6" max="6" width="9" customWidth="1"/>
    <col min="7" max="10" width="14.21875" customWidth="1"/>
    <col min="11" max="11" width="9" customWidth="1"/>
    <col min="12" max="12" width="12" customWidth="1"/>
  </cols>
  <sheetData>
    <row r="1" spans="1:14" x14ac:dyDescent="0.25">
      <c r="A1" s="5" t="s">
        <v>237</v>
      </c>
      <c r="B1" s="5"/>
      <c r="C1" s="5"/>
      <c r="D1" s="4" t="s">
        <v>238</v>
      </c>
      <c r="E1" t="s">
        <v>246</v>
      </c>
      <c r="G1" t="s">
        <v>239</v>
      </c>
      <c r="H1" t="s">
        <v>240</v>
      </c>
      <c r="I1" t="s">
        <v>241</v>
      </c>
      <c r="L1" t="s">
        <v>242</v>
      </c>
    </row>
    <row r="2" spans="1:14" x14ac:dyDescent="0.25">
      <c r="A2" s="9" t="s">
        <v>65</v>
      </c>
      <c r="B2" s="8" t="s">
        <v>66</v>
      </c>
      <c r="C2" s="8" t="s">
        <v>236</v>
      </c>
      <c r="D2" s="4" t="s">
        <v>245</v>
      </c>
      <c r="E2" s="6" t="s">
        <v>245</v>
      </c>
      <c r="F2" s="6"/>
      <c r="G2" s="6"/>
      <c r="H2" s="6"/>
      <c r="I2" s="6"/>
      <c r="J2" s="6"/>
      <c r="K2" s="6"/>
      <c r="L2" s="6" t="s">
        <v>243</v>
      </c>
    </row>
    <row r="3" spans="1:14" x14ac:dyDescent="0.25">
      <c r="A3" s="10">
        <v>88</v>
      </c>
      <c r="B3" s="11">
        <v>0.69099999999999995</v>
      </c>
      <c r="C3" s="12">
        <v>6</v>
      </c>
      <c r="D3" s="12">
        <v>3</v>
      </c>
      <c r="E3" s="14">
        <v>3</v>
      </c>
      <c r="F3" s="6"/>
      <c r="G3" s="6"/>
      <c r="H3" s="6"/>
      <c r="I3" s="6"/>
      <c r="J3" s="6"/>
      <c r="K3" s="6"/>
      <c r="L3" s="6" t="s">
        <v>244</v>
      </c>
    </row>
    <row r="4" spans="1:14" x14ac:dyDescent="0.25">
      <c r="A4" s="10" t="s">
        <v>73</v>
      </c>
      <c r="B4" s="11">
        <v>0.60899999999999999</v>
      </c>
      <c r="C4" s="12">
        <v>12</v>
      </c>
      <c r="D4" s="12">
        <v>3</v>
      </c>
      <c r="E4" s="14">
        <v>3</v>
      </c>
      <c r="F4" s="6"/>
      <c r="G4" s="6"/>
      <c r="H4" s="6"/>
      <c r="I4" s="6"/>
      <c r="J4" s="6"/>
      <c r="K4" s="6"/>
      <c r="L4" s="6"/>
    </row>
    <row r="5" spans="1:14" x14ac:dyDescent="0.25">
      <c r="A5" s="10" t="s">
        <v>5</v>
      </c>
      <c r="B5" s="11">
        <v>0.59499999999999997</v>
      </c>
      <c r="C5" s="12">
        <v>4</v>
      </c>
      <c r="D5" s="12">
        <v>3</v>
      </c>
      <c r="E5" s="14">
        <v>3</v>
      </c>
      <c r="F5" s="6"/>
      <c r="G5" s="6">
        <f>35/292</f>
        <v>0.11986301369863013</v>
      </c>
      <c r="H5" s="6"/>
      <c r="I5" s="6"/>
      <c r="J5" s="6"/>
      <c r="K5" s="6"/>
      <c r="L5" s="6"/>
    </row>
    <row r="6" spans="1:14" x14ac:dyDescent="0.25">
      <c r="A6" s="10" t="s">
        <v>9</v>
      </c>
      <c r="B6" s="11">
        <v>0.58499999999999996</v>
      </c>
      <c r="C6" s="12">
        <v>4</v>
      </c>
      <c r="D6" s="12">
        <v>3</v>
      </c>
      <c r="E6" s="14">
        <v>3</v>
      </c>
      <c r="F6" s="6"/>
      <c r="G6" s="6"/>
      <c r="H6" s="6"/>
      <c r="I6" s="6"/>
      <c r="J6" s="6"/>
      <c r="K6" s="6"/>
      <c r="L6" s="6"/>
    </row>
    <row r="7" spans="1:14" x14ac:dyDescent="0.25">
      <c r="A7" s="10" t="s">
        <v>2</v>
      </c>
      <c r="B7" s="11">
        <v>0.63</v>
      </c>
      <c r="C7" s="12">
        <v>4</v>
      </c>
      <c r="D7" s="12">
        <v>2</v>
      </c>
      <c r="E7" s="14">
        <v>2</v>
      </c>
      <c r="F7" s="6"/>
      <c r="G7" s="6"/>
      <c r="H7" s="6"/>
      <c r="I7" s="6"/>
      <c r="J7" s="6"/>
      <c r="K7" s="6"/>
      <c r="L7" s="6"/>
      <c r="N7" s="6"/>
    </row>
    <row r="8" spans="1:14" x14ac:dyDescent="0.25">
      <c r="A8" s="10" t="s">
        <v>12</v>
      </c>
      <c r="B8" s="11">
        <v>0.63400000000000001</v>
      </c>
      <c r="C8" s="12">
        <v>4</v>
      </c>
      <c r="D8" s="12">
        <v>2</v>
      </c>
      <c r="E8" s="14">
        <v>2</v>
      </c>
      <c r="F8" s="6"/>
      <c r="G8" s="6"/>
      <c r="H8" s="6"/>
      <c r="I8" s="6"/>
      <c r="J8" s="6"/>
      <c r="K8" s="6"/>
      <c r="L8" s="6"/>
    </row>
    <row r="9" spans="1:14" x14ac:dyDescent="0.25">
      <c r="A9" s="10" t="s">
        <v>11</v>
      </c>
      <c r="B9" s="11">
        <v>0.626</v>
      </c>
      <c r="C9" s="12">
        <v>4</v>
      </c>
      <c r="D9" s="12">
        <v>2</v>
      </c>
      <c r="E9" s="14">
        <v>2</v>
      </c>
      <c r="F9" s="6"/>
      <c r="G9" s="6"/>
      <c r="H9" s="6"/>
      <c r="I9" s="6"/>
      <c r="J9" s="6"/>
      <c r="K9" s="6"/>
      <c r="L9" s="6"/>
    </row>
    <row r="10" spans="1:14" x14ac:dyDescent="0.25">
      <c r="A10" s="10" t="s">
        <v>10</v>
      </c>
      <c r="B10" s="11">
        <v>0.61899999999999999</v>
      </c>
      <c r="C10" s="12">
        <v>4</v>
      </c>
      <c r="D10" s="12">
        <v>2</v>
      </c>
      <c r="E10" s="14">
        <v>2</v>
      </c>
      <c r="F10" s="6"/>
      <c r="G10" s="6"/>
      <c r="H10" s="6"/>
      <c r="I10" s="6"/>
      <c r="J10" s="6"/>
      <c r="K10" s="6"/>
      <c r="L10" s="6"/>
    </row>
    <row r="11" spans="1:14" x14ac:dyDescent="0.25">
      <c r="A11" s="10" t="s">
        <v>7</v>
      </c>
      <c r="B11" s="11">
        <v>0.60299999999999998</v>
      </c>
      <c r="C11" s="12">
        <v>4</v>
      </c>
      <c r="D11" s="12">
        <v>2</v>
      </c>
      <c r="E11" s="14">
        <v>2</v>
      </c>
      <c r="F11" s="6"/>
      <c r="G11" s="6"/>
      <c r="H11" s="6"/>
      <c r="I11" s="6"/>
      <c r="J11" s="6"/>
      <c r="K11" s="6"/>
      <c r="L11" s="6"/>
    </row>
    <row r="12" spans="1:14" x14ac:dyDescent="0.25">
      <c r="A12" s="10" t="s">
        <v>3</v>
      </c>
      <c r="B12" s="11">
        <v>0.85299999999999998</v>
      </c>
      <c r="C12" s="12">
        <v>6</v>
      </c>
      <c r="D12" s="12">
        <v>1</v>
      </c>
      <c r="E12" s="14">
        <v>1</v>
      </c>
      <c r="F12" s="6"/>
      <c r="G12" s="6"/>
      <c r="H12" s="6"/>
      <c r="I12" s="6"/>
      <c r="J12" s="6"/>
      <c r="K12" s="6"/>
      <c r="L12" s="6"/>
    </row>
    <row r="13" spans="1:14" x14ac:dyDescent="0.25">
      <c r="A13" s="10">
        <v>99</v>
      </c>
      <c r="B13" s="11">
        <v>0.72099999999999997</v>
      </c>
      <c r="C13" s="12">
        <v>6</v>
      </c>
      <c r="D13" s="12">
        <v>1</v>
      </c>
      <c r="E13" s="14">
        <v>1</v>
      </c>
      <c r="F13" s="6"/>
      <c r="G13" s="6"/>
      <c r="H13" s="6"/>
      <c r="I13" s="6"/>
      <c r="J13" s="6"/>
      <c r="K13" s="6"/>
      <c r="L13" s="6"/>
    </row>
    <row r="14" spans="1:14" x14ac:dyDescent="0.25">
      <c r="A14" s="10" t="s">
        <v>74</v>
      </c>
      <c r="B14" s="11">
        <v>0.60099999999999998</v>
      </c>
      <c r="C14" s="12">
        <v>12</v>
      </c>
      <c r="D14" s="12">
        <v>6</v>
      </c>
      <c r="E14" s="6">
        <v>0</v>
      </c>
      <c r="F14" s="6"/>
      <c r="G14" s="6"/>
      <c r="H14" s="6"/>
      <c r="I14" s="6"/>
      <c r="J14" s="6"/>
      <c r="K14" s="6"/>
      <c r="L14" s="6"/>
    </row>
    <row r="15" spans="1:14" x14ac:dyDescent="0.25">
      <c r="A15" s="10" t="s">
        <v>24</v>
      </c>
      <c r="B15" s="11">
        <v>0.82399999999999995</v>
      </c>
      <c r="C15" s="12">
        <v>6</v>
      </c>
      <c r="D15" s="12">
        <v>6</v>
      </c>
      <c r="E15" s="6">
        <v>0</v>
      </c>
      <c r="F15" s="6"/>
      <c r="G15" s="6">
        <v>1326</v>
      </c>
      <c r="H15" s="6"/>
      <c r="I15" s="6"/>
      <c r="J15" s="6"/>
      <c r="K15" s="6"/>
      <c r="L15" s="6"/>
    </row>
    <row r="16" spans="1:14" x14ac:dyDescent="0.25">
      <c r="A16" s="10" t="s">
        <v>23</v>
      </c>
      <c r="B16" s="11">
        <v>0.79900000000000004</v>
      </c>
      <c r="C16" s="12">
        <v>6</v>
      </c>
      <c r="D16" s="12">
        <v>6</v>
      </c>
      <c r="E16" s="6">
        <v>0</v>
      </c>
      <c r="F16" s="6"/>
      <c r="G16" s="6"/>
      <c r="H16" s="6"/>
      <c r="I16" s="6"/>
      <c r="J16" s="6"/>
      <c r="K16" s="6"/>
      <c r="L16" s="6"/>
    </row>
    <row r="17" spans="1:12" x14ac:dyDescent="0.25">
      <c r="A17" s="10" t="s">
        <v>20</v>
      </c>
      <c r="B17" s="11">
        <v>0.77500000000000002</v>
      </c>
      <c r="C17" s="12">
        <v>6</v>
      </c>
      <c r="D17" s="12">
        <v>6</v>
      </c>
      <c r="E17" s="6">
        <v>0</v>
      </c>
      <c r="F17" s="6"/>
      <c r="G17" s="6"/>
      <c r="H17" s="6"/>
      <c r="I17" s="6"/>
      <c r="J17" s="6"/>
      <c r="K17" s="6"/>
      <c r="L17" s="6"/>
    </row>
    <row r="18" spans="1:12" x14ac:dyDescent="0.25">
      <c r="A18" s="10" t="s">
        <v>17</v>
      </c>
      <c r="B18" s="11">
        <v>0.751</v>
      </c>
      <c r="C18" s="12">
        <v>6</v>
      </c>
      <c r="D18" s="12">
        <v>6</v>
      </c>
      <c r="E18" s="6">
        <v>0</v>
      </c>
      <c r="F18" s="6"/>
      <c r="G18" s="6"/>
      <c r="H18" s="6"/>
      <c r="I18" s="6"/>
      <c r="J18" s="6"/>
      <c r="K18" s="6"/>
      <c r="L18" s="6"/>
    </row>
    <row r="19" spans="1:12" x14ac:dyDescent="0.25">
      <c r="A19" s="10" t="s">
        <v>26</v>
      </c>
      <c r="B19" s="11">
        <v>0.61099999999999999</v>
      </c>
      <c r="C19" s="12">
        <v>4</v>
      </c>
      <c r="D19" s="12">
        <v>3</v>
      </c>
      <c r="E19" s="6">
        <v>0</v>
      </c>
      <c r="F19" s="6"/>
      <c r="G19" s="6"/>
      <c r="H19" s="6"/>
      <c r="I19" s="6"/>
      <c r="J19" s="6"/>
      <c r="K19" s="6"/>
      <c r="L19" s="6"/>
    </row>
    <row r="20" spans="1:12" x14ac:dyDescent="0.25">
      <c r="A20" s="10" t="s">
        <v>21</v>
      </c>
      <c r="B20" s="11">
        <v>0.67</v>
      </c>
      <c r="C20" s="12">
        <v>4</v>
      </c>
      <c r="D20" s="12">
        <v>2</v>
      </c>
      <c r="E20" s="6">
        <v>0</v>
      </c>
      <c r="F20" s="6"/>
      <c r="G20" s="6"/>
      <c r="H20" s="6"/>
      <c r="I20" s="6"/>
      <c r="J20" s="6"/>
      <c r="K20" s="6"/>
      <c r="L20" s="6"/>
    </row>
    <row r="21" spans="1:12" x14ac:dyDescent="0.25">
      <c r="A21" s="10" t="s">
        <v>18</v>
      </c>
      <c r="B21" s="11">
        <v>0.66100000000000003</v>
      </c>
      <c r="C21" s="12">
        <v>4</v>
      </c>
      <c r="D21" s="12">
        <v>2</v>
      </c>
      <c r="E21" s="6">
        <v>0</v>
      </c>
      <c r="F21" s="6"/>
      <c r="G21" s="6"/>
      <c r="H21" s="6"/>
      <c r="I21" s="6"/>
      <c r="J21" s="6"/>
      <c r="K21" s="6"/>
      <c r="L21" s="6"/>
    </row>
    <row r="22" spans="1:12" x14ac:dyDescent="0.25">
      <c r="A22" s="10" t="s">
        <v>25</v>
      </c>
      <c r="B22" s="11">
        <v>0.621</v>
      </c>
      <c r="C22" s="12">
        <v>4</v>
      </c>
      <c r="D22" s="12">
        <v>2</v>
      </c>
      <c r="E22" s="6">
        <v>0</v>
      </c>
      <c r="F22" s="6"/>
      <c r="G22" s="6"/>
      <c r="H22" s="6"/>
      <c r="I22" s="6"/>
      <c r="J22" s="6"/>
      <c r="K22" s="6"/>
      <c r="L22" s="6"/>
    </row>
    <row r="23" spans="1:12" x14ac:dyDescent="0.25">
      <c r="A23" s="10" t="s">
        <v>27</v>
      </c>
      <c r="B23" s="11">
        <v>0.6</v>
      </c>
      <c r="C23" s="12">
        <v>4</v>
      </c>
      <c r="D23" s="12">
        <v>2</v>
      </c>
      <c r="E23" s="6">
        <v>0</v>
      </c>
      <c r="F23" s="6"/>
      <c r="G23" s="6"/>
      <c r="H23" s="6"/>
      <c r="I23" s="6"/>
      <c r="J23" s="6"/>
      <c r="K23" s="6"/>
      <c r="L23" s="6"/>
    </row>
    <row r="24" spans="1:12" x14ac:dyDescent="0.25">
      <c r="A24" s="10" t="s">
        <v>15</v>
      </c>
      <c r="B24" s="11">
        <v>0.65400000000000003</v>
      </c>
      <c r="C24" s="12">
        <v>4</v>
      </c>
      <c r="D24" s="12">
        <v>1</v>
      </c>
      <c r="E24" s="6">
        <v>0</v>
      </c>
      <c r="F24" s="6"/>
      <c r="G24" s="15">
        <f>41/169</f>
        <v>0.24260355029585798</v>
      </c>
      <c r="H24" s="15">
        <f>1-G24</f>
        <v>0.75739644970414199</v>
      </c>
      <c r="I24" s="6"/>
      <c r="J24" s="15">
        <f>41/169</f>
        <v>0.24260355029585798</v>
      </c>
      <c r="K24" s="15">
        <f>1-J24</f>
        <v>0.75739644970414199</v>
      </c>
      <c r="L24" s="6"/>
    </row>
    <row r="25" spans="1:12" x14ac:dyDescent="0.25">
      <c r="A25" s="10" t="s">
        <v>13</v>
      </c>
      <c r="B25" s="11">
        <v>0.64700000000000002</v>
      </c>
      <c r="C25" s="12">
        <v>4</v>
      </c>
      <c r="D25" s="12">
        <v>1</v>
      </c>
      <c r="E25" s="6">
        <v>0</v>
      </c>
      <c r="F25" s="6"/>
      <c r="G25" s="15">
        <f>17/41</f>
        <v>0.41463414634146339</v>
      </c>
      <c r="H25" s="15">
        <f>1-G25</f>
        <v>0.58536585365853666</v>
      </c>
      <c r="I25" s="6"/>
      <c r="J25" s="15">
        <f>22/41</f>
        <v>0.53658536585365857</v>
      </c>
      <c r="K25" s="15">
        <f>1-J25</f>
        <v>0.46341463414634143</v>
      </c>
      <c r="L25" s="6"/>
    </row>
    <row r="26" spans="1:12" x14ac:dyDescent="0.25">
      <c r="A26" s="10">
        <v>77</v>
      </c>
      <c r="B26" s="11">
        <v>0.66200000000000003</v>
      </c>
      <c r="C26" s="12">
        <v>6</v>
      </c>
      <c r="D26">
        <v>0</v>
      </c>
      <c r="E26" s="6"/>
      <c r="F26" s="6"/>
      <c r="G26" s="6">
        <f>4/17</f>
        <v>0.23529411764705882</v>
      </c>
      <c r="H26" s="15">
        <f>1-G26</f>
        <v>0.76470588235294112</v>
      </c>
      <c r="I26" s="6"/>
      <c r="J26" s="15">
        <f>10/22</f>
        <v>0.45454545454545453</v>
      </c>
      <c r="K26" s="15">
        <f>1-J26</f>
        <v>0.54545454545454541</v>
      </c>
      <c r="L26" s="6"/>
    </row>
    <row r="27" spans="1:12" x14ac:dyDescent="0.25">
      <c r="A27" s="10" t="s">
        <v>69</v>
      </c>
      <c r="B27" s="11">
        <v>0.65400000000000003</v>
      </c>
      <c r="C27" s="12">
        <v>12</v>
      </c>
      <c r="D27">
        <v>0</v>
      </c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10" t="s">
        <v>70</v>
      </c>
      <c r="B28" s="11">
        <v>0.64500000000000002</v>
      </c>
      <c r="C28" s="12">
        <v>12</v>
      </c>
      <c r="D28">
        <v>0</v>
      </c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10" t="s">
        <v>71</v>
      </c>
      <c r="B29" s="11">
        <v>0.63600000000000001</v>
      </c>
      <c r="C29" s="12">
        <v>12</v>
      </c>
      <c r="D29">
        <v>0</v>
      </c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10">
        <v>66</v>
      </c>
      <c r="B30" s="11">
        <v>0.63300000000000001</v>
      </c>
      <c r="C30" s="12">
        <v>6</v>
      </c>
      <c r="D30">
        <v>0</v>
      </c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10" t="s">
        <v>72</v>
      </c>
      <c r="B31" s="11">
        <v>0.629</v>
      </c>
      <c r="C31" s="12">
        <v>12</v>
      </c>
      <c r="D31">
        <v>0</v>
      </c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10" t="s">
        <v>81</v>
      </c>
      <c r="B32" s="11">
        <v>0.61399999999999999</v>
      </c>
      <c r="C32" s="12">
        <v>12</v>
      </c>
      <c r="D32">
        <v>0</v>
      </c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10" t="s">
        <v>82</v>
      </c>
      <c r="B33" s="11">
        <v>0.60599999999999998</v>
      </c>
      <c r="C33" s="12">
        <v>12</v>
      </c>
      <c r="D33">
        <v>0</v>
      </c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10">
        <v>55</v>
      </c>
      <c r="B34" s="11">
        <v>0.60299999999999998</v>
      </c>
      <c r="C34" s="12">
        <v>6</v>
      </c>
      <c r="D34">
        <v>0</v>
      </c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10" t="s">
        <v>36</v>
      </c>
      <c r="B35" s="11">
        <v>0.6</v>
      </c>
      <c r="C35" s="12">
        <v>4</v>
      </c>
      <c r="D35">
        <v>0</v>
      </c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10" t="s">
        <v>28</v>
      </c>
      <c r="B36" s="11">
        <v>0.59899999999999998</v>
      </c>
      <c r="C36" s="12">
        <v>4</v>
      </c>
      <c r="D36">
        <v>0</v>
      </c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10" t="s">
        <v>83</v>
      </c>
      <c r="B37" s="11">
        <v>0.59899999999999998</v>
      </c>
      <c r="C37" s="12">
        <v>12</v>
      </c>
      <c r="D37">
        <v>0</v>
      </c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10" t="s">
        <v>75</v>
      </c>
      <c r="B38" s="11">
        <v>0.59099999999999997</v>
      </c>
      <c r="C38" s="12">
        <v>12</v>
      </c>
      <c r="D38">
        <v>0</v>
      </c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10" t="s">
        <v>30</v>
      </c>
      <c r="B39" s="11">
        <v>0.58899999999999997</v>
      </c>
      <c r="C39" s="12">
        <v>4</v>
      </c>
      <c r="D39">
        <v>0</v>
      </c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10" t="s">
        <v>98</v>
      </c>
      <c r="B40" s="11">
        <v>0.58199999999999996</v>
      </c>
      <c r="C40" s="12">
        <v>12</v>
      </c>
      <c r="D40">
        <v>0</v>
      </c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10" t="s">
        <v>31</v>
      </c>
      <c r="B41" s="11">
        <v>0.57999999999999996</v>
      </c>
      <c r="C41" s="12">
        <v>4</v>
      </c>
      <c r="D41">
        <v>0</v>
      </c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10" t="s">
        <v>84</v>
      </c>
      <c r="B42" s="11">
        <v>0.57999999999999996</v>
      </c>
      <c r="C42" s="12">
        <v>12</v>
      </c>
      <c r="D42">
        <v>0</v>
      </c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10" t="s">
        <v>33</v>
      </c>
      <c r="B43" s="11">
        <v>0.57899999999999996</v>
      </c>
      <c r="C43" s="12">
        <v>4</v>
      </c>
      <c r="D43">
        <v>0</v>
      </c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10" t="s">
        <v>76</v>
      </c>
      <c r="B44" s="11">
        <v>0.57799999999999996</v>
      </c>
      <c r="C44" s="12">
        <v>12</v>
      </c>
      <c r="D44">
        <v>0</v>
      </c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8" t="s">
        <v>86</v>
      </c>
      <c r="B45" s="7">
        <v>0.57799999999999996</v>
      </c>
      <c r="C45">
        <v>4</v>
      </c>
      <c r="D45">
        <v>0</v>
      </c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8" t="s">
        <v>77</v>
      </c>
      <c r="B46" s="7">
        <v>0.57699999999999996</v>
      </c>
      <c r="C46">
        <v>12</v>
      </c>
      <c r="D46">
        <v>0</v>
      </c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8" t="s">
        <v>4</v>
      </c>
      <c r="B47" s="7">
        <v>0.57499999999999996</v>
      </c>
      <c r="C47">
        <v>4</v>
      </c>
      <c r="D47">
        <v>0</v>
      </c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8" t="s">
        <v>99</v>
      </c>
      <c r="B48" s="7">
        <v>0.57399999999999995</v>
      </c>
      <c r="C48">
        <v>12</v>
      </c>
      <c r="D48">
        <v>0</v>
      </c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8" t="s">
        <v>32</v>
      </c>
      <c r="B49" s="7">
        <v>0.56999999999999995</v>
      </c>
      <c r="C49">
        <v>4</v>
      </c>
      <c r="D49">
        <v>0</v>
      </c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8">
        <v>44</v>
      </c>
      <c r="B50" s="7">
        <v>0.56999999999999995</v>
      </c>
      <c r="C50">
        <v>6</v>
      </c>
      <c r="D50">
        <v>0</v>
      </c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8" t="s">
        <v>88</v>
      </c>
      <c r="B51" s="7">
        <v>0.56799999999999995</v>
      </c>
      <c r="C51">
        <v>4</v>
      </c>
      <c r="D51">
        <v>0</v>
      </c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8" t="s">
        <v>78</v>
      </c>
      <c r="B52" s="7">
        <v>0.56399999999999995</v>
      </c>
      <c r="C52">
        <v>12</v>
      </c>
      <c r="D52">
        <v>0</v>
      </c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8" t="s">
        <v>85</v>
      </c>
      <c r="B53" s="7">
        <v>0.56299999999999994</v>
      </c>
      <c r="C53">
        <v>12</v>
      </c>
      <c r="D53">
        <v>0</v>
      </c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8" t="s">
        <v>101</v>
      </c>
      <c r="B54" s="7">
        <v>0.56200000000000006</v>
      </c>
      <c r="C54">
        <v>4</v>
      </c>
      <c r="D54">
        <v>0</v>
      </c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8" t="s">
        <v>90</v>
      </c>
      <c r="B55" s="7">
        <v>0.55800000000000005</v>
      </c>
      <c r="C55">
        <v>4</v>
      </c>
      <c r="D55">
        <v>0</v>
      </c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8" t="s">
        <v>29</v>
      </c>
      <c r="B56" s="7">
        <v>0.55800000000000005</v>
      </c>
      <c r="C56">
        <v>4</v>
      </c>
      <c r="D56">
        <v>0</v>
      </c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8" t="s">
        <v>79</v>
      </c>
      <c r="B57" s="7">
        <v>0.55600000000000005</v>
      </c>
      <c r="C57">
        <v>12</v>
      </c>
      <c r="D57">
        <v>0</v>
      </c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8" t="s">
        <v>100</v>
      </c>
      <c r="B58" s="7">
        <v>0.55500000000000005</v>
      </c>
      <c r="C58">
        <v>12</v>
      </c>
      <c r="D58">
        <v>0</v>
      </c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8" t="s">
        <v>87</v>
      </c>
      <c r="B59" s="7">
        <v>0.55400000000000005</v>
      </c>
      <c r="C59">
        <v>12</v>
      </c>
      <c r="D59">
        <v>0</v>
      </c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8" t="s">
        <v>115</v>
      </c>
      <c r="B60" s="7">
        <v>0.55400000000000005</v>
      </c>
      <c r="C60">
        <v>12</v>
      </c>
      <c r="D60">
        <v>0</v>
      </c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8" t="s">
        <v>92</v>
      </c>
      <c r="B61" s="7">
        <v>0.54700000000000004</v>
      </c>
      <c r="C61">
        <v>4</v>
      </c>
      <c r="D61">
        <v>0</v>
      </c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8" t="s">
        <v>80</v>
      </c>
      <c r="B62" s="7">
        <v>0.54600000000000004</v>
      </c>
      <c r="C62">
        <v>12</v>
      </c>
      <c r="D62">
        <v>0</v>
      </c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8" t="s">
        <v>103</v>
      </c>
      <c r="B63" s="7">
        <v>0.54500000000000004</v>
      </c>
      <c r="C63">
        <v>4</v>
      </c>
      <c r="D63">
        <v>0</v>
      </c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8" t="s">
        <v>89</v>
      </c>
      <c r="B64" s="7">
        <v>0.54300000000000004</v>
      </c>
      <c r="C64">
        <v>12</v>
      </c>
      <c r="D64">
        <v>0</v>
      </c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8" t="s">
        <v>37</v>
      </c>
      <c r="B65" s="7">
        <v>0.54300000000000004</v>
      </c>
      <c r="C65">
        <v>4</v>
      </c>
      <c r="D65">
        <v>0</v>
      </c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8" t="s">
        <v>8</v>
      </c>
      <c r="B66" s="7">
        <v>0.54200000000000004</v>
      </c>
      <c r="C66">
        <v>4</v>
      </c>
      <c r="D66">
        <v>0</v>
      </c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8" t="s">
        <v>94</v>
      </c>
      <c r="B67" s="7">
        <v>0.53800000000000003</v>
      </c>
      <c r="C67">
        <v>4</v>
      </c>
      <c r="D67">
        <v>0</v>
      </c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8" t="s">
        <v>102</v>
      </c>
      <c r="B68" s="7">
        <v>0.53800000000000003</v>
      </c>
      <c r="C68">
        <v>12</v>
      </c>
      <c r="D68">
        <v>0</v>
      </c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8" t="s">
        <v>105</v>
      </c>
      <c r="B69" s="7">
        <v>0.53800000000000003</v>
      </c>
      <c r="C69">
        <v>4</v>
      </c>
      <c r="D69">
        <v>0</v>
      </c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8">
        <v>33</v>
      </c>
      <c r="B70" s="7">
        <v>0.53700000000000003</v>
      </c>
      <c r="C70">
        <v>6</v>
      </c>
      <c r="D70">
        <v>0</v>
      </c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8" t="s">
        <v>116</v>
      </c>
      <c r="B71" s="7">
        <v>0.53400000000000003</v>
      </c>
      <c r="C71">
        <v>12</v>
      </c>
      <c r="D71">
        <v>0</v>
      </c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8" t="s">
        <v>91</v>
      </c>
      <c r="B72" s="7">
        <v>0.53300000000000003</v>
      </c>
      <c r="C72">
        <v>12</v>
      </c>
      <c r="D72">
        <v>0</v>
      </c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8" t="s">
        <v>96</v>
      </c>
      <c r="B73" s="7">
        <v>0.52900000000000003</v>
      </c>
      <c r="C73">
        <v>4</v>
      </c>
      <c r="D73">
        <v>0</v>
      </c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8" t="s">
        <v>107</v>
      </c>
      <c r="B74" s="7">
        <v>0.52900000000000003</v>
      </c>
      <c r="C74">
        <v>4</v>
      </c>
      <c r="D74">
        <v>0</v>
      </c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8" t="s">
        <v>6</v>
      </c>
      <c r="B75" s="7">
        <v>0.52600000000000002</v>
      </c>
      <c r="C75">
        <v>4</v>
      </c>
      <c r="D75">
        <v>0</v>
      </c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8" t="s">
        <v>118</v>
      </c>
      <c r="B76" s="7">
        <v>0.52400000000000002</v>
      </c>
      <c r="C76">
        <v>4</v>
      </c>
      <c r="D76">
        <v>0</v>
      </c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8" t="s">
        <v>93</v>
      </c>
      <c r="B77" s="7">
        <v>0.52100000000000002</v>
      </c>
      <c r="C77">
        <v>12</v>
      </c>
      <c r="D77">
        <v>0</v>
      </c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8" t="s">
        <v>104</v>
      </c>
      <c r="B78" s="7">
        <v>0.51900000000000002</v>
      </c>
      <c r="C78">
        <v>12</v>
      </c>
      <c r="D78">
        <v>0</v>
      </c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8" t="s">
        <v>109</v>
      </c>
      <c r="B79" s="7">
        <v>0.51700000000000002</v>
      </c>
      <c r="C79">
        <v>4</v>
      </c>
      <c r="D79">
        <v>0</v>
      </c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8" t="s">
        <v>117</v>
      </c>
      <c r="B80" s="7">
        <v>0.51700000000000002</v>
      </c>
      <c r="C80">
        <v>12</v>
      </c>
      <c r="D80">
        <v>0</v>
      </c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8" t="s">
        <v>130</v>
      </c>
      <c r="B81" s="7">
        <v>0.51700000000000002</v>
      </c>
      <c r="C81">
        <v>12</v>
      </c>
      <c r="D81">
        <v>0</v>
      </c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8" t="s">
        <v>95</v>
      </c>
      <c r="B82" s="7">
        <v>0.51200000000000001</v>
      </c>
      <c r="C82">
        <v>12</v>
      </c>
      <c r="D82">
        <v>0</v>
      </c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8" t="s">
        <v>106</v>
      </c>
      <c r="B83" s="7">
        <v>0.51100000000000001</v>
      </c>
      <c r="C83">
        <v>12</v>
      </c>
      <c r="D83">
        <v>0</v>
      </c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8" t="s">
        <v>62</v>
      </c>
      <c r="B84" s="7">
        <v>0.51100000000000001</v>
      </c>
      <c r="C84">
        <v>4</v>
      </c>
      <c r="D84">
        <v>0</v>
      </c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8" t="s">
        <v>132</v>
      </c>
      <c r="B85" s="7">
        <v>0.51</v>
      </c>
      <c r="C85">
        <v>4</v>
      </c>
      <c r="D85">
        <v>0</v>
      </c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8" t="s">
        <v>120</v>
      </c>
      <c r="B86" s="7">
        <v>0.50800000000000001</v>
      </c>
      <c r="C86">
        <v>4</v>
      </c>
      <c r="D86">
        <v>0</v>
      </c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8" t="s">
        <v>111</v>
      </c>
      <c r="B87" s="7">
        <v>0.50700000000000001</v>
      </c>
      <c r="C87">
        <v>4</v>
      </c>
      <c r="D87">
        <v>0</v>
      </c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8">
        <v>22</v>
      </c>
      <c r="B88" s="7">
        <v>0.503</v>
      </c>
      <c r="C88">
        <v>6</v>
      </c>
      <c r="D88">
        <v>0</v>
      </c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8" t="s">
        <v>97</v>
      </c>
      <c r="B89" s="7">
        <v>0.502</v>
      </c>
      <c r="C89">
        <v>12</v>
      </c>
      <c r="D89">
        <v>0</v>
      </c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8" t="s">
        <v>108</v>
      </c>
      <c r="B90" s="7">
        <v>0.502</v>
      </c>
      <c r="C90">
        <v>12</v>
      </c>
      <c r="D90">
        <v>0</v>
      </c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8" t="s">
        <v>122</v>
      </c>
      <c r="B91" s="7">
        <v>0.5</v>
      </c>
      <c r="C91">
        <v>4</v>
      </c>
      <c r="D91">
        <v>0</v>
      </c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8" t="s">
        <v>131</v>
      </c>
      <c r="B92" s="7">
        <v>0.5</v>
      </c>
      <c r="C92">
        <v>12</v>
      </c>
      <c r="D92">
        <v>0</v>
      </c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8" t="s">
        <v>113</v>
      </c>
      <c r="B93" s="7">
        <v>0.499</v>
      </c>
      <c r="C93">
        <v>4</v>
      </c>
      <c r="D93">
        <v>0</v>
      </c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8" t="s">
        <v>119</v>
      </c>
      <c r="B94" s="7">
        <v>0.499</v>
      </c>
      <c r="C94">
        <v>12</v>
      </c>
      <c r="D94">
        <v>0</v>
      </c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8" t="s">
        <v>145</v>
      </c>
      <c r="B95" s="7">
        <v>0.495</v>
      </c>
      <c r="C95">
        <v>4</v>
      </c>
      <c r="D95">
        <v>0</v>
      </c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8" t="s">
        <v>134</v>
      </c>
      <c r="B96" s="7">
        <v>0.49199999999999999</v>
      </c>
      <c r="C96">
        <v>4</v>
      </c>
      <c r="D96">
        <v>0</v>
      </c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8" t="s">
        <v>110</v>
      </c>
      <c r="B97" s="7">
        <v>0.49</v>
      </c>
      <c r="C97">
        <v>12</v>
      </c>
      <c r="D97">
        <v>0</v>
      </c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8" t="s">
        <v>124</v>
      </c>
      <c r="B98" s="7">
        <v>0.49</v>
      </c>
      <c r="C98">
        <v>4</v>
      </c>
      <c r="D98">
        <v>0</v>
      </c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8" t="s">
        <v>144</v>
      </c>
      <c r="B99" s="7">
        <v>0.48399999999999999</v>
      </c>
      <c r="C99">
        <v>12</v>
      </c>
      <c r="D99">
        <v>0</v>
      </c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8" t="s">
        <v>133</v>
      </c>
      <c r="B100" s="7">
        <v>0.48199999999999998</v>
      </c>
      <c r="C100">
        <v>12</v>
      </c>
      <c r="D100">
        <v>0</v>
      </c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8" t="s">
        <v>157</v>
      </c>
      <c r="B101" s="7">
        <v>0.48199999999999998</v>
      </c>
      <c r="C101">
        <v>4</v>
      </c>
      <c r="D101">
        <v>0</v>
      </c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8" t="s">
        <v>112</v>
      </c>
      <c r="B102" s="7">
        <v>0.47899999999999998</v>
      </c>
      <c r="C102">
        <v>12</v>
      </c>
      <c r="D102">
        <v>0</v>
      </c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8" t="s">
        <v>121</v>
      </c>
      <c r="B103" s="7">
        <v>0.47899999999999998</v>
      </c>
      <c r="C103">
        <v>12</v>
      </c>
      <c r="D103">
        <v>0</v>
      </c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8" t="s">
        <v>126</v>
      </c>
      <c r="B104" s="7">
        <v>0.47899999999999998</v>
      </c>
      <c r="C104">
        <v>4</v>
      </c>
      <c r="D104">
        <v>0</v>
      </c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8" t="s">
        <v>147</v>
      </c>
      <c r="B105" s="7">
        <v>0.47699999999999998</v>
      </c>
      <c r="C105">
        <v>4</v>
      </c>
      <c r="D105">
        <v>0</v>
      </c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8" t="s">
        <v>136</v>
      </c>
      <c r="B106" s="7">
        <v>0.47199999999999998</v>
      </c>
      <c r="C106">
        <v>4</v>
      </c>
      <c r="D106">
        <v>0</v>
      </c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8" t="s">
        <v>123</v>
      </c>
      <c r="B107" s="7">
        <v>0.47099999999999997</v>
      </c>
      <c r="C107">
        <v>12</v>
      </c>
      <c r="D107">
        <v>0</v>
      </c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8" t="s">
        <v>128</v>
      </c>
      <c r="B108" s="7">
        <v>0.47099999999999997</v>
      </c>
      <c r="C108">
        <v>4</v>
      </c>
      <c r="D108">
        <v>0</v>
      </c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8" t="s">
        <v>114</v>
      </c>
      <c r="B109" s="7">
        <v>0.47</v>
      </c>
      <c r="C109">
        <v>12</v>
      </c>
      <c r="D109">
        <v>0</v>
      </c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8" t="s">
        <v>146</v>
      </c>
      <c r="B110" s="7">
        <v>0.46700000000000003</v>
      </c>
      <c r="C110">
        <v>12</v>
      </c>
      <c r="D110">
        <v>0</v>
      </c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8" t="s">
        <v>159</v>
      </c>
      <c r="B111" s="7">
        <v>0.46500000000000002</v>
      </c>
      <c r="C111">
        <v>4</v>
      </c>
      <c r="D111">
        <v>0</v>
      </c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8" t="s">
        <v>138</v>
      </c>
      <c r="B112" s="7">
        <v>0.46400000000000002</v>
      </c>
      <c r="C112">
        <v>4</v>
      </c>
      <c r="D112">
        <v>0</v>
      </c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8" t="s">
        <v>135</v>
      </c>
      <c r="B113" s="7">
        <v>0.46300000000000002</v>
      </c>
      <c r="C113">
        <v>12</v>
      </c>
      <c r="D113">
        <v>0</v>
      </c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8" t="s">
        <v>125</v>
      </c>
      <c r="B114" s="7">
        <v>0.46100000000000002</v>
      </c>
      <c r="C114">
        <v>12</v>
      </c>
      <c r="D114">
        <v>0</v>
      </c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8" t="s">
        <v>149</v>
      </c>
      <c r="B115" s="7">
        <v>0.45900000000000002</v>
      </c>
      <c r="C115">
        <v>4</v>
      </c>
      <c r="D115">
        <v>0</v>
      </c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8" t="s">
        <v>169</v>
      </c>
      <c r="B116" s="7">
        <v>0.45700000000000002</v>
      </c>
      <c r="C116">
        <v>4</v>
      </c>
      <c r="D116">
        <v>0</v>
      </c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8" t="s">
        <v>140</v>
      </c>
      <c r="B117" s="7">
        <v>0.45500000000000002</v>
      </c>
      <c r="C117">
        <v>4</v>
      </c>
      <c r="D117">
        <v>0</v>
      </c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8" t="s">
        <v>158</v>
      </c>
      <c r="B118" s="7">
        <v>0.45500000000000002</v>
      </c>
      <c r="C118">
        <v>12</v>
      </c>
      <c r="D118">
        <v>0</v>
      </c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8" t="s">
        <v>127</v>
      </c>
      <c r="B119" s="7">
        <v>0.45</v>
      </c>
      <c r="C119">
        <v>12</v>
      </c>
      <c r="D119">
        <v>0</v>
      </c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8" t="s">
        <v>148</v>
      </c>
      <c r="B120" s="7">
        <v>0.44900000000000001</v>
      </c>
      <c r="C120">
        <v>12</v>
      </c>
      <c r="D120">
        <v>0</v>
      </c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8" t="s">
        <v>161</v>
      </c>
      <c r="B121" s="7">
        <v>0.44800000000000001</v>
      </c>
      <c r="C121">
        <v>4</v>
      </c>
      <c r="D121">
        <v>0</v>
      </c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8" t="s">
        <v>142</v>
      </c>
      <c r="B122" s="7">
        <v>0.44700000000000001</v>
      </c>
      <c r="C122">
        <v>4</v>
      </c>
      <c r="D122">
        <v>0</v>
      </c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8" t="s">
        <v>137</v>
      </c>
      <c r="B123" s="7">
        <v>0.442</v>
      </c>
      <c r="C123">
        <v>12</v>
      </c>
      <c r="D123">
        <v>0</v>
      </c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8" t="s">
        <v>129</v>
      </c>
      <c r="B124" s="7">
        <v>0.44</v>
      </c>
      <c r="C124">
        <v>12</v>
      </c>
      <c r="D124">
        <v>0</v>
      </c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8" t="s">
        <v>151</v>
      </c>
      <c r="B125" s="7">
        <v>0.438</v>
      </c>
      <c r="C125">
        <v>4</v>
      </c>
      <c r="D125">
        <v>0</v>
      </c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8" t="s">
        <v>171</v>
      </c>
      <c r="B126" s="7">
        <v>0.438</v>
      </c>
      <c r="C126">
        <v>4</v>
      </c>
      <c r="D126">
        <v>0</v>
      </c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8" t="s">
        <v>160</v>
      </c>
      <c r="B127" s="7">
        <v>0.436</v>
      </c>
      <c r="C127">
        <v>12</v>
      </c>
      <c r="D127">
        <v>0</v>
      </c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8" t="s">
        <v>139</v>
      </c>
      <c r="B128" s="7">
        <v>0.434</v>
      </c>
      <c r="C128">
        <v>12</v>
      </c>
      <c r="D128">
        <v>0</v>
      </c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8" t="s">
        <v>153</v>
      </c>
      <c r="B129" s="7">
        <v>0.432</v>
      </c>
      <c r="C129">
        <v>4</v>
      </c>
      <c r="D129">
        <v>0</v>
      </c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8" t="s">
        <v>179</v>
      </c>
      <c r="B130" s="7">
        <v>0.432</v>
      </c>
      <c r="C130">
        <v>4</v>
      </c>
      <c r="D130">
        <v>0</v>
      </c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8" t="s">
        <v>150</v>
      </c>
      <c r="B131" s="7">
        <v>0.42899999999999999</v>
      </c>
      <c r="C131">
        <v>12</v>
      </c>
      <c r="D131">
        <v>0</v>
      </c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8" t="s">
        <v>163</v>
      </c>
      <c r="B132" s="7">
        <v>0.42699999999999999</v>
      </c>
      <c r="C132">
        <v>4</v>
      </c>
      <c r="D132">
        <v>0</v>
      </c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8" t="s">
        <v>170</v>
      </c>
      <c r="B133" s="7">
        <v>0.42699999999999999</v>
      </c>
      <c r="C133">
        <v>12</v>
      </c>
      <c r="D133">
        <v>0</v>
      </c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8" t="s">
        <v>141</v>
      </c>
      <c r="B134" s="7">
        <v>0.42399999999999999</v>
      </c>
      <c r="C134">
        <v>12</v>
      </c>
      <c r="D134">
        <v>0</v>
      </c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8" t="s">
        <v>155</v>
      </c>
      <c r="B135" s="7">
        <v>0.42299999999999999</v>
      </c>
      <c r="C135">
        <v>4</v>
      </c>
      <c r="D135">
        <v>0</v>
      </c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8" t="s">
        <v>173</v>
      </c>
      <c r="B136" s="7">
        <v>0.41799999999999998</v>
      </c>
      <c r="C136">
        <v>4</v>
      </c>
      <c r="D136">
        <v>0</v>
      </c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8" t="s">
        <v>162</v>
      </c>
      <c r="B137" s="7">
        <v>0.41699999999999998</v>
      </c>
      <c r="C137">
        <v>12</v>
      </c>
      <c r="D137">
        <v>0</v>
      </c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8" t="s">
        <v>143</v>
      </c>
      <c r="B138" s="7">
        <v>0.41499999999999998</v>
      </c>
      <c r="C138">
        <v>12</v>
      </c>
      <c r="D138">
        <v>0</v>
      </c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8" t="s">
        <v>181</v>
      </c>
      <c r="B139" s="7">
        <v>0.41399999999999998</v>
      </c>
      <c r="C139">
        <v>4</v>
      </c>
      <c r="D139">
        <v>0</v>
      </c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8" t="s">
        <v>187</v>
      </c>
      <c r="B140" s="7">
        <v>0.41099999999999998</v>
      </c>
      <c r="C140">
        <v>4</v>
      </c>
      <c r="D140">
        <v>0</v>
      </c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8" t="s">
        <v>165</v>
      </c>
      <c r="B141" s="7">
        <v>0.40799999999999997</v>
      </c>
      <c r="C141">
        <v>4</v>
      </c>
      <c r="D141">
        <v>0</v>
      </c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8" t="s">
        <v>172</v>
      </c>
      <c r="B142" s="7">
        <v>0.40799999999999997</v>
      </c>
      <c r="C142">
        <v>12</v>
      </c>
      <c r="D142">
        <v>0</v>
      </c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8" t="s">
        <v>152</v>
      </c>
      <c r="B143" s="7">
        <v>0.40699999999999997</v>
      </c>
      <c r="C143">
        <v>12</v>
      </c>
      <c r="D143">
        <v>0</v>
      </c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8" t="s">
        <v>167</v>
      </c>
      <c r="B144" s="7">
        <v>0.40300000000000002</v>
      </c>
      <c r="C144">
        <v>4</v>
      </c>
      <c r="D144">
        <v>0</v>
      </c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8" t="s">
        <v>180</v>
      </c>
      <c r="B145" s="7">
        <v>0.40100000000000002</v>
      </c>
      <c r="C145">
        <v>12</v>
      </c>
      <c r="D145">
        <v>0</v>
      </c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8" t="s">
        <v>175</v>
      </c>
      <c r="B146" s="7">
        <v>0.4</v>
      </c>
      <c r="C146">
        <v>4</v>
      </c>
      <c r="D146">
        <v>0</v>
      </c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8" t="s">
        <v>154</v>
      </c>
      <c r="B147" s="7">
        <v>0.39900000000000002</v>
      </c>
      <c r="C147">
        <v>12</v>
      </c>
      <c r="D147">
        <v>0</v>
      </c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8" t="s">
        <v>164</v>
      </c>
      <c r="B148" s="7">
        <v>0.39600000000000002</v>
      </c>
      <c r="C148">
        <v>12</v>
      </c>
      <c r="D148">
        <v>0</v>
      </c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8" t="s">
        <v>183</v>
      </c>
      <c r="B149" s="7">
        <v>0.39400000000000002</v>
      </c>
      <c r="C149">
        <v>4</v>
      </c>
      <c r="D149">
        <v>0</v>
      </c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8" t="s">
        <v>189</v>
      </c>
      <c r="B150" s="7">
        <v>0.39300000000000002</v>
      </c>
      <c r="C150">
        <v>4</v>
      </c>
      <c r="D150">
        <v>0</v>
      </c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8" t="s">
        <v>156</v>
      </c>
      <c r="B151" s="7">
        <v>0.38900000000000001</v>
      </c>
      <c r="C151">
        <v>12</v>
      </c>
      <c r="D151">
        <v>0</v>
      </c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8" t="s">
        <v>174</v>
      </c>
      <c r="B152" s="7">
        <v>0.38600000000000001</v>
      </c>
      <c r="C152">
        <v>12</v>
      </c>
      <c r="D152">
        <v>0</v>
      </c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8" t="s">
        <v>177</v>
      </c>
      <c r="B153" s="7">
        <v>0.38100000000000001</v>
      </c>
      <c r="C153">
        <v>4</v>
      </c>
      <c r="D153">
        <v>0</v>
      </c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8" t="s">
        <v>182</v>
      </c>
      <c r="B154" s="7">
        <v>0.38</v>
      </c>
      <c r="C154">
        <v>12</v>
      </c>
      <c r="D154">
        <v>0</v>
      </c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8" t="s">
        <v>193</v>
      </c>
      <c r="B155" s="7">
        <v>0.38</v>
      </c>
      <c r="C155">
        <v>4</v>
      </c>
      <c r="D155">
        <v>0</v>
      </c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8" t="s">
        <v>188</v>
      </c>
      <c r="B156" s="7">
        <v>0.379</v>
      </c>
      <c r="C156">
        <v>12</v>
      </c>
      <c r="D156">
        <v>0</v>
      </c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8" t="s">
        <v>166</v>
      </c>
      <c r="B157" s="7">
        <v>0.375</v>
      </c>
      <c r="C157">
        <v>12</v>
      </c>
      <c r="D157">
        <v>0</v>
      </c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8" t="s">
        <v>185</v>
      </c>
      <c r="B158" s="7">
        <v>0.375</v>
      </c>
      <c r="C158">
        <v>4</v>
      </c>
      <c r="D158">
        <v>0</v>
      </c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8" t="s">
        <v>191</v>
      </c>
      <c r="B159" s="7">
        <v>0.375</v>
      </c>
      <c r="C159">
        <v>4</v>
      </c>
      <c r="D159">
        <v>0</v>
      </c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8" t="s">
        <v>168</v>
      </c>
      <c r="B160" s="7">
        <v>0.36799999999999999</v>
      </c>
      <c r="C160">
        <v>12</v>
      </c>
      <c r="D160">
        <v>0</v>
      </c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8" t="s">
        <v>176</v>
      </c>
      <c r="B161" s="7">
        <v>0.36599999999999999</v>
      </c>
      <c r="C161">
        <v>12</v>
      </c>
      <c r="D161">
        <v>0</v>
      </c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8" t="s">
        <v>195</v>
      </c>
      <c r="B162" s="7">
        <v>0.36299999999999999</v>
      </c>
      <c r="C162">
        <v>4</v>
      </c>
      <c r="D162">
        <v>0</v>
      </c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8" t="s">
        <v>184</v>
      </c>
      <c r="B163" s="7">
        <v>0.35899999999999999</v>
      </c>
      <c r="C163">
        <v>12</v>
      </c>
      <c r="D163">
        <v>0</v>
      </c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8" t="s">
        <v>190</v>
      </c>
      <c r="B164" s="7">
        <v>0.35799999999999998</v>
      </c>
      <c r="C164">
        <v>12</v>
      </c>
      <c r="D164">
        <v>0</v>
      </c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8" t="s">
        <v>197</v>
      </c>
      <c r="B165" s="7">
        <v>0.35099999999999998</v>
      </c>
      <c r="C165">
        <v>4</v>
      </c>
      <c r="D165">
        <v>0</v>
      </c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8" t="s">
        <v>178</v>
      </c>
      <c r="B166" s="7">
        <v>0.34599999999999997</v>
      </c>
      <c r="C166">
        <v>12</v>
      </c>
      <c r="D166">
        <v>0</v>
      </c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8" t="s">
        <v>194</v>
      </c>
      <c r="B167" s="7">
        <v>0.34399999999999997</v>
      </c>
      <c r="C167">
        <v>12</v>
      </c>
      <c r="D167">
        <v>0</v>
      </c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8" t="s">
        <v>186</v>
      </c>
      <c r="B168" s="7">
        <v>0.34</v>
      </c>
      <c r="C168">
        <v>12</v>
      </c>
      <c r="D168">
        <v>0</v>
      </c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8" t="s">
        <v>192</v>
      </c>
      <c r="B169" s="7">
        <v>0.33900000000000002</v>
      </c>
      <c r="C169">
        <v>12</v>
      </c>
      <c r="D169">
        <v>0</v>
      </c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8" t="s">
        <v>196</v>
      </c>
      <c r="B170" s="7">
        <v>0.32500000000000001</v>
      </c>
      <c r="C170">
        <v>12</v>
      </c>
      <c r="D170">
        <v>0</v>
      </c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8" t="s">
        <v>198</v>
      </c>
      <c r="B171" s="7">
        <v>0.312</v>
      </c>
      <c r="C171">
        <v>12</v>
      </c>
      <c r="D171">
        <v>0</v>
      </c>
      <c r="E171" s="6"/>
      <c r="F171" s="6"/>
      <c r="G171" s="6"/>
      <c r="H171" s="6"/>
      <c r="I171" s="6"/>
      <c r="J171" s="6"/>
      <c r="K171" s="6"/>
      <c r="L171" s="6"/>
    </row>
  </sheetData>
  <sortState ref="A3:E171">
    <sortCondition descending="1" ref="E3"/>
  </sortState>
  <mergeCells count="1">
    <mergeCell ref="A1:C1"/>
  </mergeCells>
  <hyperlinks>
    <hyperlink ref="A2" r:id="rId1" location="Top" display="http://www.natesholdem.com/pre-flop-odds.php - Top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"/>
  <sheetViews>
    <sheetView tabSelected="1" workbookViewId="0">
      <selection activeCell="C4" sqref="C4"/>
    </sheetView>
  </sheetViews>
  <sheetFormatPr defaultRowHeight="13.2" x14ac:dyDescent="0.25"/>
  <cols>
    <col min="1" max="1" width="21.5546875" customWidth="1"/>
    <col min="2" max="2" width="21.5546875" style="4" customWidth="1"/>
    <col min="3" max="5" width="27.6640625" customWidth="1"/>
    <col min="6" max="6" width="9" customWidth="1"/>
    <col min="7" max="10" width="14.21875" customWidth="1"/>
    <col min="11" max="11" width="9" customWidth="1"/>
    <col min="12" max="12" width="12" customWidth="1"/>
  </cols>
  <sheetData>
    <row r="1" spans="1:14" x14ac:dyDescent="0.25">
      <c r="C1" s="13" t="s">
        <v>237</v>
      </c>
      <c r="D1" s="4" t="s">
        <v>238</v>
      </c>
      <c r="E1" t="s">
        <v>246</v>
      </c>
    </row>
    <row r="2" spans="1:14" x14ac:dyDescent="0.25">
      <c r="C2" s="13" t="s">
        <v>247</v>
      </c>
      <c r="D2" s="4" t="s">
        <v>248</v>
      </c>
      <c r="E2" t="s">
        <v>249</v>
      </c>
    </row>
    <row r="3" spans="1:14" x14ac:dyDescent="0.25">
      <c r="A3" s="9" t="s">
        <v>65</v>
      </c>
      <c r="B3" s="8" t="s">
        <v>66</v>
      </c>
      <c r="C3" s="8" t="s">
        <v>236</v>
      </c>
      <c r="D3" s="4" t="s">
        <v>245</v>
      </c>
      <c r="E3" s="6" t="s">
        <v>245</v>
      </c>
      <c r="F3" s="6"/>
      <c r="G3" s="6"/>
      <c r="H3" s="6"/>
      <c r="I3" s="6"/>
      <c r="J3" s="6"/>
      <c r="K3" s="6"/>
      <c r="L3" s="6"/>
    </row>
    <row r="4" spans="1:14" x14ac:dyDescent="0.25">
      <c r="A4" s="10">
        <v>88</v>
      </c>
      <c r="B4" s="16">
        <v>0.69099999999999995</v>
      </c>
      <c r="C4" s="12">
        <v>6</v>
      </c>
      <c r="D4" s="12">
        <v>3</v>
      </c>
      <c r="E4" s="14">
        <v>3</v>
      </c>
      <c r="F4" s="6"/>
      <c r="G4" s="6"/>
      <c r="H4" s="6"/>
      <c r="I4" s="6"/>
      <c r="J4" s="6"/>
      <c r="K4" s="6"/>
      <c r="L4" s="6"/>
    </row>
    <row r="5" spans="1:14" x14ac:dyDescent="0.25">
      <c r="A5" s="10" t="s">
        <v>73</v>
      </c>
      <c r="B5" s="16">
        <v>0.60899999999999999</v>
      </c>
      <c r="C5" s="12">
        <v>12</v>
      </c>
      <c r="D5" s="12">
        <v>3</v>
      </c>
      <c r="E5" s="14">
        <v>3</v>
      </c>
      <c r="F5" s="6"/>
      <c r="G5" s="6"/>
      <c r="H5" s="6"/>
      <c r="I5" s="6"/>
      <c r="J5" s="6"/>
      <c r="K5" s="6"/>
      <c r="L5" s="6"/>
    </row>
    <row r="6" spans="1:14" x14ac:dyDescent="0.25">
      <c r="A6" s="10" t="s">
        <v>2</v>
      </c>
      <c r="B6" s="16">
        <v>0.63</v>
      </c>
      <c r="C6" s="12">
        <v>4</v>
      </c>
      <c r="D6" s="12">
        <v>2</v>
      </c>
      <c r="E6" s="14">
        <v>2</v>
      </c>
      <c r="F6" s="6"/>
      <c r="G6" s="6"/>
      <c r="H6" s="6"/>
      <c r="I6" s="6"/>
      <c r="J6" s="6"/>
      <c r="K6" s="6"/>
      <c r="L6" s="6"/>
    </row>
    <row r="7" spans="1:14" x14ac:dyDescent="0.25">
      <c r="A7" s="10" t="s">
        <v>3</v>
      </c>
      <c r="B7" s="16">
        <v>0.85299999999999998</v>
      </c>
      <c r="C7" s="12">
        <v>6</v>
      </c>
      <c r="D7" s="12">
        <v>1</v>
      </c>
      <c r="E7" s="14">
        <v>1</v>
      </c>
      <c r="F7" s="6"/>
      <c r="G7" s="6"/>
      <c r="H7" s="6"/>
      <c r="I7" s="6"/>
      <c r="J7" s="6"/>
      <c r="K7" s="6"/>
      <c r="L7" s="6"/>
    </row>
    <row r="8" spans="1:14" x14ac:dyDescent="0.25">
      <c r="A8" s="10">
        <v>99</v>
      </c>
      <c r="B8" s="16">
        <v>0.72099999999999997</v>
      </c>
      <c r="C8" s="12">
        <v>6</v>
      </c>
      <c r="D8" s="12">
        <v>1</v>
      </c>
      <c r="E8" s="14">
        <v>1</v>
      </c>
      <c r="F8" s="6"/>
      <c r="G8" s="6"/>
      <c r="H8" s="6"/>
      <c r="I8" s="6"/>
      <c r="J8" s="6"/>
      <c r="K8" s="6"/>
      <c r="L8" s="6"/>
      <c r="N8" s="6"/>
    </row>
    <row r="9" spans="1:14" x14ac:dyDescent="0.25">
      <c r="A9" s="10" t="s">
        <v>74</v>
      </c>
      <c r="B9" s="16">
        <v>0.60099999999999998</v>
      </c>
      <c r="C9" s="12">
        <v>12</v>
      </c>
      <c r="D9" s="12">
        <v>6</v>
      </c>
      <c r="E9" s="6">
        <v>0</v>
      </c>
      <c r="F9" s="6"/>
      <c r="G9" s="6"/>
      <c r="H9" s="6"/>
      <c r="I9" s="6"/>
      <c r="J9" s="6"/>
      <c r="K9" s="6"/>
      <c r="L9" s="6"/>
    </row>
    <row r="10" spans="1:14" x14ac:dyDescent="0.25">
      <c r="A10" s="10" t="s">
        <v>26</v>
      </c>
      <c r="B10" s="16">
        <v>0.61099999999999999</v>
      </c>
      <c r="C10" s="12">
        <v>4</v>
      </c>
      <c r="D10" s="12">
        <v>3</v>
      </c>
      <c r="E10" s="6">
        <v>0</v>
      </c>
      <c r="F10" s="6"/>
      <c r="G10" s="6"/>
      <c r="H10" s="6"/>
      <c r="I10" s="6"/>
      <c r="J10" s="6"/>
      <c r="K10" s="6"/>
      <c r="L10" s="6"/>
    </row>
    <row r="11" spans="1:14" x14ac:dyDescent="0.25">
      <c r="A11" s="10" t="s">
        <v>5</v>
      </c>
      <c r="B11" s="16">
        <v>0.59499999999999997</v>
      </c>
      <c r="C11" s="12">
        <v>4</v>
      </c>
      <c r="D11" s="12">
        <v>3</v>
      </c>
      <c r="E11" s="6">
        <v>0</v>
      </c>
      <c r="F11" s="6"/>
      <c r="G11" s="6"/>
      <c r="H11" s="6"/>
      <c r="I11" s="6"/>
      <c r="J11" s="6"/>
      <c r="K11" s="6"/>
      <c r="L11" s="6"/>
    </row>
    <row r="12" spans="1:14" x14ac:dyDescent="0.25">
      <c r="A12" s="10" t="s">
        <v>9</v>
      </c>
      <c r="B12" s="16">
        <v>0.58499999999999996</v>
      </c>
      <c r="C12" s="12">
        <v>4</v>
      </c>
      <c r="D12" s="12">
        <v>3</v>
      </c>
      <c r="E12" s="6">
        <v>0</v>
      </c>
      <c r="F12" s="6"/>
      <c r="G12" s="6"/>
      <c r="H12" s="6"/>
      <c r="I12" s="6"/>
      <c r="J12" s="6"/>
      <c r="K12" s="6"/>
      <c r="L12" s="6"/>
    </row>
    <row r="13" spans="1:14" x14ac:dyDescent="0.25">
      <c r="A13" s="10" t="s">
        <v>21</v>
      </c>
      <c r="B13" s="16">
        <v>0.67</v>
      </c>
      <c r="C13" s="12">
        <v>4</v>
      </c>
      <c r="D13" s="12">
        <v>2</v>
      </c>
      <c r="E13" s="6">
        <v>0</v>
      </c>
      <c r="F13" s="6"/>
      <c r="G13" s="6"/>
      <c r="H13" s="6"/>
      <c r="I13" s="6"/>
      <c r="J13" s="6"/>
      <c r="K13" s="6"/>
      <c r="L13" s="6"/>
    </row>
    <row r="14" spans="1:14" x14ac:dyDescent="0.25">
      <c r="A14" s="10" t="s">
        <v>18</v>
      </c>
      <c r="B14" s="16">
        <v>0.66100000000000003</v>
      </c>
      <c r="C14" s="12">
        <v>4</v>
      </c>
      <c r="D14" s="12">
        <v>2</v>
      </c>
      <c r="E14" s="6">
        <v>0</v>
      </c>
      <c r="F14" s="6"/>
      <c r="G14" s="6"/>
      <c r="H14" s="6"/>
      <c r="I14" s="6"/>
      <c r="J14" s="6"/>
      <c r="K14" s="6"/>
      <c r="L14" s="6"/>
    </row>
    <row r="15" spans="1:14" x14ac:dyDescent="0.25">
      <c r="A15" s="10" t="s">
        <v>12</v>
      </c>
      <c r="B15" s="16">
        <v>0.63400000000000001</v>
      </c>
      <c r="C15" s="12">
        <v>4</v>
      </c>
      <c r="D15" s="12">
        <v>2</v>
      </c>
      <c r="E15" s="6">
        <v>0</v>
      </c>
      <c r="F15" s="6"/>
      <c r="G15" s="6"/>
      <c r="H15" s="6"/>
      <c r="I15" s="6"/>
      <c r="J15" s="6"/>
      <c r="K15" s="6"/>
      <c r="L15" s="6"/>
    </row>
    <row r="16" spans="1:14" x14ac:dyDescent="0.25">
      <c r="A16" s="10" t="s">
        <v>11</v>
      </c>
      <c r="B16" s="16">
        <v>0.626</v>
      </c>
      <c r="C16" s="12">
        <v>4</v>
      </c>
      <c r="D16" s="12">
        <v>2</v>
      </c>
      <c r="E16" s="6">
        <v>0</v>
      </c>
      <c r="F16" s="6"/>
      <c r="G16" s="6"/>
      <c r="H16" s="6"/>
      <c r="I16" s="6"/>
      <c r="J16" s="6"/>
      <c r="K16" s="6"/>
      <c r="L16" s="6"/>
    </row>
    <row r="17" spans="1:12" x14ac:dyDescent="0.25">
      <c r="A17" s="10" t="s">
        <v>25</v>
      </c>
      <c r="B17" s="16">
        <v>0.621</v>
      </c>
      <c r="C17" s="12">
        <v>4</v>
      </c>
      <c r="D17" s="12">
        <v>2</v>
      </c>
      <c r="E17" s="6">
        <v>0</v>
      </c>
      <c r="F17" s="6"/>
      <c r="G17" s="6"/>
      <c r="H17" s="6"/>
      <c r="I17" s="6"/>
      <c r="J17" s="6"/>
      <c r="K17" s="6"/>
      <c r="L17" s="6"/>
    </row>
    <row r="18" spans="1:12" x14ac:dyDescent="0.25">
      <c r="A18" s="10" t="s">
        <v>10</v>
      </c>
      <c r="B18" s="16">
        <v>0.61899999999999999</v>
      </c>
      <c r="C18" s="12">
        <v>4</v>
      </c>
      <c r="D18" s="12">
        <v>2</v>
      </c>
      <c r="E18" s="6">
        <v>0</v>
      </c>
      <c r="F18" s="6"/>
      <c r="G18" s="6"/>
      <c r="H18" s="6"/>
      <c r="I18" s="6"/>
      <c r="J18" s="6"/>
      <c r="K18" s="6"/>
      <c r="L18" s="6"/>
    </row>
    <row r="19" spans="1:12" x14ac:dyDescent="0.25">
      <c r="A19" s="10" t="s">
        <v>7</v>
      </c>
      <c r="B19" s="16">
        <v>0.60299999999999998</v>
      </c>
      <c r="C19" s="12">
        <v>4</v>
      </c>
      <c r="D19" s="12">
        <v>2</v>
      </c>
      <c r="E19" s="6">
        <v>0</v>
      </c>
      <c r="F19" s="6"/>
      <c r="G19" s="6"/>
      <c r="H19" s="6"/>
      <c r="I19" s="6"/>
      <c r="J19" s="6"/>
      <c r="K19" s="6"/>
      <c r="L19" s="6"/>
    </row>
    <row r="20" spans="1:12" x14ac:dyDescent="0.25">
      <c r="A20" s="10" t="s">
        <v>15</v>
      </c>
      <c r="B20" s="16">
        <v>0.65400000000000003</v>
      </c>
      <c r="C20" s="12">
        <v>4</v>
      </c>
      <c r="D20" s="12">
        <v>1</v>
      </c>
      <c r="E20" s="6">
        <v>0</v>
      </c>
      <c r="F20" s="6"/>
      <c r="G20" s="6"/>
      <c r="H20" s="6"/>
      <c r="I20" s="6"/>
      <c r="J20" s="6"/>
      <c r="K20" s="6"/>
      <c r="L20" s="6"/>
    </row>
    <row r="21" spans="1:12" x14ac:dyDescent="0.25">
      <c r="A21" s="10" t="s">
        <v>13</v>
      </c>
      <c r="B21" s="16">
        <v>0.64700000000000002</v>
      </c>
      <c r="C21" s="12">
        <v>4</v>
      </c>
      <c r="D21" s="12">
        <v>1</v>
      </c>
      <c r="E21" s="6">
        <v>0</v>
      </c>
      <c r="F21" s="6"/>
      <c r="G21" s="6"/>
      <c r="H21" s="6"/>
      <c r="I21" s="6"/>
      <c r="J21" s="6"/>
      <c r="K21" s="6"/>
      <c r="L21" s="6"/>
    </row>
    <row r="22" spans="1:12" x14ac:dyDescent="0.25">
      <c r="A22" s="10" t="s">
        <v>24</v>
      </c>
      <c r="B22" s="16">
        <v>0.82399999999999995</v>
      </c>
      <c r="C22" s="12">
        <v>6</v>
      </c>
      <c r="D22">
        <v>0</v>
      </c>
      <c r="E22">
        <v>0</v>
      </c>
      <c r="F22" s="6"/>
      <c r="G22" s="6"/>
      <c r="H22" s="6"/>
      <c r="I22" s="6"/>
      <c r="J22" s="6"/>
      <c r="K22" s="6"/>
      <c r="L22" s="6"/>
    </row>
    <row r="23" spans="1:12" x14ac:dyDescent="0.25">
      <c r="A23" s="10" t="s">
        <v>23</v>
      </c>
      <c r="B23" s="16">
        <v>0.79900000000000004</v>
      </c>
      <c r="C23" s="12">
        <v>6</v>
      </c>
      <c r="D23">
        <v>0</v>
      </c>
      <c r="E23">
        <v>0</v>
      </c>
      <c r="F23" s="6"/>
      <c r="G23" s="6"/>
      <c r="H23" s="6"/>
      <c r="I23" s="6"/>
      <c r="J23" s="6"/>
      <c r="K23" s="6"/>
      <c r="L23" s="6"/>
    </row>
    <row r="24" spans="1:12" x14ac:dyDescent="0.25">
      <c r="A24" s="10" t="s">
        <v>20</v>
      </c>
      <c r="B24" s="16">
        <v>0.77500000000000002</v>
      </c>
      <c r="C24" s="12">
        <v>6</v>
      </c>
      <c r="D24">
        <v>0</v>
      </c>
      <c r="E24">
        <v>0</v>
      </c>
      <c r="F24" s="6"/>
      <c r="G24" s="6"/>
      <c r="H24" s="6"/>
      <c r="I24" s="6"/>
      <c r="J24" s="6"/>
      <c r="K24" s="6"/>
      <c r="L24" s="6"/>
    </row>
    <row r="25" spans="1:12" x14ac:dyDescent="0.25">
      <c r="A25" s="10" t="s">
        <v>17</v>
      </c>
      <c r="B25" s="16">
        <v>0.751</v>
      </c>
      <c r="C25" s="12">
        <v>6</v>
      </c>
      <c r="D25">
        <v>0</v>
      </c>
      <c r="E25">
        <v>0</v>
      </c>
      <c r="F25" s="6"/>
      <c r="G25" s="15"/>
      <c r="H25" s="15"/>
      <c r="I25" s="6"/>
      <c r="J25" s="6"/>
      <c r="K25" s="6"/>
      <c r="L25" s="6"/>
    </row>
    <row r="26" spans="1:12" x14ac:dyDescent="0.25">
      <c r="A26" s="10">
        <v>77</v>
      </c>
      <c r="B26" s="16">
        <v>0.66200000000000003</v>
      </c>
      <c r="C26" s="12">
        <v>6</v>
      </c>
      <c r="D26">
        <v>0</v>
      </c>
      <c r="E26">
        <v>0</v>
      </c>
      <c r="F26" s="6"/>
      <c r="G26" s="15"/>
      <c r="H26" s="15"/>
      <c r="I26" s="6"/>
      <c r="J26" s="6"/>
      <c r="K26" s="6"/>
      <c r="L26" s="6"/>
    </row>
    <row r="27" spans="1:12" x14ac:dyDescent="0.25">
      <c r="A27" s="10" t="s">
        <v>69</v>
      </c>
      <c r="B27" s="16">
        <v>0.65400000000000003</v>
      </c>
      <c r="C27" s="12">
        <v>12</v>
      </c>
      <c r="D27">
        <v>0</v>
      </c>
      <c r="E27">
        <v>0</v>
      </c>
      <c r="F27" s="6"/>
      <c r="G27" s="6"/>
      <c r="H27" s="15"/>
      <c r="I27" s="6"/>
      <c r="J27" s="6"/>
      <c r="K27" s="6"/>
      <c r="L27" s="6"/>
    </row>
    <row r="28" spans="1:12" x14ac:dyDescent="0.25">
      <c r="A28" s="10" t="s">
        <v>70</v>
      </c>
      <c r="B28" s="16">
        <v>0.64500000000000002</v>
      </c>
      <c r="C28" s="12">
        <v>12</v>
      </c>
      <c r="D28">
        <v>0</v>
      </c>
      <c r="E28">
        <v>0</v>
      </c>
      <c r="F28" s="6"/>
      <c r="G28" s="6"/>
      <c r="H28" s="6"/>
      <c r="I28" s="6"/>
      <c r="J28" s="6"/>
      <c r="K28" s="6"/>
      <c r="L28" s="6"/>
    </row>
    <row r="29" spans="1:12" x14ac:dyDescent="0.25">
      <c r="A29" s="10" t="s">
        <v>71</v>
      </c>
      <c r="B29" s="16">
        <v>0.63600000000000001</v>
      </c>
      <c r="C29" s="12">
        <v>12</v>
      </c>
      <c r="D29">
        <v>0</v>
      </c>
      <c r="E29">
        <v>0</v>
      </c>
      <c r="F29" s="6"/>
      <c r="G29" s="6"/>
      <c r="H29" s="6"/>
      <c r="I29" s="6"/>
      <c r="J29" s="6"/>
      <c r="K29" s="6"/>
      <c r="L29" s="6"/>
    </row>
    <row r="30" spans="1:12" x14ac:dyDescent="0.25">
      <c r="A30" s="10">
        <v>66</v>
      </c>
      <c r="B30" s="16">
        <v>0.63300000000000001</v>
      </c>
      <c r="C30" s="12">
        <v>6</v>
      </c>
      <c r="D30">
        <v>0</v>
      </c>
      <c r="E30">
        <v>0</v>
      </c>
      <c r="F30" s="6"/>
      <c r="G30" s="6"/>
      <c r="H30" s="6"/>
      <c r="I30" s="6"/>
      <c r="J30" s="6"/>
      <c r="K30" s="6"/>
      <c r="L30" s="6"/>
    </row>
    <row r="31" spans="1:12" x14ac:dyDescent="0.25">
      <c r="A31" s="10" t="s">
        <v>72</v>
      </c>
      <c r="B31" s="16">
        <v>0.629</v>
      </c>
      <c r="C31" s="12">
        <v>12</v>
      </c>
      <c r="D31">
        <v>0</v>
      </c>
      <c r="E31">
        <v>0</v>
      </c>
      <c r="F31" s="6"/>
      <c r="G31" s="6"/>
      <c r="H31" s="6"/>
      <c r="I31" s="6"/>
      <c r="J31" s="6"/>
      <c r="K31" s="6"/>
      <c r="L31" s="6"/>
    </row>
    <row r="32" spans="1:12" x14ac:dyDescent="0.25">
      <c r="A32" s="10" t="s">
        <v>81</v>
      </c>
      <c r="B32" s="16">
        <v>0.61399999999999999</v>
      </c>
      <c r="C32" s="12">
        <v>12</v>
      </c>
      <c r="D32">
        <v>0</v>
      </c>
      <c r="E32">
        <v>0</v>
      </c>
      <c r="F32" s="6"/>
      <c r="G32" s="6"/>
      <c r="H32" s="6"/>
      <c r="I32" s="6"/>
      <c r="J32" s="6"/>
      <c r="K32" s="6"/>
      <c r="L32" s="6"/>
    </row>
    <row r="33" spans="1:12" x14ac:dyDescent="0.25">
      <c r="A33" s="10" t="s">
        <v>82</v>
      </c>
      <c r="B33" s="16">
        <v>0.60599999999999998</v>
      </c>
      <c r="C33" s="12">
        <v>12</v>
      </c>
      <c r="D33">
        <v>0</v>
      </c>
      <c r="E33">
        <v>0</v>
      </c>
      <c r="F33" s="6"/>
      <c r="G33" s="6"/>
      <c r="H33" s="6"/>
      <c r="I33" s="6"/>
      <c r="J33" s="6"/>
      <c r="K33" s="6"/>
      <c r="L33" s="6"/>
    </row>
    <row r="34" spans="1:12" x14ac:dyDescent="0.25">
      <c r="A34" s="10">
        <v>55</v>
      </c>
      <c r="B34" s="16">
        <v>0.60299999999999998</v>
      </c>
      <c r="C34" s="12">
        <v>6</v>
      </c>
      <c r="D34">
        <v>0</v>
      </c>
      <c r="E34">
        <v>0</v>
      </c>
      <c r="F34" s="6"/>
      <c r="G34" s="6"/>
      <c r="H34" s="6"/>
      <c r="I34" s="6"/>
      <c r="J34" s="6"/>
      <c r="K34" s="6"/>
      <c r="L34" s="6"/>
    </row>
    <row r="35" spans="1:12" x14ac:dyDescent="0.25">
      <c r="A35" s="10" t="s">
        <v>27</v>
      </c>
      <c r="B35" s="16">
        <v>0.6</v>
      </c>
      <c r="C35" s="12">
        <v>4</v>
      </c>
      <c r="D35">
        <v>0</v>
      </c>
      <c r="E35">
        <v>0</v>
      </c>
      <c r="F35" s="6"/>
      <c r="G35" s="6"/>
      <c r="H35" s="6"/>
      <c r="I35" s="6"/>
      <c r="J35" s="6"/>
      <c r="K35" s="6"/>
      <c r="L35" s="6"/>
    </row>
    <row r="36" spans="1:12" x14ac:dyDescent="0.25">
      <c r="A36" s="10" t="s">
        <v>36</v>
      </c>
      <c r="B36" s="16">
        <v>0.6</v>
      </c>
      <c r="C36" s="12">
        <v>4</v>
      </c>
      <c r="D36">
        <v>0</v>
      </c>
      <c r="E36">
        <v>0</v>
      </c>
      <c r="F36" s="6"/>
      <c r="G36" s="6"/>
      <c r="H36" s="6"/>
      <c r="I36" s="6"/>
      <c r="J36" s="6"/>
      <c r="K36" s="6"/>
      <c r="L36" s="6"/>
    </row>
    <row r="37" spans="1:12" x14ac:dyDescent="0.25">
      <c r="A37" s="10" t="s">
        <v>28</v>
      </c>
      <c r="B37" s="16">
        <v>0.59899999999999998</v>
      </c>
      <c r="C37" s="12">
        <v>4</v>
      </c>
      <c r="D37">
        <v>0</v>
      </c>
      <c r="E37">
        <v>0</v>
      </c>
      <c r="F37" s="6"/>
      <c r="G37" s="6"/>
      <c r="H37" s="6"/>
      <c r="I37" s="6"/>
      <c r="J37" s="6"/>
      <c r="K37" s="6"/>
      <c r="L37" s="6"/>
    </row>
    <row r="38" spans="1:12" x14ac:dyDescent="0.25">
      <c r="A38" s="10" t="s">
        <v>83</v>
      </c>
      <c r="B38" s="16">
        <v>0.59899999999999998</v>
      </c>
      <c r="C38" s="12">
        <v>12</v>
      </c>
      <c r="D38">
        <v>0</v>
      </c>
      <c r="E38">
        <v>0</v>
      </c>
      <c r="F38" s="6"/>
      <c r="G38" s="6"/>
      <c r="H38" s="6"/>
      <c r="I38" s="6"/>
      <c r="J38" s="6"/>
      <c r="K38" s="6"/>
      <c r="L38" s="6"/>
    </row>
    <row r="39" spans="1:12" x14ac:dyDescent="0.25">
      <c r="A39" s="10" t="s">
        <v>75</v>
      </c>
      <c r="B39" s="16">
        <v>0.59099999999999997</v>
      </c>
      <c r="C39" s="12">
        <v>12</v>
      </c>
      <c r="D39">
        <v>0</v>
      </c>
      <c r="E39">
        <v>0</v>
      </c>
      <c r="F39" s="6"/>
      <c r="G39" s="6"/>
      <c r="H39" s="6"/>
      <c r="I39" s="6"/>
      <c r="J39" s="6"/>
      <c r="K39" s="6"/>
      <c r="L39" s="6"/>
    </row>
    <row r="40" spans="1:12" x14ac:dyDescent="0.25">
      <c r="A40" s="10" t="s">
        <v>30</v>
      </c>
      <c r="B40" s="16">
        <v>0.58899999999999997</v>
      </c>
      <c r="C40" s="12">
        <v>4</v>
      </c>
      <c r="D40">
        <v>0</v>
      </c>
      <c r="E40">
        <v>0</v>
      </c>
      <c r="F40" s="6"/>
      <c r="G40" s="6"/>
      <c r="H40" s="6"/>
      <c r="I40" s="6"/>
      <c r="J40" s="6"/>
      <c r="K40" s="6"/>
      <c r="L40" s="6"/>
    </row>
    <row r="41" spans="1:12" x14ac:dyDescent="0.25">
      <c r="A41" s="10" t="s">
        <v>98</v>
      </c>
      <c r="B41" s="16">
        <v>0.58199999999999996</v>
      </c>
      <c r="C41" s="12">
        <v>12</v>
      </c>
      <c r="D41">
        <v>0</v>
      </c>
      <c r="E41">
        <v>0</v>
      </c>
      <c r="F41" s="6"/>
      <c r="G41" s="6"/>
      <c r="H41" s="6"/>
      <c r="I41" s="6"/>
      <c r="J41" s="6"/>
      <c r="K41" s="6"/>
      <c r="L41" s="6"/>
    </row>
    <row r="42" spans="1:12" x14ac:dyDescent="0.25">
      <c r="A42" s="10" t="s">
        <v>31</v>
      </c>
      <c r="B42" s="16">
        <v>0.57999999999999996</v>
      </c>
      <c r="C42" s="12">
        <v>4</v>
      </c>
      <c r="D42">
        <v>0</v>
      </c>
      <c r="E42">
        <v>0</v>
      </c>
      <c r="F42" s="6"/>
      <c r="G42" s="6"/>
      <c r="H42" s="6"/>
      <c r="I42" s="6"/>
      <c r="J42" s="6"/>
      <c r="K42" s="6"/>
      <c r="L42" s="6"/>
    </row>
    <row r="43" spans="1:12" x14ac:dyDescent="0.25">
      <c r="A43" s="10" t="s">
        <v>84</v>
      </c>
      <c r="B43" s="16">
        <v>0.57999999999999996</v>
      </c>
      <c r="C43" s="12">
        <v>12</v>
      </c>
      <c r="D43">
        <v>0</v>
      </c>
      <c r="E43">
        <v>0</v>
      </c>
      <c r="F43" s="6"/>
      <c r="G43" s="6"/>
      <c r="H43" s="6"/>
      <c r="I43" s="6"/>
      <c r="J43" s="6"/>
      <c r="K43" s="6"/>
      <c r="L43" s="6"/>
    </row>
    <row r="44" spans="1:12" x14ac:dyDescent="0.25">
      <c r="A44" s="10" t="s">
        <v>33</v>
      </c>
      <c r="B44" s="16">
        <v>0.57899999999999996</v>
      </c>
      <c r="C44" s="12">
        <v>4</v>
      </c>
      <c r="D44">
        <v>0</v>
      </c>
      <c r="E44">
        <v>0</v>
      </c>
      <c r="F44" s="6"/>
      <c r="G44" s="6"/>
      <c r="H44" s="6"/>
      <c r="I44" s="6"/>
      <c r="J44" s="6"/>
      <c r="K44" s="6"/>
      <c r="L44" s="6"/>
    </row>
    <row r="45" spans="1:12" x14ac:dyDescent="0.25">
      <c r="A45" s="10" t="s">
        <v>76</v>
      </c>
      <c r="B45" s="16">
        <v>0.57799999999999996</v>
      </c>
      <c r="C45" s="12">
        <v>12</v>
      </c>
      <c r="D45">
        <v>0</v>
      </c>
      <c r="E45">
        <v>0</v>
      </c>
      <c r="F45" s="6"/>
      <c r="G45" s="6"/>
      <c r="H45" s="6"/>
      <c r="I45" s="6"/>
      <c r="J45" s="6"/>
      <c r="K45" s="6"/>
      <c r="L45" s="6"/>
    </row>
    <row r="46" spans="1:12" x14ac:dyDescent="0.25">
      <c r="A46" s="8" t="s">
        <v>86</v>
      </c>
      <c r="B46" s="17">
        <v>0.57799999999999996</v>
      </c>
      <c r="C46">
        <v>4</v>
      </c>
      <c r="D46">
        <v>0</v>
      </c>
      <c r="E46">
        <v>0</v>
      </c>
      <c r="F46" s="6"/>
      <c r="G46" s="6"/>
      <c r="H46" s="6"/>
      <c r="I46" s="6"/>
      <c r="J46" s="6"/>
      <c r="K46" s="6"/>
      <c r="L46" s="6"/>
    </row>
    <row r="47" spans="1:12" x14ac:dyDescent="0.25">
      <c r="A47" s="8" t="s">
        <v>77</v>
      </c>
      <c r="B47" s="17">
        <v>0.57699999999999996</v>
      </c>
      <c r="C47">
        <v>12</v>
      </c>
      <c r="D47">
        <v>0</v>
      </c>
      <c r="E47">
        <v>0</v>
      </c>
      <c r="F47" s="6"/>
      <c r="G47" s="6"/>
      <c r="H47" s="6"/>
      <c r="I47" s="6"/>
      <c r="J47" s="6"/>
      <c r="K47" s="6"/>
      <c r="L47" s="6"/>
    </row>
    <row r="48" spans="1:12" x14ac:dyDescent="0.25">
      <c r="A48" s="8" t="s">
        <v>4</v>
      </c>
      <c r="B48" s="17">
        <v>0.57499999999999996</v>
      </c>
      <c r="C48">
        <v>4</v>
      </c>
      <c r="D48">
        <v>0</v>
      </c>
      <c r="E48">
        <v>0</v>
      </c>
      <c r="F48" s="6"/>
      <c r="G48" s="6"/>
      <c r="H48" s="6"/>
      <c r="I48" s="6"/>
      <c r="J48" s="6"/>
      <c r="K48" s="6"/>
      <c r="L48" s="6"/>
    </row>
    <row r="49" spans="1:12" x14ac:dyDescent="0.25">
      <c r="A49" s="8" t="s">
        <v>99</v>
      </c>
      <c r="B49" s="17">
        <v>0.57399999999999995</v>
      </c>
      <c r="C49">
        <v>12</v>
      </c>
      <c r="D49">
        <v>0</v>
      </c>
      <c r="E49">
        <v>0</v>
      </c>
      <c r="F49" s="6"/>
      <c r="G49" s="6"/>
      <c r="H49" s="6"/>
      <c r="I49" s="6"/>
      <c r="J49" s="6"/>
      <c r="K49" s="6"/>
      <c r="L49" s="6"/>
    </row>
    <row r="50" spans="1:12" x14ac:dyDescent="0.25">
      <c r="A50" s="8" t="s">
        <v>32</v>
      </c>
      <c r="B50" s="17">
        <v>0.56999999999999995</v>
      </c>
      <c r="C50">
        <v>4</v>
      </c>
      <c r="D50">
        <v>0</v>
      </c>
      <c r="E50">
        <v>0</v>
      </c>
      <c r="F50" s="6"/>
      <c r="G50" s="6"/>
      <c r="H50" s="6"/>
      <c r="I50" s="6"/>
      <c r="J50" s="6"/>
      <c r="K50" s="6"/>
      <c r="L50" s="6"/>
    </row>
    <row r="51" spans="1:12" x14ac:dyDescent="0.25">
      <c r="A51" s="8">
        <v>44</v>
      </c>
      <c r="B51" s="17">
        <v>0.56999999999999995</v>
      </c>
      <c r="C51">
        <v>6</v>
      </c>
      <c r="D51">
        <v>0</v>
      </c>
      <c r="E51">
        <v>0</v>
      </c>
      <c r="F51" s="6"/>
      <c r="G51" s="6"/>
      <c r="H51" s="6"/>
      <c r="I51" s="6"/>
      <c r="J51" s="6"/>
      <c r="K51" s="6"/>
      <c r="L51" s="6"/>
    </row>
    <row r="52" spans="1:12" x14ac:dyDescent="0.25">
      <c r="A52" s="8" t="s">
        <v>88</v>
      </c>
      <c r="B52" s="17">
        <v>0.56799999999999995</v>
      </c>
      <c r="C52">
        <v>4</v>
      </c>
      <c r="D52">
        <v>0</v>
      </c>
      <c r="E52">
        <v>0</v>
      </c>
      <c r="F52" s="6"/>
      <c r="G52" s="6"/>
      <c r="H52" s="6"/>
      <c r="I52" s="6"/>
      <c r="J52" s="6"/>
      <c r="K52" s="6"/>
      <c r="L52" s="6"/>
    </row>
    <row r="53" spans="1:12" x14ac:dyDescent="0.25">
      <c r="A53" s="8" t="s">
        <v>78</v>
      </c>
      <c r="B53" s="17">
        <v>0.56399999999999995</v>
      </c>
      <c r="C53">
        <v>12</v>
      </c>
      <c r="D53">
        <v>0</v>
      </c>
      <c r="E53">
        <v>0</v>
      </c>
      <c r="F53" s="6"/>
      <c r="G53" s="6"/>
      <c r="H53" s="6"/>
      <c r="I53" s="6"/>
      <c r="J53" s="6"/>
      <c r="K53" s="6"/>
      <c r="L53" s="6"/>
    </row>
    <row r="54" spans="1:12" x14ac:dyDescent="0.25">
      <c r="A54" s="8" t="s">
        <v>85</v>
      </c>
      <c r="B54" s="17">
        <v>0.56299999999999994</v>
      </c>
      <c r="C54">
        <v>12</v>
      </c>
      <c r="D54">
        <v>0</v>
      </c>
      <c r="E54">
        <v>0</v>
      </c>
      <c r="F54" s="6"/>
      <c r="G54" s="6"/>
      <c r="H54" s="6"/>
      <c r="I54" s="6"/>
      <c r="J54" s="6"/>
      <c r="K54" s="6"/>
      <c r="L54" s="6"/>
    </row>
    <row r="55" spans="1:12" x14ac:dyDescent="0.25">
      <c r="A55" s="8" t="s">
        <v>101</v>
      </c>
      <c r="B55" s="17">
        <v>0.56200000000000006</v>
      </c>
      <c r="C55">
        <v>4</v>
      </c>
      <c r="D55">
        <v>0</v>
      </c>
      <c r="E55">
        <v>0</v>
      </c>
      <c r="F55" s="6"/>
      <c r="G55" s="6"/>
      <c r="H55" s="6"/>
      <c r="I55" s="6"/>
      <c r="J55" s="6"/>
      <c r="K55" s="6"/>
      <c r="L55" s="6"/>
    </row>
    <row r="56" spans="1:12" x14ac:dyDescent="0.25">
      <c r="A56" s="8" t="s">
        <v>90</v>
      </c>
      <c r="B56" s="17">
        <v>0.55800000000000005</v>
      </c>
      <c r="C56">
        <v>4</v>
      </c>
      <c r="D56">
        <v>0</v>
      </c>
      <c r="E56">
        <v>0</v>
      </c>
      <c r="F56" s="6"/>
      <c r="G56" s="6"/>
      <c r="H56" s="6"/>
      <c r="I56" s="6"/>
      <c r="J56" s="6"/>
      <c r="K56" s="6"/>
      <c r="L56" s="6"/>
    </row>
    <row r="57" spans="1:12" x14ac:dyDescent="0.25">
      <c r="A57" s="8" t="s">
        <v>29</v>
      </c>
      <c r="B57" s="17">
        <v>0.55800000000000005</v>
      </c>
      <c r="C57">
        <v>4</v>
      </c>
      <c r="D57">
        <v>0</v>
      </c>
      <c r="E57">
        <v>0</v>
      </c>
      <c r="F57" s="6"/>
      <c r="G57" s="6"/>
      <c r="H57" s="6"/>
      <c r="I57" s="6"/>
      <c r="J57" s="6"/>
      <c r="K57" s="6"/>
      <c r="L57" s="6"/>
    </row>
    <row r="58" spans="1:12" x14ac:dyDescent="0.25">
      <c r="A58" s="8" t="s">
        <v>79</v>
      </c>
      <c r="B58" s="17">
        <v>0.55600000000000005</v>
      </c>
      <c r="C58">
        <v>12</v>
      </c>
      <c r="D58">
        <v>0</v>
      </c>
      <c r="E58">
        <v>0</v>
      </c>
      <c r="F58" s="6"/>
      <c r="G58" s="6"/>
      <c r="H58" s="6"/>
      <c r="I58" s="6"/>
      <c r="J58" s="6"/>
      <c r="K58" s="6"/>
      <c r="L58" s="6"/>
    </row>
    <row r="59" spans="1:12" x14ac:dyDescent="0.25">
      <c r="A59" s="8" t="s">
        <v>100</v>
      </c>
      <c r="B59" s="17">
        <v>0.55500000000000005</v>
      </c>
      <c r="C59">
        <v>12</v>
      </c>
      <c r="D59">
        <v>0</v>
      </c>
      <c r="E59">
        <v>0</v>
      </c>
      <c r="F59" s="6"/>
      <c r="G59" s="6"/>
      <c r="H59" s="6"/>
      <c r="I59" s="6"/>
      <c r="J59" s="6"/>
      <c r="K59" s="6"/>
      <c r="L59" s="6"/>
    </row>
    <row r="60" spans="1:12" x14ac:dyDescent="0.25">
      <c r="A60" s="8" t="s">
        <v>87</v>
      </c>
      <c r="B60" s="17">
        <v>0.55400000000000005</v>
      </c>
      <c r="C60">
        <v>12</v>
      </c>
      <c r="D60">
        <v>0</v>
      </c>
      <c r="E60">
        <v>0</v>
      </c>
      <c r="F60" s="6"/>
      <c r="G60" s="6"/>
      <c r="H60" s="6"/>
      <c r="I60" s="6"/>
      <c r="J60" s="6"/>
      <c r="K60" s="6"/>
      <c r="L60" s="6"/>
    </row>
    <row r="61" spans="1:12" x14ac:dyDescent="0.25">
      <c r="A61" s="8" t="s">
        <v>115</v>
      </c>
      <c r="B61" s="17">
        <v>0.55400000000000005</v>
      </c>
      <c r="C61">
        <v>12</v>
      </c>
      <c r="D61">
        <v>0</v>
      </c>
      <c r="E61">
        <v>0</v>
      </c>
      <c r="F61" s="6"/>
      <c r="G61" s="6"/>
      <c r="H61" s="6"/>
      <c r="I61" s="6"/>
      <c r="J61" s="6"/>
      <c r="K61" s="6"/>
      <c r="L61" s="6"/>
    </row>
    <row r="62" spans="1:12" x14ac:dyDescent="0.25">
      <c r="A62" s="8" t="s">
        <v>92</v>
      </c>
      <c r="B62" s="17">
        <v>0.54700000000000004</v>
      </c>
      <c r="C62">
        <v>4</v>
      </c>
      <c r="D62">
        <v>0</v>
      </c>
      <c r="E62">
        <v>0</v>
      </c>
      <c r="F62" s="6"/>
      <c r="G62" s="6"/>
      <c r="H62" s="6"/>
      <c r="I62" s="6"/>
      <c r="J62" s="6"/>
      <c r="K62" s="6"/>
      <c r="L62" s="6"/>
    </row>
    <row r="63" spans="1:12" x14ac:dyDescent="0.25">
      <c r="A63" s="8" t="s">
        <v>80</v>
      </c>
      <c r="B63" s="17">
        <v>0.54600000000000004</v>
      </c>
      <c r="C63">
        <v>12</v>
      </c>
      <c r="D63">
        <v>0</v>
      </c>
      <c r="E63">
        <v>0</v>
      </c>
      <c r="F63" s="6"/>
      <c r="G63" s="6"/>
      <c r="H63" s="6"/>
      <c r="I63" s="6"/>
      <c r="J63" s="6"/>
      <c r="K63" s="6"/>
      <c r="L63" s="6"/>
    </row>
    <row r="64" spans="1:12" x14ac:dyDescent="0.25">
      <c r="A64" s="8" t="s">
        <v>103</v>
      </c>
      <c r="B64" s="17">
        <v>0.54500000000000004</v>
      </c>
      <c r="C64">
        <v>4</v>
      </c>
      <c r="D64">
        <v>0</v>
      </c>
      <c r="E64">
        <v>0</v>
      </c>
      <c r="F64" s="6"/>
      <c r="G64" s="6"/>
      <c r="H64" s="6"/>
      <c r="I64" s="6"/>
      <c r="J64" s="6"/>
      <c r="K64" s="6"/>
      <c r="L64" s="6"/>
    </row>
    <row r="65" spans="1:12" x14ac:dyDescent="0.25">
      <c r="A65" s="8" t="s">
        <v>89</v>
      </c>
      <c r="B65" s="17">
        <v>0.54300000000000004</v>
      </c>
      <c r="C65">
        <v>12</v>
      </c>
      <c r="D65">
        <v>0</v>
      </c>
      <c r="E65">
        <v>0</v>
      </c>
      <c r="F65" s="6"/>
      <c r="G65" s="6"/>
      <c r="H65" s="6"/>
      <c r="I65" s="6"/>
      <c r="J65" s="6"/>
      <c r="K65" s="6"/>
      <c r="L65" s="6"/>
    </row>
    <row r="66" spans="1:12" x14ac:dyDescent="0.25">
      <c r="A66" s="8" t="s">
        <v>37</v>
      </c>
      <c r="B66" s="17">
        <v>0.54300000000000004</v>
      </c>
      <c r="C66">
        <v>4</v>
      </c>
      <c r="D66">
        <v>0</v>
      </c>
      <c r="E66">
        <v>0</v>
      </c>
      <c r="F66" s="6"/>
      <c r="G66" s="6"/>
      <c r="H66" s="6"/>
      <c r="I66" s="6"/>
      <c r="J66" s="6"/>
      <c r="K66" s="6"/>
      <c r="L66" s="6"/>
    </row>
    <row r="67" spans="1:12" x14ac:dyDescent="0.25">
      <c r="A67" s="8" t="s">
        <v>8</v>
      </c>
      <c r="B67" s="17">
        <v>0.54200000000000004</v>
      </c>
      <c r="C67">
        <v>4</v>
      </c>
      <c r="D67">
        <v>0</v>
      </c>
      <c r="E67">
        <v>0</v>
      </c>
      <c r="F67" s="6"/>
      <c r="G67" s="6"/>
      <c r="H67" s="6"/>
      <c r="I67" s="6"/>
      <c r="J67" s="6"/>
      <c r="K67" s="6"/>
      <c r="L67" s="6"/>
    </row>
    <row r="68" spans="1:12" x14ac:dyDescent="0.25">
      <c r="A68" s="8" t="s">
        <v>94</v>
      </c>
      <c r="B68" s="17">
        <v>0.53800000000000003</v>
      </c>
      <c r="C68">
        <v>4</v>
      </c>
      <c r="D68">
        <v>0</v>
      </c>
      <c r="E68">
        <v>0</v>
      </c>
      <c r="F68" s="6"/>
      <c r="G68" s="6"/>
      <c r="H68" s="6"/>
      <c r="I68" s="6"/>
      <c r="J68" s="6"/>
      <c r="K68" s="6"/>
      <c r="L68" s="6"/>
    </row>
    <row r="69" spans="1:12" x14ac:dyDescent="0.25">
      <c r="A69" s="8" t="s">
        <v>102</v>
      </c>
      <c r="B69" s="17">
        <v>0.53800000000000003</v>
      </c>
      <c r="C69">
        <v>12</v>
      </c>
      <c r="D69">
        <v>0</v>
      </c>
      <c r="E69">
        <v>0</v>
      </c>
      <c r="F69" s="6"/>
      <c r="G69" s="6"/>
      <c r="H69" s="6"/>
      <c r="I69" s="6"/>
      <c r="J69" s="6"/>
      <c r="K69" s="6"/>
      <c r="L69" s="6"/>
    </row>
    <row r="70" spans="1:12" x14ac:dyDescent="0.25">
      <c r="A70" s="8" t="s">
        <v>105</v>
      </c>
      <c r="B70" s="17">
        <v>0.53800000000000003</v>
      </c>
      <c r="C70">
        <v>4</v>
      </c>
      <c r="D70">
        <v>0</v>
      </c>
      <c r="E70">
        <v>0</v>
      </c>
      <c r="F70" s="6"/>
      <c r="G70" s="6"/>
      <c r="H70" s="6"/>
      <c r="I70" s="6"/>
      <c r="J70" s="6"/>
      <c r="K70" s="6"/>
      <c r="L70" s="6"/>
    </row>
    <row r="71" spans="1:12" x14ac:dyDescent="0.25">
      <c r="A71" s="8">
        <v>33</v>
      </c>
      <c r="B71" s="17">
        <v>0.53700000000000003</v>
      </c>
      <c r="C71">
        <v>6</v>
      </c>
      <c r="D71">
        <v>0</v>
      </c>
      <c r="E71">
        <v>0</v>
      </c>
      <c r="F71" s="6"/>
      <c r="G71" s="6"/>
      <c r="H71" s="6"/>
      <c r="I71" s="6"/>
      <c r="J71" s="6"/>
      <c r="K71" s="6"/>
      <c r="L71" s="6"/>
    </row>
    <row r="72" spans="1:12" x14ac:dyDescent="0.25">
      <c r="A72" s="8" t="s">
        <v>116</v>
      </c>
      <c r="B72" s="17">
        <v>0.53400000000000003</v>
      </c>
      <c r="C72">
        <v>12</v>
      </c>
      <c r="D72">
        <v>0</v>
      </c>
      <c r="E72">
        <v>0</v>
      </c>
      <c r="F72" s="6"/>
      <c r="G72" s="6"/>
      <c r="H72" s="6"/>
      <c r="I72" s="6"/>
      <c r="J72" s="6"/>
      <c r="K72" s="6"/>
      <c r="L72" s="6"/>
    </row>
    <row r="73" spans="1:12" x14ac:dyDescent="0.25">
      <c r="A73" s="8" t="s">
        <v>91</v>
      </c>
      <c r="B73" s="17">
        <v>0.53300000000000003</v>
      </c>
      <c r="C73">
        <v>12</v>
      </c>
      <c r="D73">
        <v>0</v>
      </c>
      <c r="E73">
        <v>0</v>
      </c>
      <c r="F73" s="6"/>
      <c r="G73" s="6"/>
      <c r="H73" s="6"/>
      <c r="I73" s="6"/>
      <c r="J73" s="6"/>
      <c r="K73" s="6"/>
      <c r="L73" s="6"/>
    </row>
    <row r="74" spans="1:12" x14ac:dyDescent="0.25">
      <c r="A74" s="8" t="s">
        <v>96</v>
      </c>
      <c r="B74" s="17">
        <v>0.52900000000000003</v>
      </c>
      <c r="C74">
        <v>4</v>
      </c>
      <c r="D74">
        <v>0</v>
      </c>
      <c r="E74">
        <v>0</v>
      </c>
      <c r="F74" s="6"/>
      <c r="G74" s="6"/>
      <c r="H74" s="6"/>
      <c r="I74" s="6"/>
      <c r="J74" s="6"/>
      <c r="K74" s="6"/>
      <c r="L74" s="6"/>
    </row>
    <row r="75" spans="1:12" x14ac:dyDescent="0.25">
      <c r="A75" s="8" t="s">
        <v>107</v>
      </c>
      <c r="B75" s="17">
        <v>0.52900000000000003</v>
      </c>
      <c r="C75">
        <v>4</v>
      </c>
      <c r="D75">
        <v>0</v>
      </c>
      <c r="E75">
        <v>0</v>
      </c>
      <c r="F75" s="6"/>
      <c r="G75" s="6"/>
      <c r="H75" s="6"/>
      <c r="I75" s="6"/>
      <c r="J75" s="6"/>
      <c r="K75" s="6"/>
      <c r="L75" s="6"/>
    </row>
    <row r="76" spans="1:12" x14ac:dyDescent="0.25">
      <c r="A76" s="8" t="s">
        <v>6</v>
      </c>
      <c r="B76" s="17">
        <v>0.52600000000000002</v>
      </c>
      <c r="C76">
        <v>4</v>
      </c>
      <c r="D76">
        <v>0</v>
      </c>
      <c r="E76">
        <v>0</v>
      </c>
      <c r="F76" s="6"/>
      <c r="G76" s="6"/>
      <c r="H76" s="6"/>
      <c r="I76" s="6"/>
      <c r="J76" s="6"/>
      <c r="K76" s="6"/>
      <c r="L76" s="6"/>
    </row>
    <row r="77" spans="1:12" x14ac:dyDescent="0.25">
      <c r="A77" s="8" t="s">
        <v>118</v>
      </c>
      <c r="B77" s="17">
        <v>0.52400000000000002</v>
      </c>
      <c r="C77">
        <v>4</v>
      </c>
      <c r="D77">
        <v>0</v>
      </c>
      <c r="E77">
        <v>0</v>
      </c>
      <c r="F77" s="6"/>
      <c r="G77" s="6"/>
      <c r="H77" s="6"/>
      <c r="I77" s="6"/>
      <c r="J77" s="6"/>
      <c r="K77" s="6"/>
      <c r="L77" s="6"/>
    </row>
    <row r="78" spans="1:12" x14ac:dyDescent="0.25">
      <c r="A78" s="8" t="s">
        <v>93</v>
      </c>
      <c r="B78" s="17">
        <v>0.52100000000000002</v>
      </c>
      <c r="C78">
        <v>12</v>
      </c>
      <c r="D78">
        <v>0</v>
      </c>
      <c r="E78">
        <v>0</v>
      </c>
      <c r="F78" s="6"/>
      <c r="G78" s="6"/>
      <c r="H78" s="6"/>
      <c r="I78" s="6"/>
      <c r="J78" s="6"/>
      <c r="K78" s="6"/>
      <c r="L78" s="6"/>
    </row>
    <row r="79" spans="1:12" x14ac:dyDescent="0.25">
      <c r="A79" s="8" t="s">
        <v>104</v>
      </c>
      <c r="B79" s="17">
        <v>0.51900000000000002</v>
      </c>
      <c r="C79">
        <v>12</v>
      </c>
      <c r="D79">
        <v>0</v>
      </c>
      <c r="E79">
        <v>0</v>
      </c>
      <c r="F79" s="6"/>
      <c r="G79" s="6"/>
      <c r="H79" s="6"/>
      <c r="I79" s="6"/>
      <c r="J79" s="6"/>
      <c r="K79" s="6"/>
      <c r="L79" s="6"/>
    </row>
    <row r="80" spans="1:12" x14ac:dyDescent="0.25">
      <c r="A80" s="8" t="s">
        <v>109</v>
      </c>
      <c r="B80" s="17">
        <v>0.51700000000000002</v>
      </c>
      <c r="C80">
        <v>4</v>
      </c>
      <c r="D80">
        <v>0</v>
      </c>
      <c r="E80">
        <v>0</v>
      </c>
      <c r="F80" s="6"/>
      <c r="G80" s="6"/>
      <c r="H80" s="6"/>
      <c r="I80" s="6"/>
      <c r="J80" s="6"/>
      <c r="K80" s="6"/>
      <c r="L80" s="6"/>
    </row>
    <row r="81" spans="1:12" x14ac:dyDescent="0.25">
      <c r="A81" s="8" t="s">
        <v>117</v>
      </c>
      <c r="B81" s="17">
        <v>0.51700000000000002</v>
      </c>
      <c r="C81">
        <v>12</v>
      </c>
      <c r="D81">
        <v>0</v>
      </c>
      <c r="E81">
        <v>0</v>
      </c>
      <c r="F81" s="6"/>
      <c r="G81" s="6"/>
      <c r="H81" s="6"/>
      <c r="I81" s="6"/>
      <c r="J81" s="6"/>
      <c r="K81" s="6"/>
      <c r="L81" s="6"/>
    </row>
    <row r="82" spans="1:12" x14ac:dyDescent="0.25">
      <c r="A82" s="8" t="s">
        <v>130</v>
      </c>
      <c r="B82" s="17">
        <v>0.51700000000000002</v>
      </c>
      <c r="C82">
        <v>12</v>
      </c>
      <c r="D82">
        <v>0</v>
      </c>
      <c r="E82">
        <v>0</v>
      </c>
      <c r="F82" s="6"/>
      <c r="G82" s="6"/>
      <c r="H82" s="6"/>
      <c r="I82" s="6"/>
      <c r="J82" s="6"/>
      <c r="K82" s="6"/>
      <c r="L82" s="6"/>
    </row>
    <row r="83" spans="1:12" x14ac:dyDescent="0.25">
      <c r="A83" s="8" t="s">
        <v>95</v>
      </c>
      <c r="B83" s="17">
        <v>0.51200000000000001</v>
      </c>
      <c r="C83">
        <v>12</v>
      </c>
      <c r="D83">
        <v>0</v>
      </c>
      <c r="E83">
        <v>0</v>
      </c>
      <c r="F83" s="6"/>
      <c r="G83" s="6"/>
      <c r="H83" s="6"/>
      <c r="I83" s="6"/>
      <c r="J83" s="6"/>
      <c r="K83" s="6"/>
      <c r="L83" s="6"/>
    </row>
    <row r="84" spans="1:12" x14ac:dyDescent="0.25">
      <c r="A84" s="8" t="s">
        <v>106</v>
      </c>
      <c r="B84" s="17">
        <v>0.51100000000000001</v>
      </c>
      <c r="C84">
        <v>12</v>
      </c>
      <c r="D84">
        <v>0</v>
      </c>
      <c r="E84">
        <v>0</v>
      </c>
      <c r="F84" s="6"/>
      <c r="G84" s="6"/>
      <c r="H84" s="6"/>
      <c r="I84" s="6"/>
      <c r="J84" s="6"/>
      <c r="K84" s="6"/>
      <c r="L84" s="6"/>
    </row>
    <row r="85" spans="1:12" x14ac:dyDescent="0.25">
      <c r="A85" s="8" t="s">
        <v>62</v>
      </c>
      <c r="B85" s="17">
        <v>0.51100000000000001</v>
      </c>
      <c r="C85">
        <v>4</v>
      </c>
      <c r="D85">
        <v>0</v>
      </c>
      <c r="E85">
        <v>0</v>
      </c>
      <c r="F85" s="6"/>
      <c r="G85" s="6"/>
      <c r="H85" s="6"/>
      <c r="I85" s="6"/>
      <c r="J85" s="6"/>
      <c r="K85" s="6"/>
      <c r="L85" s="6"/>
    </row>
    <row r="86" spans="1:12" x14ac:dyDescent="0.25">
      <c r="A86" s="8" t="s">
        <v>132</v>
      </c>
      <c r="B86" s="17">
        <v>0.51</v>
      </c>
      <c r="C86">
        <v>4</v>
      </c>
      <c r="D86">
        <v>0</v>
      </c>
      <c r="E86">
        <v>0</v>
      </c>
      <c r="F86" s="6"/>
      <c r="G86" s="6"/>
      <c r="H86" s="6"/>
      <c r="I86" s="6"/>
      <c r="J86" s="6"/>
      <c r="K86" s="6"/>
      <c r="L86" s="6"/>
    </row>
    <row r="87" spans="1:12" x14ac:dyDescent="0.25">
      <c r="A87" s="8" t="s">
        <v>120</v>
      </c>
      <c r="B87" s="17">
        <v>0.50800000000000001</v>
      </c>
      <c r="C87">
        <v>4</v>
      </c>
      <c r="D87">
        <v>0</v>
      </c>
      <c r="E87">
        <v>0</v>
      </c>
      <c r="F87" s="6"/>
      <c r="G87" s="6"/>
      <c r="H87" s="6"/>
      <c r="I87" s="6"/>
      <c r="J87" s="6"/>
      <c r="K87" s="6"/>
      <c r="L87" s="6"/>
    </row>
    <row r="88" spans="1:12" x14ac:dyDescent="0.25">
      <c r="A88" s="8" t="s">
        <v>111</v>
      </c>
      <c r="B88" s="17">
        <v>0.50700000000000001</v>
      </c>
      <c r="C88">
        <v>4</v>
      </c>
      <c r="D88">
        <v>0</v>
      </c>
      <c r="E88">
        <v>0</v>
      </c>
      <c r="F88" s="6"/>
      <c r="G88" s="6"/>
      <c r="H88" s="6"/>
      <c r="I88" s="6"/>
      <c r="J88" s="6"/>
      <c r="K88" s="6"/>
      <c r="L88" s="6"/>
    </row>
    <row r="89" spans="1:12" x14ac:dyDescent="0.25">
      <c r="A89" s="8">
        <v>22</v>
      </c>
      <c r="B89" s="17">
        <v>0.503</v>
      </c>
      <c r="C89">
        <v>6</v>
      </c>
      <c r="D89">
        <v>0</v>
      </c>
      <c r="E89">
        <v>0</v>
      </c>
      <c r="F89" s="6"/>
      <c r="G89" s="6"/>
      <c r="H89" s="6"/>
      <c r="I89" s="6"/>
      <c r="J89" s="6"/>
      <c r="K89" s="6"/>
      <c r="L89" s="6"/>
    </row>
    <row r="90" spans="1:12" x14ac:dyDescent="0.25">
      <c r="A90" s="8" t="s">
        <v>97</v>
      </c>
      <c r="B90" s="17">
        <v>0.502</v>
      </c>
      <c r="C90">
        <v>12</v>
      </c>
      <c r="D90">
        <v>0</v>
      </c>
      <c r="E90">
        <v>0</v>
      </c>
      <c r="F90" s="6"/>
      <c r="G90" s="6"/>
      <c r="H90" s="6"/>
      <c r="I90" s="6"/>
      <c r="J90" s="6"/>
      <c r="K90" s="6"/>
      <c r="L90" s="6"/>
    </row>
    <row r="91" spans="1:12" x14ac:dyDescent="0.25">
      <c r="A91" s="8" t="s">
        <v>108</v>
      </c>
      <c r="B91" s="17">
        <v>0.502</v>
      </c>
      <c r="C91">
        <v>12</v>
      </c>
      <c r="D91">
        <v>0</v>
      </c>
      <c r="E91">
        <v>0</v>
      </c>
      <c r="F91" s="6"/>
      <c r="G91" s="6"/>
      <c r="H91" s="6"/>
      <c r="I91" s="6"/>
      <c r="J91" s="6"/>
      <c r="K91" s="6"/>
      <c r="L91" s="6"/>
    </row>
    <row r="92" spans="1:12" x14ac:dyDescent="0.25">
      <c r="A92" s="8" t="s">
        <v>122</v>
      </c>
      <c r="B92" s="17">
        <v>0.5</v>
      </c>
      <c r="C92">
        <v>4</v>
      </c>
      <c r="D92">
        <v>0</v>
      </c>
      <c r="E92">
        <v>0</v>
      </c>
      <c r="F92" s="6"/>
      <c r="G92" s="6"/>
      <c r="H92" s="6"/>
      <c r="I92" s="6"/>
      <c r="J92" s="6"/>
      <c r="K92" s="6"/>
      <c r="L92" s="6"/>
    </row>
    <row r="93" spans="1:12" x14ac:dyDescent="0.25">
      <c r="A93" s="8" t="s">
        <v>131</v>
      </c>
      <c r="B93" s="17">
        <v>0.5</v>
      </c>
      <c r="C93">
        <v>12</v>
      </c>
      <c r="D93">
        <v>0</v>
      </c>
      <c r="E93">
        <v>0</v>
      </c>
      <c r="F93" s="6"/>
      <c r="G93" s="6"/>
      <c r="H93" s="6"/>
      <c r="I93" s="6"/>
      <c r="J93" s="6"/>
      <c r="K93" s="6"/>
      <c r="L93" s="6"/>
    </row>
    <row r="94" spans="1:12" x14ac:dyDescent="0.25">
      <c r="A94" s="8" t="s">
        <v>113</v>
      </c>
      <c r="B94" s="17">
        <v>0.499</v>
      </c>
      <c r="C94">
        <v>4</v>
      </c>
      <c r="D94">
        <v>0</v>
      </c>
      <c r="E94">
        <v>0</v>
      </c>
      <c r="F94" s="6"/>
      <c r="G94" s="6"/>
      <c r="H94" s="6"/>
      <c r="I94" s="6"/>
      <c r="J94" s="6"/>
      <c r="K94" s="6"/>
      <c r="L94" s="6"/>
    </row>
    <row r="95" spans="1:12" x14ac:dyDescent="0.25">
      <c r="A95" s="8" t="s">
        <v>119</v>
      </c>
      <c r="B95" s="17">
        <v>0.499</v>
      </c>
      <c r="C95">
        <v>12</v>
      </c>
      <c r="D95">
        <v>0</v>
      </c>
      <c r="E95">
        <v>0</v>
      </c>
      <c r="F95" s="6"/>
      <c r="G95" s="6"/>
      <c r="H95" s="6"/>
      <c r="I95" s="6"/>
      <c r="J95" s="6"/>
      <c r="K95" s="6"/>
      <c r="L95" s="6"/>
    </row>
    <row r="96" spans="1:12" x14ac:dyDescent="0.25">
      <c r="A96" s="8" t="s">
        <v>145</v>
      </c>
      <c r="B96" s="17">
        <v>0.495</v>
      </c>
      <c r="C96">
        <v>4</v>
      </c>
      <c r="D96">
        <v>0</v>
      </c>
      <c r="E96">
        <v>0</v>
      </c>
      <c r="F96" s="6"/>
      <c r="G96" s="6"/>
      <c r="H96" s="6"/>
      <c r="I96" s="6"/>
      <c r="J96" s="6"/>
      <c r="K96" s="6"/>
      <c r="L96" s="6"/>
    </row>
    <row r="97" spans="1:12" x14ac:dyDescent="0.25">
      <c r="A97" s="8" t="s">
        <v>134</v>
      </c>
      <c r="B97" s="17">
        <v>0.49199999999999999</v>
      </c>
      <c r="C97">
        <v>4</v>
      </c>
      <c r="D97">
        <v>0</v>
      </c>
      <c r="E97">
        <v>0</v>
      </c>
      <c r="F97" s="6"/>
      <c r="G97" s="6"/>
      <c r="H97" s="6"/>
      <c r="I97" s="6"/>
      <c r="J97" s="6"/>
      <c r="K97" s="6"/>
      <c r="L97" s="6"/>
    </row>
    <row r="98" spans="1:12" x14ac:dyDescent="0.25">
      <c r="A98" s="8" t="s">
        <v>110</v>
      </c>
      <c r="B98" s="17">
        <v>0.49</v>
      </c>
      <c r="C98">
        <v>12</v>
      </c>
      <c r="D98">
        <v>0</v>
      </c>
      <c r="E98">
        <v>0</v>
      </c>
      <c r="F98" s="6"/>
      <c r="G98" s="6"/>
      <c r="H98" s="6"/>
      <c r="I98" s="6"/>
      <c r="J98" s="6"/>
      <c r="K98" s="6"/>
      <c r="L98" s="6"/>
    </row>
    <row r="99" spans="1:12" x14ac:dyDescent="0.25">
      <c r="A99" s="8" t="s">
        <v>124</v>
      </c>
      <c r="B99" s="17">
        <v>0.49</v>
      </c>
      <c r="C99">
        <v>4</v>
      </c>
      <c r="D99">
        <v>0</v>
      </c>
      <c r="E99">
        <v>0</v>
      </c>
      <c r="F99" s="6"/>
      <c r="G99" s="6"/>
      <c r="H99" s="6"/>
      <c r="I99" s="6"/>
      <c r="J99" s="6"/>
      <c r="K99" s="6"/>
      <c r="L99" s="6"/>
    </row>
    <row r="100" spans="1:12" x14ac:dyDescent="0.25">
      <c r="A100" s="8" t="s">
        <v>144</v>
      </c>
      <c r="B100" s="17">
        <v>0.48399999999999999</v>
      </c>
      <c r="C100">
        <v>12</v>
      </c>
      <c r="D100">
        <v>0</v>
      </c>
      <c r="E100">
        <v>0</v>
      </c>
      <c r="F100" s="6"/>
      <c r="G100" s="6"/>
      <c r="H100" s="6"/>
      <c r="I100" s="6"/>
      <c r="J100" s="6"/>
      <c r="K100" s="6"/>
      <c r="L100" s="6"/>
    </row>
    <row r="101" spans="1:12" x14ac:dyDescent="0.25">
      <c r="A101" s="8" t="s">
        <v>133</v>
      </c>
      <c r="B101" s="17">
        <v>0.48199999999999998</v>
      </c>
      <c r="C101">
        <v>12</v>
      </c>
      <c r="D101">
        <v>0</v>
      </c>
      <c r="E101">
        <v>0</v>
      </c>
      <c r="F101" s="6"/>
      <c r="G101" s="6"/>
      <c r="H101" s="6"/>
      <c r="I101" s="6"/>
      <c r="J101" s="6"/>
      <c r="K101" s="6"/>
      <c r="L101" s="6"/>
    </row>
    <row r="102" spans="1:12" x14ac:dyDescent="0.25">
      <c r="A102" s="8" t="s">
        <v>157</v>
      </c>
      <c r="B102" s="17">
        <v>0.48199999999999998</v>
      </c>
      <c r="C102">
        <v>4</v>
      </c>
      <c r="D102">
        <v>0</v>
      </c>
      <c r="E102">
        <v>0</v>
      </c>
      <c r="F102" s="6"/>
      <c r="G102" s="6"/>
      <c r="H102" s="6"/>
      <c r="I102" s="6"/>
      <c r="J102" s="6"/>
      <c r="K102" s="6"/>
      <c r="L102" s="6"/>
    </row>
    <row r="103" spans="1:12" x14ac:dyDescent="0.25">
      <c r="A103" s="8" t="s">
        <v>112</v>
      </c>
      <c r="B103" s="17">
        <v>0.47899999999999998</v>
      </c>
      <c r="C103">
        <v>12</v>
      </c>
      <c r="D103">
        <v>0</v>
      </c>
      <c r="E103">
        <v>0</v>
      </c>
      <c r="F103" s="6"/>
      <c r="G103" s="6"/>
      <c r="H103" s="6"/>
      <c r="I103" s="6"/>
      <c r="J103" s="6"/>
      <c r="K103" s="6"/>
      <c r="L103" s="6"/>
    </row>
    <row r="104" spans="1:12" x14ac:dyDescent="0.25">
      <c r="A104" s="8" t="s">
        <v>121</v>
      </c>
      <c r="B104" s="17">
        <v>0.47899999999999998</v>
      </c>
      <c r="C104">
        <v>12</v>
      </c>
      <c r="D104">
        <v>0</v>
      </c>
      <c r="E104">
        <v>0</v>
      </c>
      <c r="F104" s="6"/>
      <c r="G104" s="6"/>
      <c r="H104" s="6"/>
      <c r="I104" s="6"/>
      <c r="J104" s="6"/>
      <c r="K104" s="6"/>
      <c r="L104" s="6"/>
    </row>
    <row r="105" spans="1:12" x14ac:dyDescent="0.25">
      <c r="A105" s="8" t="s">
        <v>126</v>
      </c>
      <c r="B105" s="17">
        <v>0.47899999999999998</v>
      </c>
      <c r="C105">
        <v>4</v>
      </c>
      <c r="D105">
        <v>0</v>
      </c>
      <c r="E105">
        <v>0</v>
      </c>
      <c r="F105" s="6"/>
      <c r="G105" s="6"/>
      <c r="H105" s="6"/>
      <c r="I105" s="6"/>
      <c r="J105" s="6"/>
      <c r="K105" s="6"/>
      <c r="L105" s="6"/>
    </row>
    <row r="106" spans="1:12" x14ac:dyDescent="0.25">
      <c r="A106" s="8" t="s">
        <v>147</v>
      </c>
      <c r="B106" s="17">
        <v>0.47699999999999998</v>
      </c>
      <c r="C106">
        <v>4</v>
      </c>
      <c r="D106">
        <v>0</v>
      </c>
      <c r="E106">
        <v>0</v>
      </c>
      <c r="F106" s="6"/>
      <c r="G106" s="6"/>
      <c r="H106" s="6"/>
      <c r="I106" s="6"/>
      <c r="J106" s="6"/>
      <c r="K106" s="6"/>
      <c r="L106" s="6"/>
    </row>
    <row r="107" spans="1:12" x14ac:dyDescent="0.25">
      <c r="A107" s="8" t="s">
        <v>136</v>
      </c>
      <c r="B107" s="17">
        <v>0.47199999999999998</v>
      </c>
      <c r="C107">
        <v>4</v>
      </c>
      <c r="D107">
        <v>0</v>
      </c>
      <c r="E107">
        <v>0</v>
      </c>
      <c r="F107" s="6"/>
      <c r="G107" s="6"/>
      <c r="H107" s="6"/>
      <c r="I107" s="6"/>
      <c r="J107" s="6"/>
      <c r="K107" s="6"/>
      <c r="L107" s="6"/>
    </row>
    <row r="108" spans="1:12" x14ac:dyDescent="0.25">
      <c r="A108" s="8" t="s">
        <v>123</v>
      </c>
      <c r="B108" s="17">
        <v>0.47099999999999997</v>
      </c>
      <c r="C108">
        <v>12</v>
      </c>
      <c r="D108">
        <v>0</v>
      </c>
      <c r="E108">
        <v>0</v>
      </c>
      <c r="F108" s="6"/>
      <c r="G108" s="6"/>
      <c r="H108" s="6"/>
      <c r="I108" s="6"/>
      <c r="J108" s="6"/>
      <c r="K108" s="6"/>
      <c r="L108" s="6"/>
    </row>
    <row r="109" spans="1:12" x14ac:dyDescent="0.25">
      <c r="A109" s="8" t="s">
        <v>128</v>
      </c>
      <c r="B109" s="17">
        <v>0.47099999999999997</v>
      </c>
      <c r="C109">
        <v>4</v>
      </c>
      <c r="D109">
        <v>0</v>
      </c>
      <c r="E109">
        <v>0</v>
      </c>
      <c r="F109" s="6"/>
      <c r="G109" s="6"/>
      <c r="H109" s="6"/>
      <c r="I109" s="6"/>
      <c r="J109" s="6"/>
      <c r="K109" s="6"/>
      <c r="L109" s="6"/>
    </row>
    <row r="110" spans="1:12" x14ac:dyDescent="0.25">
      <c r="A110" s="8" t="s">
        <v>114</v>
      </c>
      <c r="B110" s="17">
        <v>0.47</v>
      </c>
      <c r="C110">
        <v>12</v>
      </c>
      <c r="D110">
        <v>0</v>
      </c>
      <c r="E110">
        <v>0</v>
      </c>
      <c r="F110" s="6"/>
      <c r="G110" s="6"/>
      <c r="H110" s="6"/>
      <c r="I110" s="6"/>
      <c r="J110" s="6"/>
      <c r="K110" s="6"/>
      <c r="L110" s="6"/>
    </row>
    <row r="111" spans="1:12" x14ac:dyDescent="0.25">
      <c r="A111" s="8" t="s">
        <v>146</v>
      </c>
      <c r="B111" s="17">
        <v>0.46700000000000003</v>
      </c>
      <c r="C111">
        <v>12</v>
      </c>
      <c r="D111">
        <v>0</v>
      </c>
      <c r="E111">
        <v>0</v>
      </c>
      <c r="F111" s="6"/>
      <c r="G111" s="6"/>
      <c r="H111" s="6"/>
      <c r="I111" s="6"/>
      <c r="J111" s="6"/>
      <c r="K111" s="6"/>
      <c r="L111" s="6"/>
    </row>
    <row r="112" spans="1:12" x14ac:dyDescent="0.25">
      <c r="A112" s="8" t="s">
        <v>159</v>
      </c>
      <c r="B112" s="17">
        <v>0.46500000000000002</v>
      </c>
      <c r="C112">
        <v>4</v>
      </c>
      <c r="D112">
        <v>0</v>
      </c>
      <c r="E112">
        <v>0</v>
      </c>
      <c r="F112" s="6"/>
      <c r="G112" s="6"/>
      <c r="H112" s="6"/>
      <c r="I112" s="6"/>
      <c r="J112" s="6"/>
      <c r="K112" s="6"/>
      <c r="L112" s="6"/>
    </row>
    <row r="113" spans="1:12" x14ac:dyDescent="0.25">
      <c r="A113" s="8" t="s">
        <v>138</v>
      </c>
      <c r="B113" s="17">
        <v>0.46400000000000002</v>
      </c>
      <c r="C113">
        <v>4</v>
      </c>
      <c r="D113">
        <v>0</v>
      </c>
      <c r="E113">
        <v>0</v>
      </c>
      <c r="F113" s="6"/>
      <c r="G113" s="6"/>
      <c r="H113" s="6"/>
      <c r="I113" s="6"/>
      <c r="J113" s="6"/>
      <c r="K113" s="6"/>
      <c r="L113" s="6"/>
    </row>
    <row r="114" spans="1:12" x14ac:dyDescent="0.25">
      <c r="A114" s="8" t="s">
        <v>135</v>
      </c>
      <c r="B114" s="17">
        <v>0.46300000000000002</v>
      </c>
      <c r="C114">
        <v>12</v>
      </c>
      <c r="D114">
        <v>0</v>
      </c>
      <c r="E114">
        <v>0</v>
      </c>
      <c r="F114" s="6"/>
      <c r="G114" s="6"/>
      <c r="H114" s="6"/>
      <c r="I114" s="6"/>
      <c r="J114" s="6"/>
      <c r="K114" s="6"/>
      <c r="L114" s="6"/>
    </row>
    <row r="115" spans="1:12" x14ac:dyDescent="0.25">
      <c r="A115" s="8" t="s">
        <v>125</v>
      </c>
      <c r="B115" s="17">
        <v>0.46100000000000002</v>
      </c>
      <c r="C115">
        <v>12</v>
      </c>
      <c r="D115">
        <v>0</v>
      </c>
      <c r="E115">
        <v>0</v>
      </c>
      <c r="F115" s="6"/>
      <c r="G115" s="6"/>
      <c r="H115" s="6"/>
      <c r="I115" s="6"/>
      <c r="J115" s="6"/>
      <c r="K115" s="6"/>
      <c r="L115" s="6"/>
    </row>
    <row r="116" spans="1:12" x14ac:dyDescent="0.25">
      <c r="A116" s="8" t="s">
        <v>149</v>
      </c>
      <c r="B116" s="17">
        <v>0.45900000000000002</v>
      </c>
      <c r="C116">
        <v>4</v>
      </c>
      <c r="D116">
        <v>0</v>
      </c>
      <c r="E116">
        <v>0</v>
      </c>
      <c r="F116" s="6"/>
      <c r="G116" s="6"/>
      <c r="H116" s="6"/>
      <c r="I116" s="6"/>
      <c r="J116" s="6"/>
      <c r="K116" s="6"/>
      <c r="L116" s="6"/>
    </row>
    <row r="117" spans="1:12" x14ac:dyDescent="0.25">
      <c r="A117" s="8" t="s">
        <v>169</v>
      </c>
      <c r="B117" s="17">
        <v>0.45700000000000002</v>
      </c>
      <c r="C117">
        <v>4</v>
      </c>
      <c r="D117">
        <v>0</v>
      </c>
      <c r="E117">
        <v>0</v>
      </c>
      <c r="F117" s="6"/>
      <c r="G117" s="6"/>
      <c r="H117" s="6"/>
      <c r="I117" s="6"/>
      <c r="J117" s="6"/>
      <c r="K117" s="6"/>
      <c r="L117" s="6"/>
    </row>
    <row r="118" spans="1:12" x14ac:dyDescent="0.25">
      <c r="A118" s="8" t="s">
        <v>140</v>
      </c>
      <c r="B118" s="17">
        <v>0.45500000000000002</v>
      </c>
      <c r="C118">
        <v>4</v>
      </c>
      <c r="D118">
        <v>0</v>
      </c>
      <c r="E118">
        <v>0</v>
      </c>
      <c r="F118" s="6"/>
      <c r="G118" s="6"/>
      <c r="H118" s="6"/>
      <c r="I118" s="6"/>
      <c r="J118" s="6"/>
      <c r="K118" s="6"/>
      <c r="L118" s="6"/>
    </row>
    <row r="119" spans="1:12" x14ac:dyDescent="0.25">
      <c r="A119" s="8" t="s">
        <v>158</v>
      </c>
      <c r="B119" s="17">
        <v>0.45500000000000002</v>
      </c>
      <c r="C119">
        <v>12</v>
      </c>
      <c r="D119">
        <v>0</v>
      </c>
      <c r="E119">
        <v>0</v>
      </c>
      <c r="F119" s="6"/>
      <c r="G119" s="6"/>
      <c r="H119" s="6"/>
      <c r="I119" s="6"/>
      <c r="J119" s="6"/>
      <c r="K119" s="6"/>
      <c r="L119" s="6"/>
    </row>
    <row r="120" spans="1:12" x14ac:dyDescent="0.25">
      <c r="A120" s="8" t="s">
        <v>127</v>
      </c>
      <c r="B120" s="17">
        <v>0.45</v>
      </c>
      <c r="C120">
        <v>12</v>
      </c>
      <c r="D120">
        <v>0</v>
      </c>
      <c r="E120">
        <v>0</v>
      </c>
      <c r="F120" s="6"/>
      <c r="G120" s="6"/>
      <c r="H120" s="6"/>
      <c r="I120" s="6"/>
      <c r="J120" s="6"/>
      <c r="K120" s="6"/>
      <c r="L120" s="6"/>
    </row>
    <row r="121" spans="1:12" x14ac:dyDescent="0.25">
      <c r="A121" s="8" t="s">
        <v>148</v>
      </c>
      <c r="B121" s="17">
        <v>0.44900000000000001</v>
      </c>
      <c r="C121">
        <v>12</v>
      </c>
      <c r="D121">
        <v>0</v>
      </c>
      <c r="E121">
        <v>0</v>
      </c>
      <c r="F121" s="6"/>
      <c r="G121" s="6"/>
      <c r="H121" s="6"/>
      <c r="I121" s="6"/>
      <c r="J121" s="6"/>
      <c r="K121" s="6"/>
      <c r="L121" s="6"/>
    </row>
    <row r="122" spans="1:12" x14ac:dyDescent="0.25">
      <c r="A122" s="8" t="s">
        <v>161</v>
      </c>
      <c r="B122" s="17">
        <v>0.44800000000000001</v>
      </c>
      <c r="C122">
        <v>4</v>
      </c>
      <c r="D122">
        <v>0</v>
      </c>
      <c r="E122">
        <v>0</v>
      </c>
      <c r="F122" s="6"/>
      <c r="G122" s="6"/>
      <c r="H122" s="6"/>
      <c r="I122" s="6"/>
      <c r="J122" s="6"/>
      <c r="K122" s="6"/>
      <c r="L122" s="6"/>
    </row>
    <row r="123" spans="1:12" x14ac:dyDescent="0.25">
      <c r="A123" s="8" t="s">
        <v>142</v>
      </c>
      <c r="B123" s="17">
        <v>0.44700000000000001</v>
      </c>
      <c r="C123">
        <v>4</v>
      </c>
      <c r="D123">
        <v>0</v>
      </c>
      <c r="E123">
        <v>0</v>
      </c>
      <c r="F123" s="6"/>
      <c r="G123" s="6"/>
      <c r="H123" s="6"/>
      <c r="I123" s="6"/>
      <c r="J123" s="6"/>
      <c r="K123" s="6"/>
      <c r="L123" s="6"/>
    </row>
    <row r="124" spans="1:12" x14ac:dyDescent="0.25">
      <c r="A124" s="8" t="s">
        <v>137</v>
      </c>
      <c r="B124" s="17">
        <v>0.442</v>
      </c>
      <c r="C124">
        <v>12</v>
      </c>
      <c r="D124">
        <v>0</v>
      </c>
      <c r="E124">
        <v>0</v>
      </c>
      <c r="F124" s="6"/>
      <c r="G124" s="6"/>
      <c r="H124" s="6"/>
      <c r="I124" s="6"/>
      <c r="J124" s="6"/>
      <c r="K124" s="6"/>
      <c r="L124" s="6"/>
    </row>
    <row r="125" spans="1:12" x14ac:dyDescent="0.25">
      <c r="A125" s="8" t="s">
        <v>129</v>
      </c>
      <c r="B125" s="17">
        <v>0.44</v>
      </c>
      <c r="C125">
        <v>12</v>
      </c>
      <c r="D125">
        <v>0</v>
      </c>
      <c r="E125">
        <v>0</v>
      </c>
      <c r="F125" s="6"/>
      <c r="G125" s="6"/>
      <c r="H125" s="6"/>
      <c r="I125" s="6"/>
      <c r="J125" s="6"/>
      <c r="K125" s="6"/>
      <c r="L125" s="6"/>
    </row>
    <row r="126" spans="1:12" x14ac:dyDescent="0.25">
      <c r="A126" s="8" t="s">
        <v>151</v>
      </c>
      <c r="B126" s="17">
        <v>0.438</v>
      </c>
      <c r="C126">
        <v>4</v>
      </c>
      <c r="D126">
        <v>0</v>
      </c>
      <c r="E126">
        <v>0</v>
      </c>
      <c r="F126" s="6"/>
      <c r="G126" s="6"/>
      <c r="H126" s="6"/>
      <c r="I126" s="6"/>
      <c r="J126" s="6"/>
      <c r="K126" s="6"/>
      <c r="L126" s="6"/>
    </row>
    <row r="127" spans="1:12" x14ac:dyDescent="0.25">
      <c r="A127" s="8" t="s">
        <v>171</v>
      </c>
      <c r="B127" s="17">
        <v>0.438</v>
      </c>
      <c r="C127">
        <v>4</v>
      </c>
      <c r="D127">
        <v>0</v>
      </c>
      <c r="E127">
        <v>0</v>
      </c>
      <c r="F127" s="6"/>
      <c r="G127" s="6"/>
      <c r="H127" s="6"/>
      <c r="I127" s="6"/>
      <c r="J127" s="6"/>
      <c r="K127" s="6"/>
      <c r="L127" s="6"/>
    </row>
    <row r="128" spans="1:12" x14ac:dyDescent="0.25">
      <c r="A128" s="8" t="s">
        <v>160</v>
      </c>
      <c r="B128" s="17">
        <v>0.436</v>
      </c>
      <c r="C128">
        <v>12</v>
      </c>
      <c r="D128">
        <v>0</v>
      </c>
      <c r="E128">
        <v>0</v>
      </c>
      <c r="F128" s="6"/>
      <c r="G128" s="6"/>
      <c r="H128" s="6"/>
      <c r="I128" s="6"/>
      <c r="J128" s="6"/>
      <c r="K128" s="6"/>
      <c r="L128" s="6"/>
    </row>
    <row r="129" spans="1:12" x14ac:dyDescent="0.25">
      <c r="A129" s="8" t="s">
        <v>139</v>
      </c>
      <c r="B129" s="17">
        <v>0.434</v>
      </c>
      <c r="C129">
        <v>12</v>
      </c>
      <c r="D129">
        <v>0</v>
      </c>
      <c r="E129">
        <v>0</v>
      </c>
      <c r="F129" s="6"/>
      <c r="G129" s="6"/>
      <c r="H129" s="6"/>
      <c r="I129" s="6"/>
      <c r="J129" s="6"/>
      <c r="K129" s="6"/>
      <c r="L129" s="6"/>
    </row>
    <row r="130" spans="1:12" x14ac:dyDescent="0.25">
      <c r="A130" s="8" t="s">
        <v>153</v>
      </c>
      <c r="B130" s="17">
        <v>0.432</v>
      </c>
      <c r="C130">
        <v>4</v>
      </c>
      <c r="D130">
        <v>0</v>
      </c>
      <c r="E130">
        <v>0</v>
      </c>
      <c r="F130" s="6"/>
      <c r="G130" s="6"/>
      <c r="H130" s="6"/>
      <c r="I130" s="6"/>
      <c r="J130" s="6"/>
      <c r="K130" s="6"/>
      <c r="L130" s="6"/>
    </row>
    <row r="131" spans="1:12" x14ac:dyDescent="0.25">
      <c r="A131" s="8" t="s">
        <v>179</v>
      </c>
      <c r="B131" s="17">
        <v>0.432</v>
      </c>
      <c r="C131">
        <v>4</v>
      </c>
      <c r="D131">
        <v>0</v>
      </c>
      <c r="E131">
        <v>0</v>
      </c>
      <c r="F131" s="6"/>
      <c r="G131" s="6"/>
      <c r="H131" s="6"/>
      <c r="I131" s="6"/>
      <c r="J131" s="6"/>
      <c r="K131" s="6"/>
      <c r="L131" s="6"/>
    </row>
    <row r="132" spans="1:12" x14ac:dyDescent="0.25">
      <c r="A132" s="8" t="s">
        <v>150</v>
      </c>
      <c r="B132" s="17">
        <v>0.42899999999999999</v>
      </c>
      <c r="C132">
        <v>12</v>
      </c>
      <c r="D132">
        <v>0</v>
      </c>
      <c r="E132">
        <v>0</v>
      </c>
      <c r="F132" s="6"/>
      <c r="G132" s="6"/>
      <c r="H132" s="6"/>
      <c r="I132" s="6"/>
      <c r="J132" s="6"/>
      <c r="K132" s="6"/>
      <c r="L132" s="6"/>
    </row>
    <row r="133" spans="1:12" x14ac:dyDescent="0.25">
      <c r="A133" s="8" t="s">
        <v>163</v>
      </c>
      <c r="B133" s="17">
        <v>0.42699999999999999</v>
      </c>
      <c r="C133">
        <v>4</v>
      </c>
      <c r="D133">
        <v>0</v>
      </c>
      <c r="E133">
        <v>0</v>
      </c>
      <c r="F133" s="6"/>
      <c r="G133" s="6"/>
      <c r="H133" s="6"/>
      <c r="I133" s="6"/>
      <c r="J133" s="6"/>
      <c r="K133" s="6"/>
      <c r="L133" s="6"/>
    </row>
    <row r="134" spans="1:12" x14ac:dyDescent="0.25">
      <c r="A134" s="8" t="s">
        <v>170</v>
      </c>
      <c r="B134" s="17">
        <v>0.42699999999999999</v>
      </c>
      <c r="C134">
        <v>12</v>
      </c>
      <c r="D134">
        <v>0</v>
      </c>
      <c r="E134">
        <v>0</v>
      </c>
      <c r="F134" s="6"/>
      <c r="G134" s="6"/>
      <c r="H134" s="6"/>
      <c r="I134" s="6"/>
      <c r="J134" s="6"/>
      <c r="K134" s="6"/>
      <c r="L134" s="6"/>
    </row>
    <row r="135" spans="1:12" x14ac:dyDescent="0.25">
      <c r="A135" s="8" t="s">
        <v>141</v>
      </c>
      <c r="B135" s="17">
        <v>0.42399999999999999</v>
      </c>
      <c r="C135">
        <v>12</v>
      </c>
      <c r="D135">
        <v>0</v>
      </c>
      <c r="E135">
        <v>0</v>
      </c>
      <c r="F135" s="6"/>
      <c r="G135" s="6"/>
      <c r="H135" s="6"/>
      <c r="I135" s="6"/>
      <c r="J135" s="6"/>
      <c r="K135" s="6"/>
      <c r="L135" s="6"/>
    </row>
    <row r="136" spans="1:12" x14ac:dyDescent="0.25">
      <c r="A136" s="8" t="s">
        <v>155</v>
      </c>
      <c r="B136" s="17">
        <v>0.42299999999999999</v>
      </c>
      <c r="C136">
        <v>4</v>
      </c>
      <c r="D136">
        <v>0</v>
      </c>
      <c r="E136">
        <v>0</v>
      </c>
      <c r="F136" s="6"/>
      <c r="G136" s="6"/>
      <c r="H136" s="6"/>
      <c r="I136" s="6"/>
      <c r="J136" s="6"/>
      <c r="K136" s="6"/>
      <c r="L136" s="6"/>
    </row>
    <row r="137" spans="1:12" x14ac:dyDescent="0.25">
      <c r="A137" s="8" t="s">
        <v>173</v>
      </c>
      <c r="B137" s="17">
        <v>0.41799999999999998</v>
      </c>
      <c r="C137">
        <v>4</v>
      </c>
      <c r="D137">
        <v>0</v>
      </c>
      <c r="E137">
        <v>0</v>
      </c>
      <c r="F137" s="6"/>
      <c r="G137" s="6"/>
      <c r="H137" s="6"/>
      <c r="I137" s="6"/>
      <c r="J137" s="6"/>
      <c r="K137" s="6"/>
      <c r="L137" s="6"/>
    </row>
    <row r="138" spans="1:12" x14ac:dyDescent="0.25">
      <c r="A138" s="8" t="s">
        <v>162</v>
      </c>
      <c r="B138" s="17">
        <v>0.41699999999999998</v>
      </c>
      <c r="C138">
        <v>12</v>
      </c>
      <c r="D138">
        <v>0</v>
      </c>
      <c r="E138">
        <v>0</v>
      </c>
      <c r="F138" s="6"/>
      <c r="G138" s="6"/>
      <c r="H138" s="6"/>
      <c r="I138" s="6"/>
      <c r="J138" s="6"/>
      <c r="K138" s="6"/>
      <c r="L138" s="6"/>
    </row>
    <row r="139" spans="1:12" x14ac:dyDescent="0.25">
      <c r="A139" s="8" t="s">
        <v>143</v>
      </c>
      <c r="B139" s="17">
        <v>0.41499999999999998</v>
      </c>
      <c r="C139">
        <v>12</v>
      </c>
      <c r="D139">
        <v>0</v>
      </c>
      <c r="E139">
        <v>0</v>
      </c>
      <c r="F139" s="6"/>
      <c r="G139" s="6"/>
      <c r="H139" s="6"/>
      <c r="I139" s="6"/>
      <c r="J139" s="6"/>
      <c r="K139" s="6"/>
      <c r="L139" s="6"/>
    </row>
    <row r="140" spans="1:12" x14ac:dyDescent="0.25">
      <c r="A140" s="8" t="s">
        <v>181</v>
      </c>
      <c r="B140" s="17">
        <v>0.41399999999999998</v>
      </c>
      <c r="C140">
        <v>4</v>
      </c>
      <c r="D140">
        <v>0</v>
      </c>
      <c r="E140">
        <v>0</v>
      </c>
      <c r="F140" s="6"/>
      <c r="G140" s="6"/>
      <c r="H140" s="6"/>
      <c r="I140" s="6"/>
      <c r="J140" s="6"/>
      <c r="K140" s="6"/>
      <c r="L140" s="6"/>
    </row>
    <row r="141" spans="1:12" x14ac:dyDescent="0.25">
      <c r="A141" s="8" t="s">
        <v>187</v>
      </c>
      <c r="B141" s="17">
        <v>0.41099999999999998</v>
      </c>
      <c r="C141">
        <v>4</v>
      </c>
      <c r="D141">
        <v>0</v>
      </c>
      <c r="E141">
        <v>0</v>
      </c>
      <c r="F141" s="6"/>
      <c r="G141" s="6"/>
      <c r="H141" s="6"/>
      <c r="I141" s="6"/>
      <c r="J141" s="6"/>
      <c r="K141" s="6"/>
      <c r="L141" s="6"/>
    </row>
    <row r="142" spans="1:12" x14ac:dyDescent="0.25">
      <c r="A142" s="8" t="s">
        <v>165</v>
      </c>
      <c r="B142" s="17">
        <v>0.40799999999999997</v>
      </c>
      <c r="C142">
        <v>4</v>
      </c>
      <c r="D142">
        <v>0</v>
      </c>
      <c r="E142">
        <v>0</v>
      </c>
      <c r="F142" s="6"/>
      <c r="G142" s="6"/>
      <c r="H142" s="6"/>
      <c r="I142" s="6"/>
      <c r="J142" s="6"/>
      <c r="K142" s="6"/>
      <c r="L142" s="6"/>
    </row>
    <row r="143" spans="1:12" x14ac:dyDescent="0.25">
      <c r="A143" s="8" t="s">
        <v>172</v>
      </c>
      <c r="B143" s="17">
        <v>0.40799999999999997</v>
      </c>
      <c r="C143">
        <v>12</v>
      </c>
      <c r="D143">
        <v>0</v>
      </c>
      <c r="E143">
        <v>0</v>
      </c>
      <c r="F143" s="6"/>
      <c r="G143" s="6"/>
      <c r="H143" s="6"/>
      <c r="I143" s="6"/>
      <c r="J143" s="6"/>
      <c r="K143" s="6"/>
      <c r="L143" s="6"/>
    </row>
    <row r="144" spans="1:12" x14ac:dyDescent="0.25">
      <c r="A144" s="8" t="s">
        <v>152</v>
      </c>
      <c r="B144" s="17">
        <v>0.40699999999999997</v>
      </c>
      <c r="C144">
        <v>12</v>
      </c>
      <c r="D144">
        <v>0</v>
      </c>
      <c r="E144">
        <v>0</v>
      </c>
      <c r="F144" s="6"/>
      <c r="G144" s="6"/>
      <c r="H144" s="6"/>
      <c r="I144" s="6"/>
      <c r="J144" s="6"/>
      <c r="K144" s="6"/>
      <c r="L144" s="6"/>
    </row>
    <row r="145" spans="1:12" x14ac:dyDescent="0.25">
      <c r="A145" s="8" t="s">
        <v>167</v>
      </c>
      <c r="B145" s="17">
        <v>0.40300000000000002</v>
      </c>
      <c r="C145">
        <v>4</v>
      </c>
      <c r="D145">
        <v>0</v>
      </c>
      <c r="E145">
        <v>0</v>
      </c>
      <c r="F145" s="6"/>
      <c r="G145" s="6"/>
      <c r="H145" s="6"/>
      <c r="I145" s="6"/>
      <c r="J145" s="6"/>
      <c r="K145" s="6"/>
      <c r="L145" s="6"/>
    </row>
    <row r="146" spans="1:12" x14ac:dyDescent="0.25">
      <c r="A146" s="8" t="s">
        <v>180</v>
      </c>
      <c r="B146" s="17">
        <v>0.40100000000000002</v>
      </c>
      <c r="C146">
        <v>12</v>
      </c>
      <c r="D146">
        <v>0</v>
      </c>
      <c r="E146">
        <v>0</v>
      </c>
      <c r="F146" s="6"/>
      <c r="G146" s="6"/>
      <c r="H146" s="6"/>
      <c r="I146" s="6"/>
      <c r="J146" s="6"/>
      <c r="K146" s="6"/>
      <c r="L146" s="6"/>
    </row>
    <row r="147" spans="1:12" x14ac:dyDescent="0.25">
      <c r="A147" s="8" t="s">
        <v>175</v>
      </c>
      <c r="B147" s="17">
        <v>0.4</v>
      </c>
      <c r="C147">
        <v>4</v>
      </c>
      <c r="D147">
        <v>0</v>
      </c>
      <c r="E147">
        <v>0</v>
      </c>
      <c r="F147" s="6"/>
      <c r="G147" s="6"/>
      <c r="H147" s="6"/>
      <c r="I147" s="6"/>
      <c r="J147" s="6"/>
      <c r="K147" s="6"/>
      <c r="L147" s="6"/>
    </row>
    <row r="148" spans="1:12" x14ac:dyDescent="0.25">
      <c r="A148" s="8" t="s">
        <v>154</v>
      </c>
      <c r="B148" s="17">
        <v>0.39900000000000002</v>
      </c>
      <c r="C148">
        <v>12</v>
      </c>
      <c r="D148">
        <v>0</v>
      </c>
      <c r="E148">
        <v>0</v>
      </c>
      <c r="F148" s="6"/>
      <c r="G148" s="6"/>
      <c r="H148" s="6"/>
      <c r="I148" s="6"/>
      <c r="J148" s="6"/>
      <c r="K148" s="6"/>
      <c r="L148" s="6"/>
    </row>
    <row r="149" spans="1:12" x14ac:dyDescent="0.25">
      <c r="A149" s="8" t="s">
        <v>164</v>
      </c>
      <c r="B149" s="17">
        <v>0.39600000000000002</v>
      </c>
      <c r="C149">
        <v>12</v>
      </c>
      <c r="D149">
        <v>0</v>
      </c>
      <c r="E149">
        <v>0</v>
      </c>
      <c r="F149" s="6"/>
      <c r="G149" s="6"/>
      <c r="H149" s="6"/>
      <c r="I149" s="6"/>
      <c r="J149" s="6"/>
      <c r="K149" s="6"/>
      <c r="L149" s="6"/>
    </row>
    <row r="150" spans="1:12" x14ac:dyDescent="0.25">
      <c r="A150" s="8" t="s">
        <v>183</v>
      </c>
      <c r="B150" s="17">
        <v>0.39400000000000002</v>
      </c>
      <c r="C150">
        <v>4</v>
      </c>
      <c r="D150">
        <v>0</v>
      </c>
      <c r="E150">
        <v>0</v>
      </c>
      <c r="F150" s="6"/>
      <c r="G150" s="6"/>
      <c r="H150" s="6"/>
      <c r="I150" s="6"/>
      <c r="J150" s="6"/>
      <c r="K150" s="6"/>
      <c r="L150" s="6"/>
    </row>
    <row r="151" spans="1:12" x14ac:dyDescent="0.25">
      <c r="A151" s="8" t="s">
        <v>189</v>
      </c>
      <c r="B151" s="17">
        <v>0.39300000000000002</v>
      </c>
      <c r="C151">
        <v>4</v>
      </c>
      <c r="D151">
        <v>0</v>
      </c>
      <c r="E151">
        <v>0</v>
      </c>
      <c r="F151" s="6"/>
      <c r="G151" s="6"/>
      <c r="H151" s="6"/>
      <c r="I151" s="6"/>
      <c r="J151" s="6"/>
      <c r="K151" s="6"/>
      <c r="L151" s="6"/>
    </row>
    <row r="152" spans="1:12" x14ac:dyDescent="0.25">
      <c r="A152" s="8" t="s">
        <v>156</v>
      </c>
      <c r="B152" s="17">
        <v>0.38900000000000001</v>
      </c>
      <c r="C152">
        <v>12</v>
      </c>
      <c r="D152">
        <v>0</v>
      </c>
      <c r="E152">
        <v>0</v>
      </c>
      <c r="F152" s="6"/>
      <c r="G152" s="6"/>
      <c r="H152" s="6"/>
      <c r="I152" s="6"/>
      <c r="J152" s="6"/>
      <c r="K152" s="6"/>
      <c r="L152" s="6"/>
    </row>
    <row r="153" spans="1:12" x14ac:dyDescent="0.25">
      <c r="A153" s="8" t="s">
        <v>174</v>
      </c>
      <c r="B153" s="17">
        <v>0.38600000000000001</v>
      </c>
      <c r="C153">
        <v>12</v>
      </c>
      <c r="D153">
        <v>0</v>
      </c>
      <c r="E153">
        <v>0</v>
      </c>
      <c r="F153" s="6"/>
      <c r="G153" s="6"/>
      <c r="H153" s="6"/>
      <c r="I153" s="6"/>
      <c r="J153" s="6"/>
      <c r="K153" s="6"/>
      <c r="L153" s="6"/>
    </row>
    <row r="154" spans="1:12" x14ac:dyDescent="0.25">
      <c r="A154" s="8" t="s">
        <v>177</v>
      </c>
      <c r="B154" s="17">
        <v>0.38100000000000001</v>
      </c>
      <c r="C154">
        <v>4</v>
      </c>
      <c r="D154">
        <v>0</v>
      </c>
      <c r="E154">
        <v>0</v>
      </c>
      <c r="F154" s="6"/>
      <c r="G154" s="6"/>
      <c r="H154" s="6"/>
      <c r="I154" s="6"/>
      <c r="J154" s="6"/>
      <c r="K154" s="6"/>
      <c r="L154" s="6"/>
    </row>
    <row r="155" spans="1:12" x14ac:dyDescent="0.25">
      <c r="A155" s="8" t="s">
        <v>182</v>
      </c>
      <c r="B155" s="17">
        <v>0.38</v>
      </c>
      <c r="C155">
        <v>12</v>
      </c>
      <c r="D155">
        <v>0</v>
      </c>
      <c r="E155">
        <v>0</v>
      </c>
      <c r="F155" s="6"/>
      <c r="G155" s="6"/>
      <c r="H155" s="6"/>
      <c r="I155" s="6"/>
      <c r="J155" s="6"/>
      <c r="K155" s="6"/>
      <c r="L155" s="6"/>
    </row>
    <row r="156" spans="1:12" x14ac:dyDescent="0.25">
      <c r="A156" s="8" t="s">
        <v>193</v>
      </c>
      <c r="B156" s="17">
        <v>0.38</v>
      </c>
      <c r="C156">
        <v>4</v>
      </c>
      <c r="D156">
        <v>0</v>
      </c>
      <c r="E156">
        <v>0</v>
      </c>
      <c r="F156" s="6"/>
      <c r="G156" s="6"/>
      <c r="H156" s="6"/>
      <c r="I156" s="6"/>
      <c r="J156" s="6"/>
      <c r="K156" s="6"/>
      <c r="L156" s="6"/>
    </row>
    <row r="157" spans="1:12" x14ac:dyDescent="0.25">
      <c r="A157" s="8" t="s">
        <v>188</v>
      </c>
      <c r="B157" s="17">
        <v>0.379</v>
      </c>
      <c r="C157">
        <v>12</v>
      </c>
      <c r="D157">
        <v>0</v>
      </c>
      <c r="E157">
        <v>0</v>
      </c>
      <c r="F157" s="6"/>
      <c r="G157" s="6"/>
      <c r="H157" s="6"/>
      <c r="I157" s="6"/>
      <c r="J157" s="6"/>
      <c r="K157" s="6"/>
      <c r="L157" s="6"/>
    </row>
    <row r="158" spans="1:12" x14ac:dyDescent="0.25">
      <c r="A158" s="8" t="s">
        <v>166</v>
      </c>
      <c r="B158" s="17">
        <v>0.375</v>
      </c>
      <c r="C158">
        <v>12</v>
      </c>
      <c r="D158">
        <v>0</v>
      </c>
      <c r="E158">
        <v>0</v>
      </c>
      <c r="F158" s="6"/>
      <c r="G158" s="6"/>
      <c r="H158" s="6"/>
      <c r="I158" s="6"/>
      <c r="J158" s="6"/>
      <c r="K158" s="6"/>
      <c r="L158" s="6"/>
    </row>
    <row r="159" spans="1:12" x14ac:dyDescent="0.25">
      <c r="A159" s="8" t="s">
        <v>185</v>
      </c>
      <c r="B159" s="17">
        <v>0.375</v>
      </c>
      <c r="C159">
        <v>4</v>
      </c>
      <c r="D159">
        <v>0</v>
      </c>
      <c r="E159">
        <v>0</v>
      </c>
      <c r="F159" s="6"/>
      <c r="G159" s="6"/>
      <c r="H159" s="6"/>
      <c r="I159" s="6"/>
      <c r="J159" s="6"/>
      <c r="K159" s="6"/>
      <c r="L159" s="6"/>
    </row>
    <row r="160" spans="1:12" x14ac:dyDescent="0.25">
      <c r="A160" s="8" t="s">
        <v>191</v>
      </c>
      <c r="B160" s="17">
        <v>0.375</v>
      </c>
      <c r="C160">
        <v>4</v>
      </c>
      <c r="D160">
        <v>0</v>
      </c>
      <c r="E160">
        <v>0</v>
      </c>
      <c r="F160" s="6"/>
      <c r="G160" s="6"/>
      <c r="H160" s="6"/>
      <c r="I160" s="6"/>
      <c r="J160" s="6"/>
      <c r="K160" s="6"/>
      <c r="L160" s="6"/>
    </row>
    <row r="161" spans="1:12" x14ac:dyDescent="0.25">
      <c r="A161" s="8" t="s">
        <v>168</v>
      </c>
      <c r="B161" s="17">
        <v>0.36799999999999999</v>
      </c>
      <c r="C161">
        <v>12</v>
      </c>
      <c r="D161">
        <v>0</v>
      </c>
      <c r="E161">
        <v>0</v>
      </c>
      <c r="F161" s="6"/>
      <c r="G161" s="6"/>
      <c r="H161" s="6"/>
      <c r="I161" s="6"/>
      <c r="J161" s="6"/>
      <c r="K161" s="6"/>
      <c r="L161" s="6"/>
    </row>
    <row r="162" spans="1:12" x14ac:dyDescent="0.25">
      <c r="A162" s="8" t="s">
        <v>176</v>
      </c>
      <c r="B162" s="17">
        <v>0.36599999999999999</v>
      </c>
      <c r="C162">
        <v>12</v>
      </c>
      <c r="D162">
        <v>0</v>
      </c>
      <c r="E162">
        <v>0</v>
      </c>
      <c r="F162" s="6"/>
      <c r="G162" s="6"/>
      <c r="H162" s="6"/>
      <c r="I162" s="6"/>
      <c r="J162" s="6"/>
      <c r="K162" s="6"/>
      <c r="L162" s="6"/>
    </row>
    <row r="163" spans="1:12" x14ac:dyDescent="0.25">
      <c r="A163" s="8" t="s">
        <v>195</v>
      </c>
      <c r="B163" s="17">
        <v>0.36299999999999999</v>
      </c>
      <c r="C163">
        <v>4</v>
      </c>
      <c r="D163">
        <v>0</v>
      </c>
      <c r="E163">
        <v>0</v>
      </c>
      <c r="F163" s="6"/>
      <c r="G163" s="6"/>
      <c r="H163" s="6"/>
      <c r="I163" s="6"/>
      <c r="J163" s="6"/>
      <c r="K163" s="6"/>
      <c r="L163" s="6"/>
    </row>
    <row r="164" spans="1:12" x14ac:dyDescent="0.25">
      <c r="A164" s="8" t="s">
        <v>184</v>
      </c>
      <c r="B164" s="17">
        <v>0.35899999999999999</v>
      </c>
      <c r="C164">
        <v>12</v>
      </c>
      <c r="D164">
        <v>0</v>
      </c>
      <c r="E164">
        <v>0</v>
      </c>
      <c r="F164" s="6"/>
      <c r="G164" s="6"/>
      <c r="H164" s="6"/>
      <c r="I164" s="6"/>
      <c r="J164" s="6"/>
      <c r="K164" s="6"/>
      <c r="L164" s="6"/>
    </row>
    <row r="165" spans="1:12" x14ac:dyDescent="0.25">
      <c r="A165" s="8" t="s">
        <v>190</v>
      </c>
      <c r="B165" s="17">
        <v>0.35799999999999998</v>
      </c>
      <c r="C165">
        <v>12</v>
      </c>
      <c r="D165">
        <v>0</v>
      </c>
      <c r="E165">
        <v>0</v>
      </c>
      <c r="F165" s="6"/>
      <c r="G165" s="6"/>
      <c r="H165" s="6"/>
      <c r="I165" s="6"/>
      <c r="J165" s="6"/>
      <c r="K165" s="6"/>
      <c r="L165" s="6"/>
    </row>
    <row r="166" spans="1:12" x14ac:dyDescent="0.25">
      <c r="A166" s="8" t="s">
        <v>197</v>
      </c>
      <c r="B166" s="17">
        <v>0.35099999999999998</v>
      </c>
      <c r="C166">
        <v>4</v>
      </c>
      <c r="D166">
        <v>0</v>
      </c>
      <c r="E166">
        <v>0</v>
      </c>
      <c r="F166" s="6"/>
      <c r="G166" s="6"/>
      <c r="H166" s="6"/>
      <c r="I166" s="6"/>
      <c r="J166" s="6"/>
      <c r="K166" s="6"/>
      <c r="L166" s="6"/>
    </row>
    <row r="167" spans="1:12" x14ac:dyDescent="0.25">
      <c r="A167" s="8" t="s">
        <v>178</v>
      </c>
      <c r="B167" s="17">
        <v>0.34599999999999997</v>
      </c>
      <c r="C167">
        <v>12</v>
      </c>
      <c r="D167">
        <v>0</v>
      </c>
      <c r="E167">
        <v>0</v>
      </c>
      <c r="F167" s="6"/>
      <c r="G167" s="6"/>
      <c r="H167" s="6"/>
      <c r="I167" s="6"/>
      <c r="J167" s="6"/>
      <c r="K167" s="6"/>
      <c r="L167" s="6"/>
    </row>
    <row r="168" spans="1:12" x14ac:dyDescent="0.25">
      <c r="A168" s="8" t="s">
        <v>194</v>
      </c>
      <c r="B168" s="17">
        <v>0.34399999999999997</v>
      </c>
      <c r="C168">
        <v>12</v>
      </c>
      <c r="D168">
        <v>0</v>
      </c>
      <c r="E168">
        <v>0</v>
      </c>
      <c r="F168" s="6"/>
      <c r="G168" s="6"/>
      <c r="H168" s="6"/>
      <c r="I168" s="6"/>
      <c r="J168" s="6"/>
      <c r="K168" s="6"/>
      <c r="L168" s="6"/>
    </row>
    <row r="169" spans="1:12" x14ac:dyDescent="0.25">
      <c r="A169" s="8" t="s">
        <v>186</v>
      </c>
      <c r="B169" s="17">
        <v>0.34</v>
      </c>
      <c r="C169">
        <v>12</v>
      </c>
      <c r="D169">
        <v>0</v>
      </c>
      <c r="E169">
        <v>0</v>
      </c>
      <c r="F169" s="6"/>
      <c r="G169" s="6"/>
      <c r="H169" s="6"/>
      <c r="I169" s="6"/>
      <c r="J169" s="6"/>
      <c r="K169" s="6"/>
      <c r="L169" s="6"/>
    </row>
    <row r="170" spans="1:12" x14ac:dyDescent="0.25">
      <c r="A170" s="8" t="s">
        <v>192</v>
      </c>
      <c r="B170" s="17">
        <v>0.33900000000000002</v>
      </c>
      <c r="C170">
        <v>12</v>
      </c>
      <c r="D170">
        <v>0</v>
      </c>
      <c r="E170">
        <v>0</v>
      </c>
      <c r="F170" s="6"/>
      <c r="G170" s="6"/>
      <c r="H170" s="6"/>
      <c r="I170" s="6"/>
      <c r="J170" s="6"/>
      <c r="K170" s="6"/>
      <c r="L170" s="6"/>
    </row>
    <row r="171" spans="1:12" x14ac:dyDescent="0.25">
      <c r="A171" s="8" t="s">
        <v>196</v>
      </c>
      <c r="B171" s="17">
        <v>0.32500000000000001</v>
      </c>
      <c r="C171">
        <v>12</v>
      </c>
      <c r="D171">
        <v>0</v>
      </c>
      <c r="E171">
        <v>0</v>
      </c>
      <c r="F171" s="6"/>
      <c r="G171" s="6"/>
      <c r="H171" s="6"/>
      <c r="I171" s="6"/>
      <c r="J171" s="6"/>
      <c r="K171" s="6"/>
      <c r="L171" s="6"/>
    </row>
    <row r="172" spans="1:12" x14ac:dyDescent="0.25">
      <c r="A172" s="8" t="s">
        <v>198</v>
      </c>
      <c r="B172" s="17">
        <v>0.312</v>
      </c>
      <c r="C172">
        <v>12</v>
      </c>
      <c r="D172">
        <v>0</v>
      </c>
      <c r="E172">
        <v>0</v>
      </c>
      <c r="F172" s="6"/>
      <c r="G172" s="6"/>
      <c r="H172" s="6"/>
      <c r="I172" s="6"/>
      <c r="J172" s="6"/>
      <c r="K172" s="6"/>
      <c r="L172" s="6"/>
    </row>
  </sheetData>
  <hyperlinks>
    <hyperlink ref="A3" r:id="rId1" location="Top" display="http://www.natesholdem.com/pre-flop-odds.php - Top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Sheet2</vt:lpstr>
      <vt:lpstr>Sheet3</vt:lpstr>
      <vt:lpstr>Sheet3 (2)</vt:lpstr>
      <vt:lpstr>Sheet3 (3)</vt:lpstr>
      <vt:lpstr>Sheet1 (2)</vt:lpstr>
      <vt:lpstr>Sheet3 (4)</vt:lpstr>
      <vt:lpstr>Sheet3 (5)</vt:lpstr>
      <vt:lpstr>'Sheet3 (2)'!Ax</vt:lpstr>
      <vt:lpstr>'Sheet3 (3)'!Ax</vt:lpstr>
      <vt:lpstr>'Sheet3 (4)'!Ax</vt:lpstr>
      <vt:lpstr>'Sheet3 (5)'!Ax</vt:lpstr>
      <vt:lpstr>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Corrocher Filho, Nelson W.</cp:lastModifiedBy>
  <cp:revision>2</cp:revision>
  <dcterms:created xsi:type="dcterms:W3CDTF">2017-09-12T23:24:15Z</dcterms:created>
  <dcterms:modified xsi:type="dcterms:W3CDTF">2017-09-14T00:30:34Z</dcterms:modified>
  <dc:language>en-US</dc:language>
</cp:coreProperties>
</file>