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830"/>
  <workbookPr defaultThemeVersion="166925"/>
  <mc:AlternateContent xmlns:mc="http://schemas.openxmlformats.org/markup-compatibility/2006">
    <mc:Choice Requires="x15">
      <x15ac:absPath xmlns:x15ac="http://schemas.microsoft.com/office/spreadsheetml/2010/11/ac" url="D:\Dropbox\Harrisburg\ANLY530 - Machine Learning I\Online Class 3\"/>
    </mc:Choice>
  </mc:AlternateContent>
  <bookViews>
    <workbookView xWindow="0" yWindow="0" windowWidth="28800" windowHeight="12210"/>
  </bookViews>
  <sheets>
    <sheet name="ch5ex3" sheetId="1" r:id="rId1"/>
  </sheets>
  <calcPr calcId="171027"/>
</workbook>
</file>

<file path=xl/calcChain.xml><?xml version="1.0" encoding="utf-8"?>
<calcChain xmlns="http://schemas.openxmlformats.org/spreadsheetml/2006/main">
  <c r="N4" i="1" l="1"/>
  <c r="D41" i="1" l="1"/>
  <c r="E41" i="1"/>
  <c r="F41" i="1"/>
  <c r="G41" i="1"/>
  <c r="D42" i="1"/>
  <c r="E42" i="1"/>
  <c r="F42" i="1"/>
  <c r="G42" i="1"/>
  <c r="D43" i="1"/>
  <c r="E43" i="1"/>
  <c r="F43" i="1"/>
  <c r="G43" i="1"/>
  <c r="D44" i="1"/>
  <c r="E44" i="1"/>
  <c r="F44" i="1"/>
  <c r="G44" i="1"/>
  <c r="D45" i="1"/>
  <c r="E45" i="1"/>
  <c r="F45" i="1"/>
  <c r="G45" i="1"/>
  <c r="D46" i="1"/>
  <c r="E46" i="1"/>
  <c r="F46" i="1"/>
  <c r="G46" i="1"/>
  <c r="D47" i="1"/>
  <c r="E47" i="1"/>
  <c r="F47" i="1"/>
  <c r="G47" i="1"/>
  <c r="D48" i="1"/>
  <c r="E48" i="1"/>
  <c r="F48" i="1"/>
  <c r="G48" i="1"/>
  <c r="D49" i="1"/>
  <c r="E49" i="1"/>
  <c r="F49" i="1"/>
  <c r="G49" i="1"/>
  <c r="D50" i="1"/>
  <c r="E50" i="1"/>
  <c r="F50" i="1"/>
  <c r="G50" i="1"/>
  <c r="D51" i="1"/>
  <c r="E51" i="1"/>
  <c r="F51" i="1"/>
  <c r="G51" i="1"/>
  <c r="D52" i="1"/>
  <c r="E52" i="1"/>
  <c r="F52" i="1"/>
  <c r="G52" i="1"/>
  <c r="D53" i="1"/>
  <c r="E53" i="1"/>
  <c r="F53" i="1"/>
  <c r="G53" i="1"/>
  <c r="D54" i="1"/>
  <c r="E54" i="1"/>
  <c r="F54" i="1"/>
  <c r="G54" i="1"/>
  <c r="D55" i="1"/>
  <c r="E55" i="1"/>
  <c r="F55" i="1"/>
  <c r="G55" i="1"/>
  <c r="D56" i="1"/>
  <c r="E56" i="1"/>
  <c r="F56" i="1"/>
  <c r="G56" i="1"/>
  <c r="D58" i="1"/>
  <c r="E58" i="1"/>
  <c r="F58" i="1"/>
  <c r="G58" i="1"/>
  <c r="C58" i="1"/>
  <c r="C42" i="1"/>
  <c r="C43" i="1"/>
  <c r="C44" i="1"/>
  <c r="C45" i="1"/>
  <c r="C46" i="1"/>
  <c r="C47" i="1"/>
  <c r="C48" i="1"/>
  <c r="C49" i="1"/>
  <c r="C50" i="1"/>
  <c r="C51" i="1"/>
  <c r="C52" i="1"/>
  <c r="C53" i="1"/>
  <c r="C54" i="1"/>
  <c r="C55" i="1"/>
  <c r="C56" i="1"/>
  <c r="C41" i="1"/>
  <c r="N6" i="1"/>
  <c r="N5" i="1"/>
  <c r="I3" i="1"/>
  <c r="J3" i="1" s="1"/>
  <c r="K3" i="1" s="1"/>
  <c r="I4" i="1"/>
  <c r="J4" i="1" s="1"/>
  <c r="K4" i="1" s="1"/>
  <c r="I5" i="1"/>
  <c r="J5" i="1" s="1"/>
  <c r="K5" i="1" s="1"/>
  <c r="I6" i="1"/>
  <c r="J6" i="1" s="1"/>
  <c r="K6" i="1" s="1"/>
  <c r="I7" i="1"/>
  <c r="J7" i="1" s="1"/>
  <c r="K7" i="1" s="1"/>
  <c r="I8" i="1"/>
  <c r="J8" i="1" s="1"/>
  <c r="K8" i="1" s="1"/>
  <c r="I9" i="1"/>
  <c r="J9" i="1" s="1"/>
  <c r="K9" i="1" s="1"/>
  <c r="I10" i="1"/>
  <c r="J10" i="1" s="1"/>
  <c r="K10" i="1" s="1"/>
  <c r="I11" i="1"/>
  <c r="J11" i="1" s="1"/>
  <c r="K11" i="1" s="1"/>
  <c r="I12" i="1"/>
  <c r="J12" i="1" s="1"/>
  <c r="K12" i="1" s="1"/>
  <c r="I13" i="1"/>
  <c r="J13" i="1" s="1"/>
  <c r="K13" i="1" s="1"/>
  <c r="I14" i="1"/>
  <c r="J14" i="1" s="1"/>
  <c r="K14" i="1" s="1"/>
  <c r="I15" i="1"/>
  <c r="J15" i="1" s="1"/>
  <c r="K15" i="1" s="1"/>
  <c r="I16" i="1"/>
  <c r="J16" i="1" s="1"/>
  <c r="K16" i="1" s="1"/>
  <c r="I17" i="1"/>
  <c r="J17" i="1" s="1"/>
  <c r="K17" i="1" s="1"/>
  <c r="I18" i="1"/>
  <c r="J18" i="1" s="1"/>
  <c r="K18" i="1" s="1"/>
  <c r="N3" i="1"/>
</calcChain>
</file>

<file path=xl/sharedStrings.xml><?xml version="1.0" encoding="utf-8"?>
<sst xmlns="http://schemas.openxmlformats.org/spreadsheetml/2006/main" count="71" uniqueCount="38">
  <si>
    <t>COUNTRY_ID</t>
  </si>
  <si>
    <t>LIFE_EXP.</t>
  </si>
  <si>
    <t>TOP_10_INCOME</t>
  </si>
  <si>
    <t>INFANT_MORT.</t>
  </si>
  <si>
    <t>MIL.SPEND</t>
  </si>
  <si>
    <t>SCHOOL_YEARS</t>
  </si>
  <si>
    <t>CPI</t>
  </si>
  <si>
    <t xml:space="preserve">Afghanistan </t>
  </si>
  <si>
    <t xml:space="preserve">Haiti </t>
  </si>
  <si>
    <t xml:space="preserve">Nigeria </t>
  </si>
  <si>
    <t xml:space="preserve">Egypt </t>
  </si>
  <si>
    <t xml:space="preserve">Argentina </t>
  </si>
  <si>
    <t xml:space="preserve">China </t>
  </si>
  <si>
    <t xml:space="preserve">Brazil </t>
  </si>
  <si>
    <t xml:space="preserve">Israel </t>
  </si>
  <si>
    <t>U.S.A.</t>
  </si>
  <si>
    <t xml:space="preserve">Ireland </t>
  </si>
  <si>
    <t>U.K.</t>
  </si>
  <si>
    <t>Germany</t>
  </si>
  <si>
    <t xml:space="preserve">Canada </t>
  </si>
  <si>
    <t xml:space="preserve">Australia </t>
  </si>
  <si>
    <t xml:space="preserve">Sweden </t>
  </si>
  <si>
    <t xml:space="preserve">New Zealand </t>
  </si>
  <si>
    <t>Russia</t>
  </si>
  <si>
    <t>d(Russia,x)</t>
  </si>
  <si>
    <t>a)</t>
  </si>
  <si>
    <t>b)</t>
  </si>
  <si>
    <t>d^2 (squared Euclidean distance)</t>
  </si>
  <si>
    <t>1/d^2 (reciprocal of squared Euclidean distance)</t>
  </si>
  <si>
    <t>NORMALIZED</t>
  </si>
  <si>
    <t>ABSOLUTE</t>
  </si>
  <si>
    <t>c)</t>
  </si>
  <si>
    <t>d)</t>
  </si>
  <si>
    <t>ANSWERS</t>
  </si>
  <si>
    <t>Russia (query)</t>
  </si>
  <si>
    <t>e)</t>
  </si>
  <si>
    <t>The most accurate prediction comes from a), with k = 3 and using Euclidean distance. When I started doing the exercise, I believed that the one that would be most accurate would be the weighted averaged with the entire dataset because that approach gives more weight to the closest points which is important in a continuous result (average of the closes CPIs). After giving some though to it, I believe that there are some important variable not being covered in the test. For example, check Argentina, China and USA: even though they are the closest points to Russia, their CPI differs greatly. Since the units are very different, running the test in a non-normalized set doesn't really make much sense. Thus, a) getting the closest results looks like a coincidence.</t>
  </si>
  <si>
    <t>CALCULATION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</si>
</sst>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0.00000"/>
    <numFmt numFmtId="165" formatCode="0.000"/>
    <numFmt numFmtId="166" formatCode="0.0000000000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name val="Calibri"/>
      <family val="2"/>
      <scheme val="minor"/>
    </font>
    <font>
      <sz val="11"/>
      <name val="Calibri"/>
      <family val="2"/>
      <scheme val="minor"/>
    </font>
  </fonts>
  <fills count="42">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tint="-9.9978637043366805E-2"/>
        <bgColor indexed="64"/>
      </patternFill>
    </fill>
    <fill>
      <patternFill patternType="solid">
        <fgColor theme="4"/>
        <bgColor theme="4"/>
      </patternFill>
    </fill>
    <fill>
      <patternFill patternType="solid">
        <fgColor theme="4" tint="0.59999389629810485"/>
        <bgColor theme="4" tint="0.59999389629810485"/>
      </patternFill>
    </fill>
    <fill>
      <patternFill patternType="solid">
        <fgColor theme="4" tint="0.79998168889431442"/>
        <bgColor theme="4" tint="0.79998168889431442"/>
      </patternFill>
    </fill>
    <fill>
      <patternFill patternType="solid">
        <fgColor theme="9" tint="0.59999389629810485"/>
        <bgColor indexed="64"/>
      </patternFill>
    </fill>
    <fill>
      <patternFill patternType="solid">
        <fgColor theme="7" tint="0.59999389629810485"/>
        <bgColor indexed="64"/>
      </patternFill>
    </fill>
    <fill>
      <patternFill patternType="solid">
        <fgColor theme="5" tint="0.79998168889431442"/>
        <bgColor theme="5" tint="0.79998168889431442"/>
      </patternFill>
    </fill>
    <fill>
      <patternFill patternType="solid">
        <fgColor theme="5"/>
        <bgColor theme="5"/>
      </patternFill>
    </fill>
    <fill>
      <patternFill patternType="solid">
        <fgColor theme="5" tint="0.59999389629810485"/>
        <bgColor theme="5" tint="0.59999389629810485"/>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theme="0"/>
      </top>
      <bottom/>
      <diagonal/>
    </border>
    <border>
      <left style="thin">
        <color theme="0"/>
      </left>
      <right/>
      <top style="thin">
        <color theme="0"/>
      </top>
      <bottom/>
      <diagonal/>
    </border>
    <border>
      <left style="thin">
        <color theme="0"/>
      </left>
      <right/>
      <top/>
      <bottom/>
      <diagonal/>
    </border>
    <border>
      <left/>
      <right/>
      <top style="thick">
        <color theme="0"/>
      </top>
      <bottom/>
      <diagonal/>
    </border>
    <border>
      <left style="thin">
        <color theme="0"/>
      </left>
      <right/>
      <top style="thick">
        <color theme="0"/>
      </top>
      <bottom/>
      <diagonal/>
    </border>
    <border>
      <left/>
      <right/>
      <top/>
      <bottom style="thick">
        <color theme="0"/>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2">
    <xf numFmtId="0" fontId="0" fillId="0" borderId="0" xfId="0"/>
    <xf numFmtId="165" fontId="0" fillId="0" borderId="0" xfId="0" applyNumberFormat="1"/>
    <xf numFmtId="2" fontId="0" fillId="0" borderId="0" xfId="0" applyNumberFormat="1"/>
    <xf numFmtId="166" fontId="0" fillId="0" borderId="0" xfId="0" applyNumberFormat="1"/>
    <xf numFmtId="0" fontId="19" fillId="0" borderId="0" xfId="0" applyFont="1" applyFill="1" applyBorder="1"/>
    <xf numFmtId="2" fontId="19" fillId="0" borderId="0" xfId="0" applyNumberFormat="1" applyFont="1" applyFill="1" applyBorder="1"/>
    <xf numFmtId="0" fontId="19" fillId="35" borderId="13" xfId="0" applyFont="1" applyFill="1" applyBorder="1"/>
    <xf numFmtId="2" fontId="19" fillId="35" borderId="14" xfId="0" applyNumberFormat="1" applyFont="1" applyFill="1" applyBorder="1"/>
    <xf numFmtId="0" fontId="19" fillId="36" borderId="10" xfId="0" applyFont="1" applyFill="1" applyBorder="1"/>
    <xf numFmtId="2" fontId="19" fillId="36" borderId="11" xfId="0" applyNumberFormat="1" applyFont="1" applyFill="1" applyBorder="1"/>
    <xf numFmtId="0" fontId="19" fillId="35" borderId="10" xfId="0" applyFont="1" applyFill="1" applyBorder="1"/>
    <xf numFmtId="2" fontId="19" fillId="35" borderId="11" xfId="0" applyNumberFormat="1" applyFont="1" applyFill="1" applyBorder="1"/>
    <xf numFmtId="0" fontId="13" fillId="34" borderId="0" xfId="0" applyFont="1" applyFill="1" applyBorder="1" applyAlignment="1">
      <alignment horizontal="center" vertical="center" wrapText="1"/>
    </xf>
    <xf numFmtId="0" fontId="13" fillId="34" borderId="12" xfId="0" applyFont="1" applyFill="1" applyBorder="1" applyAlignment="1">
      <alignment horizontal="center" vertical="center" wrapText="1"/>
    </xf>
    <xf numFmtId="0" fontId="0" fillId="38" borderId="0" xfId="0" applyFill="1"/>
    <xf numFmtId="164" fontId="19" fillId="35" borderId="14" xfId="0" applyNumberFormat="1" applyFont="1" applyFill="1" applyBorder="1"/>
    <xf numFmtId="164" fontId="19" fillId="36" borderId="11" xfId="0" applyNumberFormat="1" applyFont="1" applyFill="1" applyBorder="1"/>
    <xf numFmtId="164" fontId="19" fillId="35" borderId="11" xfId="0" applyNumberFormat="1" applyFont="1" applyFill="1" applyBorder="1"/>
    <xf numFmtId="165" fontId="19" fillId="39" borderId="11" xfId="0" applyNumberFormat="1" applyFont="1" applyFill="1" applyBorder="1"/>
    <xf numFmtId="0" fontId="19" fillId="41" borderId="13" xfId="0" applyFont="1" applyFill="1" applyBorder="1"/>
    <xf numFmtId="165" fontId="19" fillId="41" borderId="14" xfId="0" applyNumberFormat="1" applyFont="1" applyFill="1" applyBorder="1"/>
    <xf numFmtId="0" fontId="19" fillId="39" borderId="10" xfId="0" applyFont="1" applyFill="1" applyBorder="1"/>
    <xf numFmtId="0" fontId="19" fillId="41" borderId="10" xfId="0" applyFont="1" applyFill="1" applyBorder="1"/>
    <xf numFmtId="165" fontId="19" fillId="41" borderId="11" xfId="0" applyNumberFormat="1" applyFont="1" applyFill="1" applyBorder="1"/>
    <xf numFmtId="2" fontId="0" fillId="38" borderId="0" xfId="0" applyNumberFormat="1" applyFill="1"/>
    <xf numFmtId="0" fontId="0" fillId="0" borderId="0" xfId="0" applyAlignment="1">
      <alignment horizontal="center" vertical="center" textRotation="90"/>
    </xf>
    <xf numFmtId="0" fontId="0" fillId="33" borderId="0" xfId="0" applyFill="1" applyAlignment="1">
      <alignment horizontal="center" vertical="center" textRotation="90"/>
    </xf>
    <xf numFmtId="0" fontId="0" fillId="37" borderId="0" xfId="0" applyFill="1" applyAlignment="1">
      <alignment horizontal="center" vertical="center" textRotation="90"/>
    </xf>
    <xf numFmtId="0" fontId="18" fillId="40" borderId="15" xfId="0" applyFont="1" applyFill="1" applyBorder="1" applyAlignment="1">
      <alignment horizontal="center" vertical="center"/>
    </xf>
    <xf numFmtId="165" fontId="19" fillId="41" borderId="0" xfId="0" applyNumberFormat="1" applyFont="1" applyFill="1" applyBorder="1" applyAlignment="1">
      <alignment horizontal="left" vertical="top" wrapText="1"/>
    </xf>
    <xf numFmtId="0" fontId="19" fillId="41" borderId="10" xfId="0" applyFont="1" applyFill="1" applyBorder="1" applyAlignment="1">
      <alignment horizontal="center" vertical="center"/>
    </xf>
    <xf numFmtId="0" fontId="19" fillId="41" borderId="0" xfId="0" applyFont="1" applyFill="1" applyBorder="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S58"/>
  <sheetViews>
    <sheetView tabSelected="1" workbookViewId="0">
      <selection activeCell="N6" sqref="N6"/>
    </sheetView>
  </sheetViews>
  <sheetFormatPr defaultRowHeight="15" x14ac:dyDescent="0.25"/>
  <cols>
    <col min="1" max="1" width="4.5703125" customWidth="1"/>
    <col min="2" max="11" width="18.42578125" customWidth="1"/>
    <col min="12" max="12" width="3.42578125" customWidth="1"/>
    <col min="13" max="14" width="12.140625" customWidth="1"/>
  </cols>
  <sheetData>
    <row r="2" spans="1:19" ht="45.75" thickBot="1" x14ac:dyDescent="0.3">
      <c r="B2" s="12" t="s">
        <v>0</v>
      </c>
      <c r="C2" s="13" t="s">
        <v>1</v>
      </c>
      <c r="D2" s="13" t="s">
        <v>2</v>
      </c>
      <c r="E2" s="13" t="s">
        <v>3</v>
      </c>
      <c r="F2" s="13" t="s">
        <v>4</v>
      </c>
      <c r="G2" s="13" t="s">
        <v>5</v>
      </c>
      <c r="H2" s="13" t="s">
        <v>6</v>
      </c>
      <c r="I2" s="13" t="s">
        <v>24</v>
      </c>
      <c r="J2" s="13" t="s">
        <v>27</v>
      </c>
      <c r="K2" s="13" t="s">
        <v>28</v>
      </c>
      <c r="M2" s="28" t="s">
        <v>33</v>
      </c>
      <c r="N2" s="28"/>
    </row>
    <row r="3" spans="1:19" ht="15.75" thickTop="1" x14ac:dyDescent="0.25">
      <c r="A3" s="26" t="s">
        <v>30</v>
      </c>
      <c r="B3" s="6" t="s">
        <v>11</v>
      </c>
      <c r="C3" s="7">
        <v>75.77</v>
      </c>
      <c r="D3" s="7">
        <v>32.299999999999997</v>
      </c>
      <c r="E3" s="7">
        <v>13.3</v>
      </c>
      <c r="F3" s="7">
        <v>0.76</v>
      </c>
      <c r="G3" s="7">
        <v>10.1</v>
      </c>
      <c r="H3" s="7">
        <v>2.9961000000000002</v>
      </c>
      <c r="I3" s="7">
        <f t="shared" ref="I3:I18" si="0">SQRT((C$20-C3)^2+(D$20-D3)^2+(E$20-E3)^2+(F$20-F3)^2+(G$20-G3)^2)</f>
        <v>9.7575099282552546</v>
      </c>
      <c r="J3" s="7">
        <f>I3^2</f>
        <v>95.208999999999861</v>
      </c>
      <c r="K3" s="15">
        <f>1/J3</f>
        <v>1.0503208730267112E-2</v>
      </c>
      <c r="M3" s="19" t="s">
        <v>25</v>
      </c>
      <c r="N3" s="20">
        <f>AVERAGE(H3:H5)</f>
        <v>4.5891333333333337</v>
      </c>
    </row>
    <row r="4" spans="1:19" x14ac:dyDescent="0.25">
      <c r="A4" s="26"/>
      <c r="B4" s="8" t="s">
        <v>12</v>
      </c>
      <c r="C4" s="9">
        <v>74.87</v>
      </c>
      <c r="D4" s="9">
        <v>29.98</v>
      </c>
      <c r="E4" s="9">
        <v>13.7</v>
      </c>
      <c r="F4" s="9">
        <v>1.95</v>
      </c>
      <c r="G4" s="9">
        <v>6.4</v>
      </c>
      <c r="H4" s="9">
        <v>3.6356000000000002</v>
      </c>
      <c r="I4" s="9">
        <f t="shared" si="0"/>
        <v>10.727483395466059</v>
      </c>
      <c r="J4" s="9">
        <f t="shared" ref="J4:J18" si="1">I4^2</f>
        <v>115.07890000000002</v>
      </c>
      <c r="K4" s="16">
        <f t="shared" ref="K4:K18" si="2">1/J4</f>
        <v>8.6896902907483455E-3</v>
      </c>
      <c r="M4" s="21" t="s">
        <v>26</v>
      </c>
      <c r="N4" s="18">
        <f>SUMPRODUCT(H3:H18,K3:K18)/SUM(K3:K18)</f>
        <v>5.9087075368411233</v>
      </c>
    </row>
    <row r="5" spans="1:19" x14ac:dyDescent="0.25">
      <c r="A5" s="26"/>
      <c r="B5" s="10" t="s">
        <v>15</v>
      </c>
      <c r="C5" s="11">
        <v>78.510000000000005</v>
      </c>
      <c r="D5" s="11">
        <v>29.85</v>
      </c>
      <c r="E5" s="11">
        <v>6.3</v>
      </c>
      <c r="F5" s="11">
        <v>4.72</v>
      </c>
      <c r="G5" s="11">
        <v>13.7</v>
      </c>
      <c r="H5" s="11">
        <v>7.1356999999999999</v>
      </c>
      <c r="I5" s="11">
        <f t="shared" si="0"/>
        <v>11.704422241187302</v>
      </c>
      <c r="J5" s="11">
        <f t="shared" si="1"/>
        <v>136.99349999999998</v>
      </c>
      <c r="K5" s="17">
        <f t="shared" si="2"/>
        <v>7.2996164051579099E-3</v>
      </c>
      <c r="M5" s="22" t="s">
        <v>31</v>
      </c>
      <c r="N5" s="23">
        <f>AVERAGE(H22:H24)</f>
        <v>5.9689666666666668</v>
      </c>
    </row>
    <row r="6" spans="1:19" x14ac:dyDescent="0.25">
      <c r="A6" s="26"/>
      <c r="B6" s="8" t="s">
        <v>10</v>
      </c>
      <c r="C6" s="9">
        <v>70.48</v>
      </c>
      <c r="D6" s="9">
        <v>26.58</v>
      </c>
      <c r="E6" s="9">
        <v>19.600000000000001</v>
      </c>
      <c r="F6" s="9">
        <v>1.86</v>
      </c>
      <c r="G6" s="9">
        <v>5.3</v>
      </c>
      <c r="H6" s="9">
        <v>2.8622000000000001</v>
      </c>
      <c r="I6" s="9">
        <f t="shared" si="0"/>
        <v>13.716767111823399</v>
      </c>
      <c r="J6" s="9">
        <f t="shared" si="1"/>
        <v>188.14970000000005</v>
      </c>
      <c r="K6" s="16">
        <f t="shared" si="2"/>
        <v>5.3149167923201559E-3</v>
      </c>
      <c r="M6" s="21" t="s">
        <v>32</v>
      </c>
      <c r="N6" s="18">
        <f>SUMPRODUCT(H22:H37,K22:K37)/SUM(K22:K37)</f>
        <v>6.6346611987702397</v>
      </c>
    </row>
    <row r="7" spans="1:19" x14ac:dyDescent="0.25">
      <c r="A7" s="26"/>
      <c r="B7" s="10" t="s">
        <v>17</v>
      </c>
      <c r="C7" s="11">
        <v>80.09</v>
      </c>
      <c r="D7" s="11">
        <v>28.49</v>
      </c>
      <c r="E7" s="11">
        <v>4.4000000000000004</v>
      </c>
      <c r="F7" s="11">
        <v>2.59</v>
      </c>
      <c r="G7" s="11">
        <v>13</v>
      </c>
      <c r="H7" s="11">
        <v>7.7751000000000001</v>
      </c>
      <c r="I7" s="11">
        <f t="shared" si="0"/>
        <v>14.095580867775544</v>
      </c>
      <c r="J7" s="11">
        <f t="shared" si="1"/>
        <v>198.68539999999996</v>
      </c>
      <c r="K7" s="17">
        <f t="shared" si="2"/>
        <v>5.0330824509500962E-3</v>
      </c>
    </row>
    <row r="8" spans="1:19" ht="15" customHeight="1" x14ac:dyDescent="0.25">
      <c r="A8" s="26"/>
      <c r="B8" s="8" t="s">
        <v>13</v>
      </c>
      <c r="C8" s="9">
        <v>73.12</v>
      </c>
      <c r="D8" s="9">
        <v>42.93</v>
      </c>
      <c r="E8" s="9">
        <v>14.5</v>
      </c>
      <c r="F8" s="9">
        <v>1.43</v>
      </c>
      <c r="G8" s="9">
        <v>7.2</v>
      </c>
      <c r="H8" s="9">
        <v>3.7740999999999998</v>
      </c>
      <c r="I8" s="9">
        <f t="shared" si="0"/>
        <v>14.680126021257447</v>
      </c>
      <c r="J8" s="9">
        <f t="shared" si="1"/>
        <v>215.5061</v>
      </c>
      <c r="K8" s="16">
        <f t="shared" si="2"/>
        <v>4.6402398818409319E-3</v>
      </c>
      <c r="M8" s="30" t="s">
        <v>35</v>
      </c>
      <c r="N8" s="29" t="s">
        <v>36</v>
      </c>
      <c r="O8" s="29"/>
      <c r="P8" s="29"/>
      <c r="Q8" s="29"/>
      <c r="R8" s="29"/>
      <c r="S8" s="29"/>
    </row>
    <row r="9" spans="1:19" x14ac:dyDescent="0.25">
      <c r="A9" s="26"/>
      <c r="B9" s="10" t="s">
        <v>22</v>
      </c>
      <c r="C9" s="11">
        <v>80.67</v>
      </c>
      <c r="D9" s="11">
        <v>27.81</v>
      </c>
      <c r="E9" s="11">
        <v>4.9000000000000004</v>
      </c>
      <c r="F9" s="11">
        <v>1.1299999999999999</v>
      </c>
      <c r="G9" s="11">
        <v>12.3</v>
      </c>
      <c r="H9" s="11">
        <v>9.4626999999999999</v>
      </c>
      <c r="I9" s="11">
        <f t="shared" si="0"/>
        <v>14.803952175010561</v>
      </c>
      <c r="J9" s="11">
        <f t="shared" si="1"/>
        <v>219.15699999999993</v>
      </c>
      <c r="K9" s="17">
        <f t="shared" si="2"/>
        <v>4.5629388976852229E-3</v>
      </c>
      <c r="M9" s="31"/>
      <c r="N9" s="29"/>
      <c r="O9" s="29"/>
      <c r="P9" s="29"/>
      <c r="Q9" s="29"/>
      <c r="R9" s="29"/>
      <c r="S9" s="29"/>
    </row>
    <row r="10" spans="1:19" x14ac:dyDescent="0.25">
      <c r="A10" s="26"/>
      <c r="B10" s="8" t="s">
        <v>16</v>
      </c>
      <c r="C10" s="9">
        <v>80.150000000000006</v>
      </c>
      <c r="D10" s="9">
        <v>27.23</v>
      </c>
      <c r="E10" s="9">
        <v>3.5</v>
      </c>
      <c r="F10" s="9">
        <v>0.6</v>
      </c>
      <c r="G10" s="9">
        <v>11.5</v>
      </c>
      <c r="H10" s="9">
        <v>7.5359999999999996</v>
      </c>
      <c r="I10" s="9">
        <f t="shared" si="0"/>
        <v>15.221901983655</v>
      </c>
      <c r="J10" s="9">
        <f t="shared" si="1"/>
        <v>231.70630000000003</v>
      </c>
      <c r="K10" s="16">
        <f t="shared" si="2"/>
        <v>4.3158084178116863E-3</v>
      </c>
      <c r="M10" s="31"/>
      <c r="N10" s="29"/>
      <c r="O10" s="29"/>
      <c r="P10" s="29"/>
      <c r="Q10" s="29"/>
      <c r="R10" s="29"/>
      <c r="S10" s="29"/>
    </row>
    <row r="11" spans="1:19" x14ac:dyDescent="0.25">
      <c r="A11" s="26"/>
      <c r="B11" s="10" t="s">
        <v>14</v>
      </c>
      <c r="C11" s="11">
        <v>81.3</v>
      </c>
      <c r="D11" s="11">
        <v>28.8</v>
      </c>
      <c r="E11" s="11">
        <v>3.6</v>
      </c>
      <c r="F11" s="11">
        <v>6.77</v>
      </c>
      <c r="G11" s="11">
        <v>12.5</v>
      </c>
      <c r="H11" s="11">
        <v>5.8068999999999997</v>
      </c>
      <c r="I11" s="11">
        <f t="shared" si="0"/>
        <v>15.651415271469855</v>
      </c>
      <c r="J11" s="11">
        <f t="shared" si="1"/>
        <v>244.96679999999978</v>
      </c>
      <c r="K11" s="17">
        <f t="shared" si="2"/>
        <v>4.0821858308962723E-3</v>
      </c>
      <c r="M11" s="31"/>
      <c r="N11" s="29"/>
      <c r="O11" s="29"/>
      <c r="P11" s="29"/>
      <c r="Q11" s="29"/>
      <c r="R11" s="29"/>
      <c r="S11" s="29"/>
    </row>
    <row r="12" spans="1:19" x14ac:dyDescent="0.25">
      <c r="A12" s="26"/>
      <c r="B12" s="8" t="s">
        <v>19</v>
      </c>
      <c r="C12" s="9">
        <v>80.989999999999995</v>
      </c>
      <c r="D12" s="9">
        <v>24.79</v>
      </c>
      <c r="E12" s="9">
        <v>4.9000000000000004</v>
      </c>
      <c r="F12" s="9">
        <v>1.42</v>
      </c>
      <c r="G12" s="9">
        <v>14.2</v>
      </c>
      <c r="H12" s="9">
        <v>8.6724999999999994</v>
      </c>
      <c r="I12" s="9">
        <f t="shared" si="0"/>
        <v>16.122391261844495</v>
      </c>
      <c r="J12" s="9">
        <f t="shared" si="1"/>
        <v>259.93149999999974</v>
      </c>
      <c r="K12" s="16">
        <f t="shared" si="2"/>
        <v>3.8471674268028347E-3</v>
      </c>
      <c r="M12" s="31"/>
      <c r="N12" s="29"/>
      <c r="O12" s="29"/>
      <c r="P12" s="29"/>
      <c r="Q12" s="29"/>
      <c r="R12" s="29"/>
      <c r="S12" s="29"/>
    </row>
    <row r="13" spans="1:19" x14ac:dyDescent="0.25">
      <c r="A13" s="26"/>
      <c r="B13" s="10" t="s">
        <v>20</v>
      </c>
      <c r="C13" s="11">
        <v>82.09</v>
      </c>
      <c r="D13" s="11">
        <v>25.4</v>
      </c>
      <c r="E13" s="11">
        <v>4.2</v>
      </c>
      <c r="F13" s="11">
        <v>1.86</v>
      </c>
      <c r="G13" s="11">
        <v>11.5</v>
      </c>
      <c r="H13" s="11">
        <v>8.8442000000000007</v>
      </c>
      <c r="I13" s="11">
        <f t="shared" si="0"/>
        <v>16.984092557449159</v>
      </c>
      <c r="J13" s="11">
        <f t="shared" si="1"/>
        <v>288.4593999999999</v>
      </c>
      <c r="K13" s="17">
        <f t="shared" si="2"/>
        <v>3.4666923664127443E-3</v>
      </c>
      <c r="M13" s="31"/>
      <c r="N13" s="29"/>
      <c r="O13" s="29"/>
      <c r="P13" s="29"/>
      <c r="Q13" s="29"/>
      <c r="R13" s="29"/>
      <c r="S13" s="29"/>
    </row>
    <row r="14" spans="1:19" x14ac:dyDescent="0.25">
      <c r="A14" s="26"/>
      <c r="B14" s="8" t="s">
        <v>18</v>
      </c>
      <c r="C14" s="9">
        <v>80.239999999999995</v>
      </c>
      <c r="D14" s="9">
        <v>22.07</v>
      </c>
      <c r="E14" s="9">
        <v>3.5</v>
      </c>
      <c r="F14" s="9">
        <v>1.31</v>
      </c>
      <c r="G14" s="9">
        <v>12</v>
      </c>
      <c r="H14" s="9">
        <v>8.0460999999999991</v>
      </c>
      <c r="I14" s="9">
        <f t="shared" si="0"/>
        <v>17.355981677796269</v>
      </c>
      <c r="J14" s="9">
        <f t="shared" si="1"/>
        <v>301.23009999999977</v>
      </c>
      <c r="K14" s="16">
        <f t="shared" si="2"/>
        <v>3.3197213691460474E-3</v>
      </c>
      <c r="M14" s="31"/>
      <c r="N14" s="29"/>
      <c r="O14" s="29"/>
      <c r="P14" s="29"/>
      <c r="Q14" s="29"/>
      <c r="R14" s="29"/>
      <c r="S14" s="29"/>
    </row>
    <row r="15" spans="1:19" x14ac:dyDescent="0.25">
      <c r="A15" s="26"/>
      <c r="B15" s="10" t="s">
        <v>21</v>
      </c>
      <c r="C15" s="11">
        <v>81.430000000000007</v>
      </c>
      <c r="D15" s="11">
        <v>22.18</v>
      </c>
      <c r="E15" s="11">
        <v>2.4</v>
      </c>
      <c r="F15" s="11">
        <v>1.27</v>
      </c>
      <c r="G15" s="11">
        <v>12.8</v>
      </c>
      <c r="H15" s="11">
        <v>9.2985000000000007</v>
      </c>
      <c r="I15" s="11">
        <f t="shared" si="0"/>
        <v>18.587525386667267</v>
      </c>
      <c r="J15" s="11">
        <f t="shared" si="1"/>
        <v>345.49610000000013</v>
      </c>
      <c r="K15" s="17">
        <f t="shared" si="2"/>
        <v>2.8943886776145941E-3</v>
      </c>
      <c r="M15" s="31"/>
      <c r="N15" s="29"/>
      <c r="O15" s="29"/>
      <c r="P15" s="29"/>
      <c r="Q15" s="29"/>
      <c r="R15" s="29"/>
      <c r="S15" s="29"/>
    </row>
    <row r="16" spans="1:19" x14ac:dyDescent="0.25">
      <c r="A16" s="26"/>
      <c r="B16" s="8" t="s">
        <v>7</v>
      </c>
      <c r="C16" s="9">
        <v>59.61</v>
      </c>
      <c r="D16" s="9">
        <v>23.21</v>
      </c>
      <c r="E16" s="9">
        <v>74.3</v>
      </c>
      <c r="F16" s="9">
        <v>4.4400000000000004</v>
      </c>
      <c r="G16" s="9">
        <v>0.4</v>
      </c>
      <c r="H16" s="9">
        <v>1.5170999999999999</v>
      </c>
      <c r="I16" s="9">
        <f t="shared" si="0"/>
        <v>66.535448446673897</v>
      </c>
      <c r="J16" s="9">
        <f t="shared" si="1"/>
        <v>4426.9659000000001</v>
      </c>
      <c r="K16" s="16">
        <f t="shared" si="2"/>
        <v>2.2588834488198789E-4</v>
      </c>
      <c r="M16" s="31"/>
      <c r="N16" s="29"/>
      <c r="O16" s="29"/>
      <c r="P16" s="29"/>
      <c r="Q16" s="29"/>
      <c r="R16" s="29"/>
      <c r="S16" s="29"/>
    </row>
    <row r="17" spans="1:19" x14ac:dyDescent="0.25">
      <c r="A17" s="26"/>
      <c r="B17" s="10" t="s">
        <v>8</v>
      </c>
      <c r="C17" s="11">
        <v>45</v>
      </c>
      <c r="D17" s="11">
        <v>47.67</v>
      </c>
      <c r="E17" s="11">
        <v>73.099999999999994</v>
      </c>
      <c r="F17" s="11">
        <v>0.09</v>
      </c>
      <c r="G17" s="11">
        <v>3.4</v>
      </c>
      <c r="H17" s="11">
        <v>1.7999000000000001</v>
      </c>
      <c r="I17" s="11">
        <f t="shared" si="0"/>
        <v>69.667014432943802</v>
      </c>
      <c r="J17" s="11">
        <f t="shared" si="1"/>
        <v>4853.4929000000002</v>
      </c>
      <c r="K17" s="17">
        <f t="shared" si="2"/>
        <v>2.060371820055614E-4</v>
      </c>
      <c r="M17" s="31"/>
      <c r="N17" s="29"/>
      <c r="O17" s="29"/>
      <c r="P17" s="29"/>
      <c r="Q17" s="29"/>
      <c r="R17" s="29"/>
      <c r="S17" s="29"/>
    </row>
    <row r="18" spans="1:19" x14ac:dyDescent="0.25">
      <c r="A18" s="26"/>
      <c r="B18" s="8" t="s">
        <v>9</v>
      </c>
      <c r="C18" s="9">
        <v>51.3</v>
      </c>
      <c r="D18" s="9">
        <v>38.229999999999997</v>
      </c>
      <c r="E18" s="9">
        <v>82.6</v>
      </c>
      <c r="F18" s="9">
        <v>1.07</v>
      </c>
      <c r="G18" s="9">
        <v>4.0999999999999996</v>
      </c>
      <c r="H18" s="9">
        <v>2.4493</v>
      </c>
      <c r="I18" s="9">
        <f t="shared" si="0"/>
        <v>75.268086862892957</v>
      </c>
      <c r="J18" s="9">
        <f t="shared" si="1"/>
        <v>5665.2848999999997</v>
      </c>
      <c r="K18" s="16">
        <f t="shared" si="2"/>
        <v>1.7651362952638094E-4</v>
      </c>
      <c r="L18" s="2"/>
      <c r="M18" s="31"/>
      <c r="N18" s="29"/>
      <c r="O18" s="29"/>
      <c r="P18" s="29"/>
      <c r="Q18" s="29"/>
      <c r="R18" s="29"/>
      <c r="S18" s="29"/>
    </row>
    <row r="19" spans="1:19" x14ac:dyDescent="0.25">
      <c r="A19" s="26"/>
      <c r="J19" s="3"/>
      <c r="M19" s="31"/>
      <c r="N19" s="29"/>
      <c r="O19" s="29"/>
      <c r="P19" s="29"/>
      <c r="Q19" s="29"/>
      <c r="R19" s="29"/>
      <c r="S19" s="29"/>
    </row>
    <row r="20" spans="1:19" x14ac:dyDescent="0.25">
      <c r="A20" s="26"/>
      <c r="B20" s="14" t="s">
        <v>34</v>
      </c>
      <c r="C20" s="14">
        <v>67.62</v>
      </c>
      <c r="D20" s="14">
        <v>31.68</v>
      </c>
      <c r="E20" s="14">
        <v>10</v>
      </c>
      <c r="F20" s="14">
        <v>3.87</v>
      </c>
      <c r="G20" s="14">
        <v>12.9</v>
      </c>
      <c r="M20" s="31"/>
      <c r="N20" s="29"/>
      <c r="O20" s="29"/>
      <c r="P20" s="29"/>
      <c r="Q20" s="29"/>
      <c r="R20" s="29"/>
      <c r="S20" s="29"/>
    </row>
    <row r="21" spans="1:19" ht="15.75" thickBot="1" x14ac:dyDescent="0.3">
      <c r="M21" s="31"/>
      <c r="N21" s="29"/>
      <c r="O21" s="29"/>
      <c r="P21" s="29"/>
      <c r="Q21" s="29"/>
      <c r="R21" s="29"/>
      <c r="S21" s="29"/>
    </row>
    <row r="22" spans="1:19" ht="15" customHeight="1" thickTop="1" x14ac:dyDescent="0.25">
      <c r="A22" s="27" t="s">
        <v>29</v>
      </c>
      <c r="B22" s="6" t="s">
        <v>15</v>
      </c>
      <c r="C22" s="7">
        <v>0.90347802642221631</v>
      </c>
      <c r="D22" s="7">
        <v>0.30390625000000004</v>
      </c>
      <c r="E22" s="7">
        <v>4.8628428927680802E-2</v>
      </c>
      <c r="F22" s="7">
        <v>0.69311377245508987</v>
      </c>
      <c r="G22" s="7">
        <v>0.96376811594202894</v>
      </c>
      <c r="H22" s="7">
        <v>7.1356999999999999</v>
      </c>
      <c r="I22" s="7">
        <v>0.33615084999587902</v>
      </c>
      <c r="J22" s="7">
        <v>0.11299739395295195</v>
      </c>
      <c r="K22" s="15">
        <v>8.8497616185410788</v>
      </c>
    </row>
    <row r="23" spans="1:19" x14ac:dyDescent="0.25">
      <c r="A23" s="27"/>
      <c r="B23" s="8" t="s">
        <v>17</v>
      </c>
      <c r="C23" s="9">
        <v>0.94607710973308168</v>
      </c>
      <c r="D23" s="9">
        <v>0.2507812499999999</v>
      </c>
      <c r="E23" s="9">
        <v>2.4937655860349135E-2</v>
      </c>
      <c r="F23" s="9">
        <v>0.37425149700598803</v>
      </c>
      <c r="G23" s="9">
        <v>0.91304347826086962</v>
      </c>
      <c r="H23" s="9">
        <v>7.7751000000000001</v>
      </c>
      <c r="I23" s="9">
        <v>0.41256420498669039</v>
      </c>
      <c r="J23" s="9">
        <v>0.17020922323629989</v>
      </c>
      <c r="K23" s="16">
        <v>5.8751222817796966</v>
      </c>
    </row>
    <row r="24" spans="1:19" x14ac:dyDescent="0.25">
      <c r="A24" s="27"/>
      <c r="B24" s="10" t="s">
        <v>11</v>
      </c>
      <c r="C24" s="11">
        <v>0.82960366675653796</v>
      </c>
      <c r="D24" s="11">
        <v>0.39960937499999988</v>
      </c>
      <c r="E24" s="11">
        <v>0.13591022443890277</v>
      </c>
      <c r="F24" s="11">
        <v>0.1002994011976048</v>
      </c>
      <c r="G24" s="11">
        <v>0.70289855072463769</v>
      </c>
      <c r="H24" s="11">
        <v>2.9961000000000002</v>
      </c>
      <c r="I24" s="11">
        <v>0.55541483037986394</v>
      </c>
      <c r="J24" s="11">
        <v>0.30848563380589306</v>
      </c>
      <c r="K24" s="17">
        <v>3.241642042330001</v>
      </c>
    </row>
    <row r="25" spans="1:19" x14ac:dyDescent="0.25">
      <c r="A25" s="27"/>
      <c r="B25" s="8" t="s">
        <v>20</v>
      </c>
      <c r="C25" s="9">
        <v>1</v>
      </c>
      <c r="D25" s="9">
        <v>0.13007812499999993</v>
      </c>
      <c r="E25" s="9">
        <v>2.2443890274314222E-2</v>
      </c>
      <c r="F25" s="9">
        <v>0.26497005988023953</v>
      </c>
      <c r="G25" s="9">
        <v>0.80434782608695654</v>
      </c>
      <c r="H25" s="9">
        <v>8.8442000000000007</v>
      </c>
      <c r="I25" s="9">
        <v>0.56430757404717302</v>
      </c>
      <c r="J25" s="9">
        <v>0.31844303812700564</v>
      </c>
      <c r="K25" s="16">
        <v>3.1402790460790881</v>
      </c>
    </row>
    <row r="26" spans="1:19" x14ac:dyDescent="0.25">
      <c r="A26" s="27"/>
      <c r="B26" s="10" t="s">
        <v>22</v>
      </c>
      <c r="C26" s="11">
        <v>0.96171474791048794</v>
      </c>
      <c r="D26" s="11">
        <v>0.22421874999999994</v>
      </c>
      <c r="E26" s="11">
        <v>3.1172069825436417E-2</v>
      </c>
      <c r="F26" s="11">
        <v>0.155688622754491</v>
      </c>
      <c r="G26" s="11">
        <v>0.8623188405797102</v>
      </c>
      <c r="H26" s="11">
        <v>9.4626999999999999</v>
      </c>
      <c r="I26" s="11">
        <v>0.5664191583421333</v>
      </c>
      <c r="J26" s="11">
        <v>0.32083066293701068</v>
      </c>
      <c r="K26" s="17">
        <v>3.1169090598934801</v>
      </c>
    </row>
    <row r="27" spans="1:19" x14ac:dyDescent="0.25">
      <c r="A27" s="27"/>
      <c r="B27" s="8" t="s">
        <v>14</v>
      </c>
      <c r="C27" s="9">
        <v>0.97870045834456709</v>
      </c>
      <c r="D27" s="9">
        <v>0.26289062499999999</v>
      </c>
      <c r="E27" s="9">
        <v>1.4962593516209481E-2</v>
      </c>
      <c r="F27" s="9">
        <v>1</v>
      </c>
      <c r="G27" s="9">
        <v>0.87681159420289856</v>
      </c>
      <c r="H27" s="9">
        <v>5.8068999999999997</v>
      </c>
      <c r="I27" s="9">
        <v>0.58683247878816058</v>
      </c>
      <c r="J27" s="9">
        <v>0.34437235816065692</v>
      </c>
      <c r="K27" s="16">
        <v>2.9038335287452979</v>
      </c>
    </row>
    <row r="28" spans="1:19" x14ac:dyDescent="0.25">
      <c r="A28" s="27"/>
      <c r="B28" s="10" t="s">
        <v>12</v>
      </c>
      <c r="C28" s="11">
        <v>0.80533836613642495</v>
      </c>
      <c r="D28" s="11">
        <v>0.30898437499999998</v>
      </c>
      <c r="E28" s="11">
        <v>0.14089775561097256</v>
      </c>
      <c r="F28" s="11">
        <v>0.27844311377245506</v>
      </c>
      <c r="G28" s="11">
        <v>0.43478260869565222</v>
      </c>
      <c r="H28" s="11">
        <v>3.6356000000000002</v>
      </c>
      <c r="I28" s="11">
        <v>0.59094396834957386</v>
      </c>
      <c r="J28" s="11">
        <v>0.34921477372874216</v>
      </c>
      <c r="K28" s="17">
        <v>2.8635672807381427</v>
      </c>
    </row>
    <row r="29" spans="1:19" x14ac:dyDescent="0.25">
      <c r="A29" s="27"/>
      <c r="B29" s="8" t="s">
        <v>19</v>
      </c>
      <c r="C29" s="9">
        <v>0.97034241035319468</v>
      </c>
      <c r="D29" s="9">
        <v>0.10624999999999996</v>
      </c>
      <c r="E29" s="9">
        <v>3.1172069825436417E-2</v>
      </c>
      <c r="F29" s="9">
        <v>0.19910179640718562</v>
      </c>
      <c r="G29" s="9">
        <v>1</v>
      </c>
      <c r="H29" s="9">
        <v>8.6724999999999994</v>
      </c>
      <c r="I29" s="9">
        <v>0.59145092968352786</v>
      </c>
      <c r="J29" s="9">
        <v>0.3498142022235094</v>
      </c>
      <c r="K29" s="16">
        <v>2.858660379263454</v>
      </c>
    </row>
    <row r="30" spans="1:19" x14ac:dyDescent="0.25">
      <c r="A30" s="27"/>
      <c r="B30" s="10" t="s">
        <v>16</v>
      </c>
      <c r="C30" s="11">
        <v>0.94769479644108934</v>
      </c>
      <c r="D30" s="11">
        <v>0.20156250000000001</v>
      </c>
      <c r="E30" s="11">
        <v>1.3715710723192023E-2</v>
      </c>
      <c r="F30" s="11">
        <v>7.6347305389221562E-2</v>
      </c>
      <c r="G30" s="11">
        <v>0.80434782608695654</v>
      </c>
      <c r="H30" s="11">
        <v>7.5359999999999996</v>
      </c>
      <c r="I30" s="11">
        <v>0.63311502779305073</v>
      </c>
      <c r="J30" s="11">
        <v>0.40083463841739542</v>
      </c>
      <c r="K30" s="17">
        <v>2.4947943719342045</v>
      </c>
    </row>
    <row r="31" spans="1:19" x14ac:dyDescent="0.25">
      <c r="A31" s="27"/>
      <c r="B31" s="8" t="s">
        <v>18</v>
      </c>
      <c r="C31" s="9">
        <v>0.95012132650310033</v>
      </c>
      <c r="D31" s="9">
        <v>0</v>
      </c>
      <c r="E31" s="9">
        <v>1.3715710723192023E-2</v>
      </c>
      <c r="F31" s="9">
        <v>0.18263473053892215</v>
      </c>
      <c r="G31" s="9">
        <v>0.84057971014492761</v>
      </c>
      <c r="H31" s="9">
        <v>8.0460999999999991</v>
      </c>
      <c r="I31" s="9">
        <v>0.64372389273274455</v>
      </c>
      <c r="J31" s="9">
        <v>0.41438045007499802</v>
      </c>
      <c r="K31" s="16">
        <v>2.4132412613071192</v>
      </c>
    </row>
    <row r="32" spans="1:19" x14ac:dyDescent="0.25">
      <c r="A32" s="27"/>
      <c r="B32" s="10" t="s">
        <v>21</v>
      </c>
      <c r="C32" s="11">
        <v>0.98220544621191708</v>
      </c>
      <c r="D32" s="11">
        <v>4.2968749999999778E-3</v>
      </c>
      <c r="E32" s="11">
        <v>0</v>
      </c>
      <c r="F32" s="11">
        <v>0.17664670658682635</v>
      </c>
      <c r="G32" s="11">
        <v>0.89855072463768126</v>
      </c>
      <c r="H32" s="11">
        <v>9.2985000000000007</v>
      </c>
      <c r="I32" s="11">
        <v>0.66096278400399577</v>
      </c>
      <c r="J32" s="11">
        <v>0.43687180183831276</v>
      </c>
      <c r="K32" s="17">
        <v>2.289001019960776</v>
      </c>
    </row>
    <row r="33" spans="1:11" x14ac:dyDescent="0.25">
      <c r="A33" s="27"/>
      <c r="B33" s="8" t="s">
        <v>10</v>
      </c>
      <c r="C33" s="9">
        <v>0.68697762200053925</v>
      </c>
      <c r="D33" s="9">
        <v>0.17617187499999992</v>
      </c>
      <c r="E33" s="9">
        <v>0.21446384039900257</v>
      </c>
      <c r="F33" s="9">
        <v>0.26497005988023953</v>
      </c>
      <c r="G33" s="9">
        <v>0.35507246376811591</v>
      </c>
      <c r="H33" s="9">
        <v>2.8622000000000001</v>
      </c>
      <c r="I33" s="9">
        <v>0.67364652887454535</v>
      </c>
      <c r="J33" s="9">
        <v>0.45379964586472366</v>
      </c>
      <c r="K33" s="16">
        <v>2.2036156464919259</v>
      </c>
    </row>
    <row r="34" spans="1:11" x14ac:dyDescent="0.25">
      <c r="A34" s="27"/>
      <c r="B34" s="10" t="s">
        <v>13</v>
      </c>
      <c r="C34" s="11">
        <v>0.75815583715287149</v>
      </c>
      <c r="D34" s="11">
        <v>0.81484374999999998</v>
      </c>
      <c r="E34" s="11">
        <v>0.15087281795511223</v>
      </c>
      <c r="F34" s="11">
        <v>0.20059880239520958</v>
      </c>
      <c r="G34" s="11">
        <v>0.49275362318840582</v>
      </c>
      <c r="H34" s="11">
        <v>3.7740999999999998</v>
      </c>
      <c r="I34" s="11">
        <v>0.72269174625852273</v>
      </c>
      <c r="J34" s="11">
        <v>0.52228336011019305</v>
      </c>
      <c r="K34" s="17">
        <v>1.914669461782234</v>
      </c>
    </row>
    <row r="35" spans="1:11" x14ac:dyDescent="0.25">
      <c r="A35" s="27"/>
      <c r="B35" s="8" t="s">
        <v>7</v>
      </c>
      <c r="C35" s="9">
        <v>0.39390671339983818</v>
      </c>
      <c r="D35" s="9">
        <v>4.4531250000000022E-2</v>
      </c>
      <c r="E35" s="9">
        <v>0.89650872817955118</v>
      </c>
      <c r="F35" s="9">
        <v>0.65119760479041922</v>
      </c>
      <c r="G35" s="9">
        <v>0</v>
      </c>
      <c r="H35" s="9">
        <v>1.5170999999999999</v>
      </c>
      <c r="I35" s="9">
        <v>1.2754029581044561</v>
      </c>
      <c r="J35" s="9">
        <v>1.6266527055415971</v>
      </c>
      <c r="K35" s="16">
        <v>0.61475937463064567</v>
      </c>
    </row>
    <row r="36" spans="1:11" x14ac:dyDescent="0.25">
      <c r="A36" s="27"/>
      <c r="B36" s="10" t="s">
        <v>9</v>
      </c>
      <c r="C36" s="11">
        <v>0.16985710434079257</v>
      </c>
      <c r="D36" s="11">
        <v>0.63124999999999987</v>
      </c>
      <c r="E36" s="11">
        <v>1</v>
      </c>
      <c r="F36" s="11">
        <v>0.14670658682634732</v>
      </c>
      <c r="G36" s="11">
        <v>0.26811594202898553</v>
      </c>
      <c r="H36" s="11">
        <v>2.4493</v>
      </c>
      <c r="I36" s="11">
        <v>1.2887440171294917</v>
      </c>
      <c r="J36" s="11">
        <v>1.6608611416870596</v>
      </c>
      <c r="K36" s="17">
        <v>0.60209729453012917</v>
      </c>
    </row>
    <row r="37" spans="1:11" x14ac:dyDescent="0.25">
      <c r="A37" s="27"/>
      <c r="B37" s="8" t="s">
        <v>8</v>
      </c>
      <c r="C37" s="9">
        <v>0</v>
      </c>
      <c r="D37" s="9">
        <v>1</v>
      </c>
      <c r="E37" s="9">
        <v>0.88154613466334164</v>
      </c>
      <c r="F37" s="9">
        <v>0</v>
      </c>
      <c r="G37" s="9">
        <v>0.21739130434782611</v>
      </c>
      <c r="H37" s="9">
        <v>1.7999000000000001</v>
      </c>
      <c r="I37" s="9">
        <v>1.4748602313981805</v>
      </c>
      <c r="J37" s="9">
        <v>2.1752127021598944</v>
      </c>
      <c r="K37" s="16">
        <v>0.45972515653620549</v>
      </c>
    </row>
    <row r="38" spans="1:11" x14ac:dyDescent="0.25">
      <c r="A38" s="27"/>
      <c r="C38" s="1"/>
      <c r="D38" s="1"/>
      <c r="E38" s="1"/>
      <c r="F38" s="1"/>
      <c r="G38" s="1"/>
      <c r="H38" s="1"/>
    </row>
    <row r="39" spans="1:11" x14ac:dyDescent="0.25">
      <c r="A39" s="27"/>
      <c r="B39" s="14" t="s">
        <v>23</v>
      </c>
      <c r="C39" s="24">
        <v>0.60986788891884613</v>
      </c>
      <c r="D39" s="24">
        <v>0.37539062499999998</v>
      </c>
      <c r="E39" s="24">
        <v>9.4763092269326693E-2</v>
      </c>
      <c r="F39" s="24">
        <v>0.56586826347305397</v>
      </c>
      <c r="G39" s="24">
        <v>0.90579710144927539</v>
      </c>
      <c r="H39" s="1"/>
    </row>
    <row r="41" spans="1:11" x14ac:dyDescent="0.25">
      <c r="A41" s="25" t="s">
        <v>37</v>
      </c>
      <c r="B41" s="4" t="s">
        <v>11</v>
      </c>
      <c r="C41" s="5">
        <f>(C3-MIN(C$3:C$18,C$20))/(MAX(C$3:C$18,C$20)-MIN(C$3:C$18,C$20))</f>
        <v>0.82960366675653796</v>
      </c>
      <c r="D41" s="5">
        <f t="shared" ref="D41:G41" si="3">(D3-MIN(D$3:D$18,D$20))/(MAX(D$3:D$18,D$20)-MIN(D$3:D$18,D$20))</f>
        <v>0.39960937499999988</v>
      </c>
      <c r="E41" s="5">
        <f t="shared" si="3"/>
        <v>0.13591022443890277</v>
      </c>
      <c r="F41" s="5">
        <f t="shared" si="3"/>
        <v>0.1002994011976048</v>
      </c>
      <c r="G41" s="5">
        <f t="shared" si="3"/>
        <v>0.70289855072463769</v>
      </c>
    </row>
    <row r="42" spans="1:11" x14ac:dyDescent="0.25">
      <c r="A42" s="25"/>
      <c r="B42" s="4" t="s">
        <v>12</v>
      </c>
      <c r="C42" s="5">
        <f t="shared" ref="C42:G58" si="4">(C4-MIN(C$3:C$18,C$20))/(MAX(C$3:C$18,C$20)-MIN(C$3:C$18,C$20))</f>
        <v>0.80533836613642495</v>
      </c>
      <c r="D42" s="5">
        <f t="shared" si="4"/>
        <v>0.30898437499999998</v>
      </c>
      <c r="E42" s="5">
        <f t="shared" si="4"/>
        <v>0.14089775561097256</v>
      </c>
      <c r="F42" s="5">
        <f t="shared" si="4"/>
        <v>0.27844311377245506</v>
      </c>
      <c r="G42" s="5">
        <f t="shared" si="4"/>
        <v>0.43478260869565222</v>
      </c>
    </row>
    <row r="43" spans="1:11" x14ac:dyDescent="0.25">
      <c r="A43" s="25"/>
      <c r="B43" s="4" t="s">
        <v>15</v>
      </c>
      <c r="C43" s="5">
        <f t="shared" si="4"/>
        <v>0.90347802642221631</v>
      </c>
      <c r="D43" s="5">
        <f t="shared" si="4"/>
        <v>0.30390625000000004</v>
      </c>
      <c r="E43" s="5">
        <f t="shared" si="4"/>
        <v>4.8628428927680802E-2</v>
      </c>
      <c r="F43" s="5">
        <f t="shared" si="4"/>
        <v>0.69311377245508987</v>
      </c>
      <c r="G43" s="5">
        <f t="shared" si="4"/>
        <v>0.96376811594202894</v>
      </c>
    </row>
    <row r="44" spans="1:11" x14ac:dyDescent="0.25">
      <c r="A44" s="25"/>
      <c r="B44" s="4" t="s">
        <v>10</v>
      </c>
      <c r="C44" s="5">
        <f t="shared" si="4"/>
        <v>0.68697762200053925</v>
      </c>
      <c r="D44" s="5">
        <f t="shared" si="4"/>
        <v>0.17617187499999992</v>
      </c>
      <c r="E44" s="5">
        <f t="shared" si="4"/>
        <v>0.21446384039900257</v>
      </c>
      <c r="F44" s="5">
        <f t="shared" si="4"/>
        <v>0.26497005988023953</v>
      </c>
      <c r="G44" s="5">
        <f t="shared" si="4"/>
        <v>0.35507246376811591</v>
      </c>
    </row>
    <row r="45" spans="1:11" x14ac:dyDescent="0.25">
      <c r="A45" s="25"/>
      <c r="B45" s="4" t="s">
        <v>17</v>
      </c>
      <c r="C45" s="5">
        <f t="shared" si="4"/>
        <v>0.94607710973308168</v>
      </c>
      <c r="D45" s="5">
        <f t="shared" si="4"/>
        <v>0.2507812499999999</v>
      </c>
      <c r="E45" s="5">
        <f t="shared" si="4"/>
        <v>2.4937655860349135E-2</v>
      </c>
      <c r="F45" s="5">
        <f t="shared" si="4"/>
        <v>0.37425149700598803</v>
      </c>
      <c r="G45" s="5">
        <f t="shared" si="4"/>
        <v>0.91304347826086962</v>
      </c>
    </row>
    <row r="46" spans="1:11" x14ac:dyDescent="0.25">
      <c r="A46" s="25"/>
      <c r="B46" s="4" t="s">
        <v>13</v>
      </c>
      <c r="C46" s="5">
        <f t="shared" si="4"/>
        <v>0.75815583715287149</v>
      </c>
      <c r="D46" s="5">
        <f t="shared" si="4"/>
        <v>0.81484374999999998</v>
      </c>
      <c r="E46" s="5">
        <f t="shared" si="4"/>
        <v>0.15087281795511223</v>
      </c>
      <c r="F46" s="5">
        <f t="shared" si="4"/>
        <v>0.20059880239520958</v>
      </c>
      <c r="G46" s="5">
        <f t="shared" si="4"/>
        <v>0.49275362318840582</v>
      </c>
    </row>
    <row r="47" spans="1:11" x14ac:dyDescent="0.25">
      <c r="A47" s="25"/>
      <c r="B47" s="4" t="s">
        <v>22</v>
      </c>
      <c r="C47" s="5">
        <f t="shared" si="4"/>
        <v>0.96171474791048794</v>
      </c>
      <c r="D47" s="5">
        <f t="shared" si="4"/>
        <v>0.22421874999999994</v>
      </c>
      <c r="E47" s="5">
        <f t="shared" si="4"/>
        <v>3.1172069825436417E-2</v>
      </c>
      <c r="F47" s="5">
        <f t="shared" si="4"/>
        <v>0.155688622754491</v>
      </c>
      <c r="G47" s="5">
        <f t="shared" si="4"/>
        <v>0.8623188405797102</v>
      </c>
    </row>
    <row r="48" spans="1:11" x14ac:dyDescent="0.25">
      <c r="A48" s="25"/>
      <c r="B48" s="4" t="s">
        <v>16</v>
      </c>
      <c r="C48" s="5">
        <f t="shared" si="4"/>
        <v>0.94769479644108934</v>
      </c>
      <c r="D48" s="5">
        <f t="shared" si="4"/>
        <v>0.20156250000000001</v>
      </c>
      <c r="E48" s="5">
        <f t="shared" si="4"/>
        <v>1.3715710723192023E-2</v>
      </c>
      <c r="F48" s="5">
        <f t="shared" si="4"/>
        <v>7.6347305389221562E-2</v>
      </c>
      <c r="G48" s="5">
        <f t="shared" si="4"/>
        <v>0.80434782608695654</v>
      </c>
    </row>
    <row r="49" spans="1:7" x14ac:dyDescent="0.25">
      <c r="A49" s="25"/>
      <c r="B49" s="4" t="s">
        <v>14</v>
      </c>
      <c r="C49" s="5">
        <f t="shared" si="4"/>
        <v>0.97870045834456709</v>
      </c>
      <c r="D49" s="5">
        <f t="shared" si="4"/>
        <v>0.26289062499999999</v>
      </c>
      <c r="E49" s="5">
        <f t="shared" si="4"/>
        <v>1.4962593516209481E-2</v>
      </c>
      <c r="F49" s="5">
        <f t="shared" si="4"/>
        <v>1</v>
      </c>
      <c r="G49" s="5">
        <f t="shared" si="4"/>
        <v>0.87681159420289856</v>
      </c>
    </row>
    <row r="50" spans="1:7" x14ac:dyDescent="0.25">
      <c r="A50" s="25"/>
      <c r="B50" s="4" t="s">
        <v>19</v>
      </c>
      <c r="C50" s="5">
        <f t="shared" si="4"/>
        <v>0.97034241035319468</v>
      </c>
      <c r="D50" s="5">
        <f t="shared" si="4"/>
        <v>0.10624999999999996</v>
      </c>
      <c r="E50" s="5">
        <f t="shared" si="4"/>
        <v>3.1172069825436417E-2</v>
      </c>
      <c r="F50" s="5">
        <f t="shared" si="4"/>
        <v>0.19910179640718562</v>
      </c>
      <c r="G50" s="5">
        <f t="shared" si="4"/>
        <v>1</v>
      </c>
    </row>
    <row r="51" spans="1:7" x14ac:dyDescent="0.25">
      <c r="A51" s="25"/>
      <c r="B51" s="4" t="s">
        <v>20</v>
      </c>
      <c r="C51" s="5">
        <f t="shared" si="4"/>
        <v>1</v>
      </c>
      <c r="D51" s="5">
        <f t="shared" si="4"/>
        <v>0.13007812499999993</v>
      </c>
      <c r="E51" s="5">
        <f t="shared" si="4"/>
        <v>2.2443890274314222E-2</v>
      </c>
      <c r="F51" s="5">
        <f t="shared" si="4"/>
        <v>0.26497005988023953</v>
      </c>
      <c r="G51" s="5">
        <f t="shared" si="4"/>
        <v>0.80434782608695654</v>
      </c>
    </row>
    <row r="52" spans="1:7" x14ac:dyDescent="0.25">
      <c r="A52" s="25"/>
      <c r="B52" s="4" t="s">
        <v>18</v>
      </c>
      <c r="C52" s="5">
        <f t="shared" si="4"/>
        <v>0.95012132650310033</v>
      </c>
      <c r="D52" s="5">
        <f t="shared" si="4"/>
        <v>0</v>
      </c>
      <c r="E52" s="5">
        <f t="shared" si="4"/>
        <v>1.3715710723192023E-2</v>
      </c>
      <c r="F52" s="5">
        <f t="shared" si="4"/>
        <v>0.18263473053892215</v>
      </c>
      <c r="G52" s="5">
        <f t="shared" si="4"/>
        <v>0.84057971014492761</v>
      </c>
    </row>
    <row r="53" spans="1:7" x14ac:dyDescent="0.25">
      <c r="A53" s="25"/>
      <c r="B53" s="4" t="s">
        <v>21</v>
      </c>
      <c r="C53" s="5">
        <f t="shared" si="4"/>
        <v>0.98220544621191708</v>
      </c>
      <c r="D53" s="5">
        <f t="shared" si="4"/>
        <v>4.2968749999999778E-3</v>
      </c>
      <c r="E53" s="5">
        <f t="shared" si="4"/>
        <v>0</v>
      </c>
      <c r="F53" s="5">
        <f t="shared" si="4"/>
        <v>0.17664670658682635</v>
      </c>
      <c r="G53" s="5">
        <f t="shared" si="4"/>
        <v>0.89855072463768126</v>
      </c>
    </row>
    <row r="54" spans="1:7" x14ac:dyDescent="0.25">
      <c r="A54" s="25"/>
      <c r="B54" s="4" t="s">
        <v>7</v>
      </c>
      <c r="C54" s="5">
        <f t="shared" si="4"/>
        <v>0.39390671339983818</v>
      </c>
      <c r="D54" s="5">
        <f t="shared" si="4"/>
        <v>4.4531250000000022E-2</v>
      </c>
      <c r="E54" s="5">
        <f t="shared" si="4"/>
        <v>0.89650872817955118</v>
      </c>
      <c r="F54" s="5">
        <f t="shared" si="4"/>
        <v>0.65119760479041922</v>
      </c>
      <c r="G54" s="5">
        <f t="shared" si="4"/>
        <v>0</v>
      </c>
    </row>
    <row r="55" spans="1:7" x14ac:dyDescent="0.25">
      <c r="A55" s="25"/>
      <c r="B55" s="4" t="s">
        <v>8</v>
      </c>
      <c r="C55" s="5">
        <f t="shared" si="4"/>
        <v>0</v>
      </c>
      <c r="D55" s="5">
        <f t="shared" si="4"/>
        <v>1</v>
      </c>
      <c r="E55" s="5">
        <f t="shared" si="4"/>
        <v>0.88154613466334164</v>
      </c>
      <c r="F55" s="5">
        <f t="shared" si="4"/>
        <v>0</v>
      </c>
      <c r="G55" s="5">
        <f t="shared" si="4"/>
        <v>0.21739130434782611</v>
      </c>
    </row>
    <row r="56" spans="1:7" x14ac:dyDescent="0.25">
      <c r="A56" s="25"/>
      <c r="B56" s="4" t="s">
        <v>9</v>
      </c>
      <c r="C56" s="5">
        <f t="shared" si="4"/>
        <v>0.16985710434079257</v>
      </c>
      <c r="D56" s="5">
        <f t="shared" si="4"/>
        <v>0.63124999999999987</v>
      </c>
      <c r="E56" s="5">
        <f t="shared" si="4"/>
        <v>1</v>
      </c>
      <c r="F56" s="5">
        <f t="shared" si="4"/>
        <v>0.14670658682634732</v>
      </c>
      <c r="G56" s="5">
        <f t="shared" si="4"/>
        <v>0.26811594202898553</v>
      </c>
    </row>
    <row r="57" spans="1:7" x14ac:dyDescent="0.25">
      <c r="A57" s="25"/>
      <c r="B57" s="4"/>
      <c r="C57" s="4"/>
      <c r="D57" s="4"/>
      <c r="E57" s="4"/>
      <c r="F57" s="4"/>
      <c r="G57" s="4"/>
    </row>
    <row r="58" spans="1:7" x14ac:dyDescent="0.25">
      <c r="A58" s="25"/>
      <c r="B58" s="4" t="s">
        <v>34</v>
      </c>
      <c r="C58" s="5">
        <f t="shared" si="4"/>
        <v>0.60986788891884613</v>
      </c>
      <c r="D58" s="5">
        <f t="shared" si="4"/>
        <v>0.37539062499999998</v>
      </c>
      <c r="E58" s="5">
        <f t="shared" si="4"/>
        <v>9.4763092269326693E-2</v>
      </c>
      <c r="F58" s="5">
        <f t="shared" si="4"/>
        <v>0.56586826347305397</v>
      </c>
      <c r="G58" s="5">
        <f t="shared" si="4"/>
        <v>0.90579710144927539</v>
      </c>
    </row>
  </sheetData>
  <sortState ref="B22:K40">
    <sortCondition ref="I22"/>
  </sortState>
  <mergeCells count="6">
    <mergeCell ref="A41:A58"/>
    <mergeCell ref="A3:A20"/>
    <mergeCell ref="A22:A39"/>
    <mergeCell ref="M2:N2"/>
    <mergeCell ref="N8:S21"/>
    <mergeCell ref="M8:M21"/>
  </mergeCells>
  <pageMargins left="0.7" right="0.7" top="0.75" bottom="0.75" header="0.3" footer="0.3"/>
  <pageSetup orientation="portrait" r:id="rId1"/>
  <ignoredErrors>
    <ignoredError sqref="N3:N6" formulaRange="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ch5ex3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Nelson Corrocher</cp:lastModifiedBy>
  <dcterms:created xsi:type="dcterms:W3CDTF">2017-03-26T15:13:16Z</dcterms:created>
  <dcterms:modified xsi:type="dcterms:W3CDTF">2017-03-26T16:33:31Z</dcterms:modified>
</cp:coreProperties>
</file>