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\Desktop\Curso Machine Learning\AFPCrecer\CursoEstudio\ClasificadorBayesiano\cursoFinal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8" i="1" l="1"/>
  <c r="T38" i="1"/>
  <c r="S38" i="1"/>
  <c r="U37" i="1"/>
  <c r="T37" i="1"/>
  <c r="S37" i="1"/>
  <c r="R38" i="1"/>
  <c r="R37" i="1"/>
  <c r="R36" i="1"/>
  <c r="U36" i="1"/>
  <c r="T36" i="1"/>
  <c r="S36" i="1"/>
  <c r="V36" i="1" s="1"/>
  <c r="O50" i="1"/>
  <c r="N50" i="1"/>
  <c r="M50" i="1"/>
  <c r="O49" i="1"/>
  <c r="N49" i="1"/>
  <c r="M49" i="1"/>
  <c r="O48" i="1"/>
  <c r="O51" i="1" s="1"/>
  <c r="N48" i="1"/>
  <c r="N51" i="1" s="1"/>
  <c r="M48" i="1"/>
  <c r="M51" i="1" s="1"/>
  <c r="O43" i="1"/>
  <c r="O42" i="1"/>
  <c r="O41" i="1"/>
  <c r="O44" i="1" s="1"/>
  <c r="N43" i="1"/>
  <c r="N42" i="1"/>
  <c r="N41" i="1"/>
  <c r="N44" i="1" s="1"/>
  <c r="M43" i="1"/>
  <c r="M44" i="1" s="1"/>
  <c r="M42" i="1"/>
  <c r="M41" i="1"/>
  <c r="O36" i="1"/>
  <c r="O37" i="1" s="1"/>
  <c r="O35" i="1"/>
  <c r="O34" i="1"/>
  <c r="N36" i="1"/>
  <c r="N35" i="1"/>
  <c r="N34" i="1"/>
  <c r="N37" i="1" s="1"/>
  <c r="M36" i="1"/>
  <c r="M35" i="1"/>
  <c r="M34" i="1"/>
  <c r="M37" i="1"/>
  <c r="J51" i="1"/>
  <c r="I51" i="1"/>
  <c r="H51" i="1"/>
  <c r="J44" i="1"/>
  <c r="I44" i="1"/>
  <c r="H44" i="1"/>
  <c r="J37" i="1"/>
  <c r="I37" i="1"/>
  <c r="H37" i="1"/>
  <c r="J50" i="1"/>
  <c r="I50" i="1"/>
  <c r="H50" i="1"/>
  <c r="J49" i="1"/>
  <c r="I49" i="1"/>
  <c r="H49" i="1"/>
  <c r="J48" i="1"/>
  <c r="I48" i="1"/>
  <c r="H48" i="1"/>
  <c r="J43" i="1"/>
  <c r="I43" i="1"/>
  <c r="H43" i="1"/>
  <c r="J42" i="1"/>
  <c r="I42" i="1"/>
  <c r="H42" i="1"/>
  <c r="J41" i="1"/>
  <c r="I41" i="1"/>
  <c r="H41" i="1"/>
  <c r="J36" i="1"/>
  <c r="I36" i="1"/>
  <c r="H36" i="1"/>
  <c r="J35" i="1"/>
  <c r="I35" i="1"/>
  <c r="H35" i="1"/>
  <c r="J34" i="1"/>
  <c r="I34" i="1"/>
  <c r="H34" i="1"/>
  <c r="C28" i="1"/>
  <c r="C27" i="1"/>
  <c r="C26" i="1"/>
  <c r="B23" i="1"/>
  <c r="V37" i="1" l="1"/>
  <c r="V38" i="1"/>
  <c r="V40" i="1"/>
  <c r="V41" i="1" s="1"/>
</calcChain>
</file>

<file path=xl/sharedStrings.xml><?xml version="1.0" encoding="utf-8"?>
<sst xmlns="http://schemas.openxmlformats.org/spreadsheetml/2006/main" count="84" uniqueCount="40">
  <si>
    <t>Clases</t>
  </si>
  <si>
    <t>1. Rosas</t>
  </si>
  <si>
    <t>2. Margaritas</t>
  </si>
  <si>
    <t>3. Lirios</t>
  </si>
  <si>
    <t>Color</t>
  </si>
  <si>
    <t>1. Rojo</t>
  </si>
  <si>
    <t>2. Blanco</t>
  </si>
  <si>
    <t>3. Amarillo</t>
  </si>
  <si>
    <t>Diametro</t>
  </si>
  <si>
    <t>1. 5-15 cm</t>
  </si>
  <si>
    <t>2. 16-25 cm</t>
  </si>
  <si>
    <t>Petalos</t>
  </si>
  <si>
    <t>1. 40 A 70 Petalos</t>
  </si>
  <si>
    <t>2. 10 a 39 Petalos</t>
  </si>
  <si>
    <t>3. 5 a 9 Petalos</t>
  </si>
  <si>
    <t>Target</t>
  </si>
  <si>
    <t>Atributos</t>
  </si>
  <si>
    <t>Base de Datos</t>
  </si>
  <si>
    <t>Clase</t>
  </si>
  <si>
    <t>#Petalos</t>
  </si>
  <si>
    <t>Probabilidades a Priori</t>
  </si>
  <si>
    <t>Probabilidad de ser Rosa</t>
  </si>
  <si>
    <t>Probabilidad de ser Margarita</t>
  </si>
  <si>
    <t>Probabilidad de ser Lirio</t>
  </si>
  <si>
    <t>Clase: Rosas</t>
  </si>
  <si>
    <t>Identificador Unico</t>
  </si>
  <si>
    <t>Clase: Margaritas</t>
  </si>
  <si>
    <t>Clase: Lirio</t>
  </si>
  <si>
    <t>Laplace</t>
  </si>
  <si>
    <t>Normalizar</t>
  </si>
  <si>
    <t>Clase de Flor</t>
  </si>
  <si>
    <t>?</t>
  </si>
  <si>
    <t>Rosa</t>
  </si>
  <si>
    <t>Margarita</t>
  </si>
  <si>
    <t>Lirio</t>
  </si>
  <si>
    <t>Predicción</t>
  </si>
  <si>
    <t>Maxima Prob</t>
  </si>
  <si>
    <t>Prob de Rosa</t>
  </si>
  <si>
    <t>Prob de Margarita</t>
  </si>
  <si>
    <t>Prob de Lirio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</si>
</sst>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/>
    <xf numFmtId="0" fontId="0" fillId="0" borderId="15" xfId="0" applyBorder="1"/>
    <xf numFmtId="43" fontId="0" fillId="0" borderId="15" xfId="1" applyFont="1" applyBorder="1"/>
    <xf numFmtId="43" fontId="0" fillId="0" borderId="0" xfId="1" applyFont="1"/>
    <xf numFmtId="167" fontId="0" fillId="0" borderId="0" xfId="0" applyNumberFormat="1"/>
    <xf numFmtId="167" fontId="0" fillId="0" borderId="0" xfId="1" applyNumberFormat="1" applyFont="1"/>
    <xf numFmtId="167" fontId="0" fillId="0" borderId="0" xfId="0" applyNumberFormat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1"/>
  <sheetViews>
    <sheetView showGridLines="0" tabSelected="1" topLeftCell="J26" workbookViewId="0">
      <selection activeCell="U35" sqref="U35"/>
    </sheetView>
  </sheetViews>
  <sheetFormatPr baseColWidth="10" defaultRowHeight="15" x14ac:dyDescent="0.25"/>
  <cols>
    <col min="2" max="2" width="27.42578125" bestFit="1" customWidth="1"/>
    <col min="4" max="4" width="10.5703125" bestFit="1" customWidth="1"/>
    <col min="6" max="6" width="10.7109375" bestFit="1" customWidth="1"/>
    <col min="7" max="7" width="18" bestFit="1" customWidth="1"/>
    <col min="8" max="8" width="16.28515625" bestFit="1" customWidth="1"/>
    <col min="12" max="12" width="18" bestFit="1" customWidth="1"/>
    <col min="13" max="13" width="6" bestFit="1" customWidth="1"/>
    <col min="14" max="14" width="8.5703125" bestFit="1" customWidth="1"/>
    <col min="15" max="15" width="9.28515625" bestFit="1" customWidth="1"/>
    <col min="17" max="17" width="27.42578125" bestFit="1" customWidth="1"/>
    <col min="18" max="18" width="5.5703125" customWidth="1"/>
    <col min="21" max="22" width="12.28515625" bestFit="1" customWidth="1"/>
  </cols>
  <sheetData>
    <row r="2" spans="2:10" ht="15.75" thickBot="1" x14ac:dyDescent="0.3"/>
    <row r="3" spans="2:10" ht="15.75" thickBot="1" x14ac:dyDescent="0.3">
      <c r="B3" s="3" t="s">
        <v>0</v>
      </c>
      <c r="C3" s="2"/>
      <c r="D3" s="6" t="s">
        <v>4</v>
      </c>
      <c r="E3" s="2"/>
      <c r="F3" s="6" t="s">
        <v>8</v>
      </c>
      <c r="G3" s="2"/>
      <c r="H3" s="6" t="s">
        <v>11</v>
      </c>
      <c r="J3" s="10" t="s">
        <v>15</v>
      </c>
    </row>
    <row r="4" spans="2:10" ht="15.75" thickBot="1" x14ac:dyDescent="0.3">
      <c r="B4" s="4" t="s">
        <v>1</v>
      </c>
      <c r="C4" s="2"/>
      <c r="D4" s="7" t="s">
        <v>5</v>
      </c>
      <c r="E4" s="2"/>
      <c r="F4" s="7" t="s">
        <v>9</v>
      </c>
      <c r="G4" s="2"/>
      <c r="H4" s="7" t="s">
        <v>12</v>
      </c>
      <c r="J4" s="9" t="s">
        <v>16</v>
      </c>
    </row>
    <row r="5" spans="2:10" x14ac:dyDescent="0.25">
      <c r="B5" s="4" t="s">
        <v>2</v>
      </c>
      <c r="C5" s="2"/>
      <c r="D5" s="7" t="s">
        <v>6</v>
      </c>
      <c r="E5" s="2"/>
      <c r="F5" s="7" t="s">
        <v>10</v>
      </c>
      <c r="G5" s="2"/>
      <c r="H5" s="7" t="s">
        <v>13</v>
      </c>
    </row>
    <row r="6" spans="2:10" ht="15.75" thickBot="1" x14ac:dyDescent="0.3">
      <c r="B6" s="5" t="s">
        <v>3</v>
      </c>
      <c r="C6" s="2"/>
      <c r="D6" s="8" t="s">
        <v>7</v>
      </c>
      <c r="E6" s="2"/>
      <c r="F6" s="8"/>
      <c r="G6" s="2"/>
      <c r="H6" s="8" t="s">
        <v>14</v>
      </c>
    </row>
    <row r="10" spans="2:10" x14ac:dyDescent="0.25">
      <c r="B10" t="s">
        <v>17</v>
      </c>
    </row>
    <row r="11" spans="2:10" ht="15.75" thickBot="1" x14ac:dyDescent="0.3"/>
    <row r="12" spans="2:10" ht="15.75" thickBot="1" x14ac:dyDescent="0.3">
      <c r="B12" s="23" t="s">
        <v>18</v>
      </c>
      <c r="C12" s="24" t="s">
        <v>4</v>
      </c>
      <c r="D12" s="24" t="s">
        <v>19</v>
      </c>
      <c r="E12" s="25" t="s">
        <v>8</v>
      </c>
    </row>
    <row r="13" spans="2:10" x14ac:dyDescent="0.25">
      <c r="B13" s="20">
        <v>1</v>
      </c>
      <c r="C13" s="21">
        <v>1</v>
      </c>
      <c r="D13" s="21">
        <v>1</v>
      </c>
      <c r="E13" s="22">
        <v>1</v>
      </c>
    </row>
    <row r="14" spans="2:10" x14ac:dyDescent="0.25">
      <c r="B14" s="15">
        <v>2</v>
      </c>
      <c r="C14" s="11">
        <v>2</v>
      </c>
      <c r="D14" s="11">
        <v>2</v>
      </c>
      <c r="E14" s="16">
        <v>1</v>
      </c>
    </row>
    <row r="15" spans="2:10" x14ac:dyDescent="0.25">
      <c r="B15" s="15">
        <v>3</v>
      </c>
      <c r="C15" s="11">
        <v>3</v>
      </c>
      <c r="D15" s="11">
        <v>3</v>
      </c>
      <c r="E15" s="16">
        <v>1</v>
      </c>
    </row>
    <row r="16" spans="2:10" x14ac:dyDescent="0.25">
      <c r="B16" s="15">
        <v>1</v>
      </c>
      <c r="C16" s="11">
        <v>2</v>
      </c>
      <c r="D16" s="11">
        <v>1</v>
      </c>
      <c r="E16" s="16">
        <v>1</v>
      </c>
    </row>
    <row r="17" spans="2:5" x14ac:dyDescent="0.25">
      <c r="B17" s="15">
        <v>1</v>
      </c>
      <c r="C17" s="11">
        <v>1</v>
      </c>
      <c r="D17" s="11">
        <v>1</v>
      </c>
      <c r="E17" s="16">
        <v>1</v>
      </c>
    </row>
    <row r="18" spans="2:5" x14ac:dyDescent="0.25">
      <c r="B18" s="15">
        <v>1</v>
      </c>
      <c r="C18" s="11">
        <v>1</v>
      </c>
      <c r="D18" s="11">
        <v>1</v>
      </c>
      <c r="E18" s="16">
        <v>1</v>
      </c>
    </row>
    <row r="19" spans="2:5" x14ac:dyDescent="0.25">
      <c r="B19" s="15">
        <v>2</v>
      </c>
      <c r="C19" s="11">
        <v>2</v>
      </c>
      <c r="D19" s="11">
        <v>2</v>
      </c>
      <c r="E19" s="16">
        <v>1</v>
      </c>
    </row>
    <row r="20" spans="2:5" x14ac:dyDescent="0.25">
      <c r="B20" s="15">
        <v>3</v>
      </c>
      <c r="C20" s="11">
        <v>2</v>
      </c>
      <c r="D20" s="11">
        <v>3</v>
      </c>
      <c r="E20" s="16">
        <v>2</v>
      </c>
    </row>
    <row r="21" spans="2:5" x14ac:dyDescent="0.25">
      <c r="B21" s="15">
        <v>3</v>
      </c>
      <c r="C21" s="11">
        <v>3</v>
      </c>
      <c r="D21" s="11">
        <v>3</v>
      </c>
      <c r="E21" s="16">
        <v>2</v>
      </c>
    </row>
    <row r="22" spans="2:5" ht="15.75" thickBot="1" x14ac:dyDescent="0.3">
      <c r="B22" s="17">
        <v>1</v>
      </c>
      <c r="C22" s="18">
        <v>2</v>
      </c>
      <c r="D22" s="18">
        <v>1</v>
      </c>
      <c r="E22" s="19">
        <v>1</v>
      </c>
    </row>
    <row r="23" spans="2:5" x14ac:dyDescent="0.25">
      <c r="B23">
        <f>COUNT(B13:B22)</f>
        <v>10</v>
      </c>
    </row>
    <row r="25" spans="2:5" x14ac:dyDescent="0.25">
      <c r="B25" t="s">
        <v>20</v>
      </c>
    </row>
    <row r="26" spans="2:5" x14ac:dyDescent="0.25">
      <c r="B26" t="s">
        <v>21</v>
      </c>
      <c r="C26">
        <f>COUNTIF(B13:B22,1)/B23</f>
        <v>0.5</v>
      </c>
    </row>
    <row r="27" spans="2:5" x14ac:dyDescent="0.25">
      <c r="B27" t="s">
        <v>22</v>
      </c>
      <c r="C27">
        <f>COUNTIF(B13:B22,2)/B23</f>
        <v>0.2</v>
      </c>
    </row>
    <row r="28" spans="2:5" x14ac:dyDescent="0.25">
      <c r="B28" t="s">
        <v>23</v>
      </c>
      <c r="C28">
        <f>COUNTIF(B13:B22,3)/B23</f>
        <v>0.3</v>
      </c>
    </row>
    <row r="31" spans="2:5" x14ac:dyDescent="0.25">
      <c r="B31" t="s">
        <v>24</v>
      </c>
    </row>
    <row r="32" spans="2:5" ht="15.75" thickBot="1" x14ac:dyDescent="0.3"/>
    <row r="33" spans="2:23" ht="15.75" thickBot="1" x14ac:dyDescent="0.3">
      <c r="B33" s="23" t="s">
        <v>25</v>
      </c>
      <c r="C33" s="24" t="s">
        <v>4</v>
      </c>
      <c r="D33" s="24" t="s">
        <v>19</v>
      </c>
      <c r="E33" s="25" t="s">
        <v>8</v>
      </c>
      <c r="G33" s="23" t="s">
        <v>25</v>
      </c>
      <c r="H33" s="24" t="s">
        <v>4</v>
      </c>
      <c r="I33" s="24" t="s">
        <v>19</v>
      </c>
      <c r="J33" s="25" t="s">
        <v>8</v>
      </c>
      <c r="L33" s="23" t="s">
        <v>25</v>
      </c>
      <c r="M33" s="24" t="s">
        <v>4</v>
      </c>
      <c r="N33" s="24" t="s">
        <v>19</v>
      </c>
      <c r="O33" s="25" t="s">
        <v>8</v>
      </c>
      <c r="S33" s="12" t="s">
        <v>4</v>
      </c>
      <c r="T33" s="13" t="s">
        <v>19</v>
      </c>
      <c r="U33" s="13" t="s">
        <v>8</v>
      </c>
      <c r="V33" s="14" t="s">
        <v>30</v>
      </c>
    </row>
    <row r="34" spans="2:23" ht="15.75" thickBot="1" x14ac:dyDescent="0.3">
      <c r="B34" s="27">
        <v>1</v>
      </c>
      <c r="C34" s="27">
        <v>3</v>
      </c>
      <c r="D34" s="27">
        <v>5</v>
      </c>
      <c r="E34" s="27">
        <v>5</v>
      </c>
      <c r="F34" s="1" t="s">
        <v>28</v>
      </c>
      <c r="G34" s="27">
        <v>1</v>
      </c>
      <c r="H34" s="27">
        <f>C34+1</f>
        <v>4</v>
      </c>
      <c r="I34" s="27">
        <f t="shared" ref="I34:J34" si="0">D34+1</f>
        <v>6</v>
      </c>
      <c r="J34" s="27">
        <f t="shared" si="0"/>
        <v>6</v>
      </c>
      <c r="K34" t="s">
        <v>29</v>
      </c>
      <c r="L34" s="27">
        <v>1</v>
      </c>
      <c r="M34" s="28">
        <f>H34/H37</f>
        <v>0.5</v>
      </c>
      <c r="N34" s="28">
        <f>I34/I37</f>
        <v>0.75</v>
      </c>
      <c r="O34" s="28">
        <f>J34/J37</f>
        <v>0.75</v>
      </c>
      <c r="S34" s="35">
        <v>1</v>
      </c>
      <c r="T34" s="36">
        <v>1</v>
      </c>
      <c r="U34" s="36">
        <v>2</v>
      </c>
      <c r="V34" s="19" t="s">
        <v>31</v>
      </c>
    </row>
    <row r="35" spans="2:23" x14ac:dyDescent="0.25">
      <c r="B35" s="26">
        <v>2</v>
      </c>
      <c r="C35" s="26">
        <v>2</v>
      </c>
      <c r="D35" s="26">
        <v>0</v>
      </c>
      <c r="E35" s="26">
        <v>0</v>
      </c>
      <c r="G35" s="26">
        <v>2</v>
      </c>
      <c r="H35" s="27">
        <f t="shared" ref="H35:H36" si="1">C35+1</f>
        <v>3</v>
      </c>
      <c r="I35" s="27">
        <f t="shared" ref="I35:I36" si="2">D35+1</f>
        <v>1</v>
      </c>
      <c r="J35" s="27">
        <f t="shared" ref="J35:J36" si="3">E35+1</f>
        <v>1</v>
      </c>
      <c r="L35" s="26">
        <v>2</v>
      </c>
      <c r="M35" s="28">
        <f>H35/H37</f>
        <v>0.375</v>
      </c>
      <c r="N35" s="28">
        <f>I35/I37</f>
        <v>0.125</v>
      </c>
      <c r="O35" s="28">
        <f>J35/J37</f>
        <v>0.125</v>
      </c>
    </row>
    <row r="36" spans="2:23" x14ac:dyDescent="0.25">
      <c r="B36" s="26">
        <v>3</v>
      </c>
      <c r="C36" s="26">
        <v>0</v>
      </c>
      <c r="D36" s="26">
        <v>0</v>
      </c>
      <c r="E36" s="26">
        <v>0</v>
      </c>
      <c r="G36" s="26">
        <v>3</v>
      </c>
      <c r="H36" s="27">
        <f t="shared" si="1"/>
        <v>1</v>
      </c>
      <c r="I36" s="27">
        <f t="shared" si="2"/>
        <v>1</v>
      </c>
      <c r="J36" s="27">
        <f t="shared" si="3"/>
        <v>1</v>
      </c>
      <c r="L36" s="26">
        <v>3</v>
      </c>
      <c r="M36" s="28">
        <f>H36/H37</f>
        <v>0.125</v>
      </c>
      <c r="N36" s="28">
        <f>I36/I37</f>
        <v>0.125</v>
      </c>
      <c r="O36" s="28">
        <f>J36/J37</f>
        <v>0.125</v>
      </c>
      <c r="Q36" t="s">
        <v>37</v>
      </c>
      <c r="R36">
        <f>C26</f>
        <v>0.5</v>
      </c>
      <c r="S36" s="30">
        <f>VLOOKUP(S34,L34:M36,2,FALSE)</f>
        <v>0.5</v>
      </c>
      <c r="T36" s="30">
        <f>VLOOKUP(T34,L34:O36,3,FALSE)</f>
        <v>0.75</v>
      </c>
      <c r="U36" s="30">
        <f>VLOOKUP(U34,L34:O36,4,FALSE)</f>
        <v>0.125</v>
      </c>
      <c r="V36" s="31">
        <f>R36*S36*T36*U36</f>
        <v>2.34375E-2</v>
      </c>
      <c r="W36" t="s">
        <v>32</v>
      </c>
    </row>
    <row r="37" spans="2:23" x14ac:dyDescent="0.25">
      <c r="H37">
        <f>SUM(H34:H36)</f>
        <v>8</v>
      </c>
      <c r="I37">
        <f t="shared" ref="I37:J37" si="4">SUM(I34:I36)</f>
        <v>8</v>
      </c>
      <c r="J37">
        <f t="shared" si="4"/>
        <v>8</v>
      </c>
      <c r="M37" s="29">
        <f>SUM(M34:M36)</f>
        <v>1</v>
      </c>
      <c r="N37" s="29">
        <f>SUM(N34:N36)</f>
        <v>1</v>
      </c>
      <c r="O37" s="29">
        <f>SUM(O34:O36)</f>
        <v>1</v>
      </c>
      <c r="Q37" t="s">
        <v>38</v>
      </c>
      <c r="R37">
        <f>C27</f>
        <v>0.2</v>
      </c>
      <c r="S37" s="30">
        <f>VLOOKUP(S34,L41:M43,2,FALSE)</f>
        <v>0.2</v>
      </c>
      <c r="T37" s="30">
        <f>VLOOKUP(T34,L41:O43,3,FALSE)</f>
        <v>0.2</v>
      </c>
      <c r="U37" s="30">
        <f>VLOOKUP(U34,L41:O43,4,FALSE)</f>
        <v>0.2</v>
      </c>
      <c r="V37" s="31">
        <f>R37*S37*T37*U37</f>
        <v>1.6000000000000005E-3</v>
      </c>
      <c r="W37" t="s">
        <v>33</v>
      </c>
    </row>
    <row r="38" spans="2:23" x14ac:dyDescent="0.25">
      <c r="B38" t="s">
        <v>26</v>
      </c>
      <c r="Q38" t="s">
        <v>39</v>
      </c>
      <c r="R38">
        <f>C28</f>
        <v>0.3</v>
      </c>
      <c r="S38" s="31">
        <f>VLOOKUP(S34,L48:M50,2,FALSE)</f>
        <v>0.16666666666666666</v>
      </c>
      <c r="T38" s="31">
        <f>VLOOKUP(T34,L48:O50,3,FALSE)</f>
        <v>0.16666666666666666</v>
      </c>
      <c r="U38" s="31">
        <f>VLOOKUP(U34,L48:O50,4,FALSE)</f>
        <v>0.5</v>
      </c>
      <c r="V38" s="31">
        <f>R38*S38*T38*U38</f>
        <v>4.1666666666666657E-3</v>
      </c>
      <c r="W38" t="s">
        <v>34</v>
      </c>
    </row>
    <row r="39" spans="2:23" ht="15.75" thickBot="1" x14ac:dyDescent="0.3"/>
    <row r="40" spans="2:23" ht="15.75" thickBot="1" x14ac:dyDescent="0.3">
      <c r="B40" s="23" t="s">
        <v>25</v>
      </c>
      <c r="C40" s="24" t="s">
        <v>4</v>
      </c>
      <c r="D40" s="24" t="s">
        <v>19</v>
      </c>
      <c r="E40" s="25" t="s">
        <v>8</v>
      </c>
      <c r="G40" s="23" t="s">
        <v>25</v>
      </c>
      <c r="H40" s="24" t="s">
        <v>4</v>
      </c>
      <c r="I40" s="24" t="s">
        <v>19</v>
      </c>
      <c r="J40" s="25" t="s">
        <v>8</v>
      </c>
      <c r="L40" s="23" t="s">
        <v>25</v>
      </c>
      <c r="M40" s="24" t="s">
        <v>4</v>
      </c>
      <c r="N40" s="24" t="s">
        <v>19</v>
      </c>
      <c r="O40" s="25" t="s">
        <v>8</v>
      </c>
      <c r="U40" s="1" t="s">
        <v>36</v>
      </c>
      <c r="V40" s="32">
        <f>MAX(V36:V38)</f>
        <v>2.34375E-2</v>
      </c>
    </row>
    <row r="41" spans="2:23" ht="15.75" thickBot="1" x14ac:dyDescent="0.3">
      <c r="B41" s="27">
        <v>1</v>
      </c>
      <c r="C41" s="27">
        <v>0</v>
      </c>
      <c r="D41" s="27">
        <v>0</v>
      </c>
      <c r="E41" s="27">
        <v>2</v>
      </c>
      <c r="F41" s="1" t="s">
        <v>28</v>
      </c>
      <c r="G41" s="27">
        <v>1</v>
      </c>
      <c r="H41" s="27">
        <f>C41+1</f>
        <v>1</v>
      </c>
      <c r="I41" s="27">
        <f t="shared" ref="I41:I43" si="5">D41+1</f>
        <v>1</v>
      </c>
      <c r="J41" s="27">
        <f t="shared" ref="J41:J43" si="6">E41+1</f>
        <v>3</v>
      </c>
      <c r="K41" t="s">
        <v>29</v>
      </c>
      <c r="L41" s="27">
        <v>1</v>
      </c>
      <c r="M41" s="28">
        <f>H41/H44</f>
        <v>0.2</v>
      </c>
      <c r="N41" s="28">
        <f>I41/I44</f>
        <v>0.2</v>
      </c>
      <c r="O41" s="28">
        <f>J41/J44</f>
        <v>0.6</v>
      </c>
      <c r="U41" s="33" t="s">
        <v>35</v>
      </c>
      <c r="V41" s="34" t="str">
        <f>VLOOKUP(V40,V36:W38,2,FALSE)</f>
        <v>Rosa</v>
      </c>
    </row>
    <row r="42" spans="2:23" x14ac:dyDescent="0.25">
      <c r="B42" s="26">
        <v>2</v>
      </c>
      <c r="C42" s="26">
        <v>2</v>
      </c>
      <c r="D42" s="26">
        <v>2</v>
      </c>
      <c r="E42" s="26">
        <v>0</v>
      </c>
      <c r="G42" s="26">
        <v>2</v>
      </c>
      <c r="H42" s="27">
        <f t="shared" ref="H42:H43" si="7">C42+1</f>
        <v>3</v>
      </c>
      <c r="I42" s="27">
        <f t="shared" si="5"/>
        <v>3</v>
      </c>
      <c r="J42" s="27">
        <f t="shared" si="6"/>
        <v>1</v>
      </c>
      <c r="L42" s="26">
        <v>2</v>
      </c>
      <c r="M42" s="28">
        <f>H42/H44</f>
        <v>0.6</v>
      </c>
      <c r="N42" s="28">
        <f>I42/I44</f>
        <v>0.6</v>
      </c>
      <c r="O42" s="28">
        <f>J42/J44</f>
        <v>0.2</v>
      </c>
    </row>
    <row r="43" spans="2:23" x14ac:dyDescent="0.25">
      <c r="B43" s="26">
        <v>3</v>
      </c>
      <c r="C43" s="26">
        <v>0</v>
      </c>
      <c r="D43" s="26">
        <v>0</v>
      </c>
      <c r="E43" s="26">
        <v>0</v>
      </c>
      <c r="G43" s="26">
        <v>3</v>
      </c>
      <c r="H43" s="27">
        <f t="shared" si="7"/>
        <v>1</v>
      </c>
      <c r="I43" s="27">
        <f t="shared" si="5"/>
        <v>1</v>
      </c>
      <c r="J43" s="27">
        <f t="shared" si="6"/>
        <v>1</v>
      </c>
      <c r="L43" s="26">
        <v>3</v>
      </c>
      <c r="M43" s="28">
        <f>H43/H44</f>
        <v>0.2</v>
      </c>
      <c r="N43" s="28">
        <f>I43/I44</f>
        <v>0.2</v>
      </c>
      <c r="O43" s="28">
        <f>J43/J44</f>
        <v>0.2</v>
      </c>
    </row>
    <row r="44" spans="2:23" x14ac:dyDescent="0.25">
      <c r="H44">
        <f>SUM(H41:H43)</f>
        <v>5</v>
      </c>
      <c r="I44">
        <f t="shared" ref="I44" si="8">SUM(I41:I43)</f>
        <v>5</v>
      </c>
      <c r="J44">
        <f t="shared" ref="J44" si="9">SUM(J41:J43)</f>
        <v>5</v>
      </c>
      <c r="M44" s="29">
        <f>SUM(M41:M43)</f>
        <v>1</v>
      </c>
      <c r="N44" s="29">
        <f>SUM(N41:N43)</f>
        <v>1</v>
      </c>
      <c r="O44" s="29">
        <f>SUM(O41:O43)</f>
        <v>1</v>
      </c>
    </row>
    <row r="45" spans="2:23" x14ac:dyDescent="0.25">
      <c r="B45" t="s">
        <v>27</v>
      </c>
    </row>
    <row r="46" spans="2:23" ht="15.75" thickBot="1" x14ac:dyDescent="0.3"/>
    <row r="47" spans="2:23" ht="15.75" thickBot="1" x14ac:dyDescent="0.3">
      <c r="B47" s="23" t="s">
        <v>25</v>
      </c>
      <c r="C47" s="24" t="s">
        <v>4</v>
      </c>
      <c r="D47" s="24" t="s">
        <v>19</v>
      </c>
      <c r="E47" s="25" t="s">
        <v>8</v>
      </c>
      <c r="G47" s="23" t="s">
        <v>25</v>
      </c>
      <c r="H47" s="24" t="s">
        <v>4</v>
      </c>
      <c r="I47" s="24" t="s">
        <v>19</v>
      </c>
      <c r="J47" s="25" t="s">
        <v>8</v>
      </c>
      <c r="L47" s="23" t="s">
        <v>25</v>
      </c>
      <c r="M47" s="24" t="s">
        <v>4</v>
      </c>
      <c r="N47" s="24" t="s">
        <v>19</v>
      </c>
      <c r="O47" s="25" t="s">
        <v>8</v>
      </c>
    </row>
    <row r="48" spans="2:23" x14ac:dyDescent="0.25">
      <c r="B48" s="27">
        <v>1</v>
      </c>
      <c r="C48" s="27">
        <v>0</v>
      </c>
      <c r="D48" s="27">
        <v>0</v>
      </c>
      <c r="E48" s="27">
        <v>1</v>
      </c>
      <c r="F48" s="1" t="s">
        <v>28</v>
      </c>
      <c r="G48" s="27">
        <v>1</v>
      </c>
      <c r="H48" s="27">
        <f>C48+1</f>
        <v>1</v>
      </c>
      <c r="I48" s="27">
        <f t="shared" ref="I48:I50" si="10">D48+1</f>
        <v>1</v>
      </c>
      <c r="J48" s="27">
        <f t="shared" ref="J48:J50" si="11">E48+1</f>
        <v>2</v>
      </c>
      <c r="K48" t="s">
        <v>29</v>
      </c>
      <c r="L48" s="27">
        <v>1</v>
      </c>
      <c r="M48" s="28">
        <f>H48/H51</f>
        <v>0.16666666666666666</v>
      </c>
      <c r="N48" s="28">
        <f>I48/I51</f>
        <v>0.16666666666666666</v>
      </c>
      <c r="O48" s="28">
        <f>J48/J51</f>
        <v>0.33333333333333331</v>
      </c>
    </row>
    <row r="49" spans="2:15" x14ac:dyDescent="0.25">
      <c r="B49" s="26">
        <v>2</v>
      </c>
      <c r="C49" s="26">
        <v>1</v>
      </c>
      <c r="D49" s="26">
        <v>0</v>
      </c>
      <c r="E49" s="26">
        <v>2</v>
      </c>
      <c r="G49" s="26">
        <v>2</v>
      </c>
      <c r="H49" s="27">
        <f t="shared" ref="H49:H50" si="12">C49+1</f>
        <v>2</v>
      </c>
      <c r="I49" s="27">
        <f t="shared" si="10"/>
        <v>1</v>
      </c>
      <c r="J49" s="27">
        <f t="shared" si="11"/>
        <v>3</v>
      </c>
      <c r="L49" s="26">
        <v>2</v>
      </c>
      <c r="M49" s="28">
        <f>H49/H51</f>
        <v>0.33333333333333331</v>
      </c>
      <c r="N49" s="28">
        <f>I49/I51</f>
        <v>0.16666666666666666</v>
      </c>
      <c r="O49" s="28">
        <f>J49/J51</f>
        <v>0.5</v>
      </c>
    </row>
    <row r="50" spans="2:15" x14ac:dyDescent="0.25">
      <c r="B50" s="26">
        <v>3</v>
      </c>
      <c r="C50" s="26">
        <v>2</v>
      </c>
      <c r="D50" s="26">
        <v>3</v>
      </c>
      <c r="E50" s="26">
        <v>0</v>
      </c>
      <c r="G50" s="26">
        <v>3</v>
      </c>
      <c r="H50" s="27">
        <f t="shared" si="12"/>
        <v>3</v>
      </c>
      <c r="I50" s="27">
        <f t="shared" si="10"/>
        <v>4</v>
      </c>
      <c r="J50" s="27">
        <f t="shared" si="11"/>
        <v>1</v>
      </c>
      <c r="L50" s="26">
        <v>3</v>
      </c>
      <c r="M50" s="28">
        <f>H50/H51</f>
        <v>0.5</v>
      </c>
      <c r="N50" s="28">
        <f>I50/I51</f>
        <v>0.66666666666666663</v>
      </c>
      <c r="O50" s="28">
        <f>J50/J51</f>
        <v>0.16666666666666666</v>
      </c>
    </row>
    <row r="51" spans="2:15" x14ac:dyDescent="0.25">
      <c r="H51">
        <f>SUM(H48:H50)</f>
        <v>6</v>
      </c>
      <c r="I51">
        <f t="shared" ref="I51" si="13">SUM(I48:I50)</f>
        <v>6</v>
      </c>
      <c r="J51">
        <f t="shared" ref="J51" si="14">SUM(J48:J50)</f>
        <v>6</v>
      </c>
      <c r="M51" s="29">
        <f>SUM(M48:M50)</f>
        <v>1</v>
      </c>
      <c r="N51" s="29">
        <f>SUM(N48:N50)</f>
        <v>1</v>
      </c>
      <c r="O51" s="29">
        <f>SUM(O48:O50)</f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2019-03-21T03:43:44Z</dcterms:created>
  <dcterms:modified xsi:type="dcterms:W3CDTF">2019-03-21T04:41:42Z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20588448-df3a-4db3-a8aa-dd6757d33a7a</vt:lpwstr>
  </property>
</Properties>
</file>